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1.xml" ContentType="application/vnd.openxmlformats-officedocument.spreadsheetml.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E:\Abroad\USA\Uni of the Pacific\Sem 2\285-Gale\285_Project\"/>
    </mc:Choice>
  </mc:AlternateContent>
  <xr:revisionPtr revIDLastSave="0" documentId="13_ncr:1_{D602C322-9DC1-402B-A378-EE70931387A5}" xr6:coauthVersionLast="47" xr6:coauthVersionMax="47" xr10:uidLastSave="{00000000-0000-0000-0000-000000000000}"/>
  <bookViews>
    <workbookView xWindow="-108" yWindow="-108" windowWidth="23256" windowHeight="13176" activeTab="6" xr2:uid="{00000000-000D-0000-FFFF-FFFF00000000}"/>
  </bookViews>
  <sheets>
    <sheet name="Region" sheetId="2" r:id="rId1"/>
    <sheet name="HSGPA" sheetId="3" r:id="rId2"/>
    <sheet name="2nd yr return" sheetId="5" r:id="rId3"/>
    <sheet name="Gender" sheetId="6" r:id="rId4"/>
    <sheet name="Sheet1" sheetId="11" r:id="rId5"/>
    <sheet name="yr 3" sheetId="9" r:id="rId6"/>
    <sheet name="Raw" sheetId="1" r:id="rId7"/>
    <sheet name="yr 4" sheetId="8" r:id="rId8"/>
  </sheets>
  <definedNames>
    <definedName name="_xlnm._FilterDatabase" localSheetId="6" hidden="1">Raw!$A$1:$AH$1588</definedName>
  </definedNames>
  <calcPr calcId="191029"/>
  <pivotCaches>
    <pivotCache cacheId="17"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3" i="3" l="1"/>
  <c r="B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754" i="1"/>
  <c r="B755" i="1"/>
  <c r="B756" i="1"/>
  <c r="B757" i="1"/>
  <c r="B758" i="1"/>
  <c r="B759" i="1"/>
  <c r="B760" i="1"/>
  <c r="B761" i="1"/>
  <c r="B762" i="1"/>
  <c r="B763" i="1"/>
  <c r="B764" i="1"/>
  <c r="B765" i="1"/>
  <c r="B766" i="1"/>
  <c r="B767" i="1"/>
  <c r="B768" i="1"/>
  <c r="B769" i="1"/>
  <c r="B770" i="1"/>
  <c r="B771" i="1"/>
  <c r="B772" i="1"/>
  <c r="B773" i="1"/>
  <c r="B774" i="1"/>
  <c r="B775" i="1"/>
  <c r="B776" i="1"/>
  <c r="B777" i="1"/>
  <c r="B778" i="1"/>
  <c r="B779" i="1"/>
  <c r="B780" i="1"/>
  <c r="B781" i="1"/>
  <c r="B782" i="1"/>
  <c r="B783" i="1"/>
  <c r="B784" i="1"/>
  <c r="B785" i="1"/>
  <c r="B786" i="1"/>
  <c r="B787" i="1"/>
  <c r="B788" i="1"/>
  <c r="B789" i="1"/>
  <c r="B790" i="1"/>
  <c r="B791" i="1"/>
  <c r="B792" i="1"/>
  <c r="B793" i="1"/>
  <c r="B794" i="1"/>
  <c r="B795" i="1"/>
  <c r="B796" i="1"/>
  <c r="B797" i="1"/>
  <c r="B798" i="1"/>
  <c r="B799" i="1"/>
  <c r="B800" i="1"/>
  <c r="B801" i="1"/>
  <c r="B802" i="1"/>
  <c r="B803" i="1"/>
  <c r="B804" i="1"/>
  <c r="B805" i="1"/>
  <c r="B806" i="1"/>
  <c r="B807" i="1"/>
  <c r="B808" i="1"/>
  <c r="B809" i="1"/>
  <c r="B810" i="1"/>
  <c r="B811" i="1"/>
  <c r="B812" i="1"/>
  <c r="B813" i="1"/>
  <c r="B814" i="1"/>
  <c r="B815" i="1"/>
  <c r="B816" i="1"/>
  <c r="B817" i="1"/>
  <c r="B818" i="1"/>
  <c r="B819" i="1"/>
  <c r="B820" i="1"/>
  <c r="B821" i="1"/>
  <c r="B822" i="1"/>
  <c r="B823" i="1"/>
  <c r="B824" i="1"/>
  <c r="B825" i="1"/>
  <c r="B826" i="1"/>
  <c r="B827" i="1"/>
  <c r="B828" i="1"/>
  <c r="B829" i="1"/>
  <c r="B830" i="1"/>
  <c r="B831" i="1"/>
  <c r="B832" i="1"/>
  <c r="B833" i="1"/>
  <c r="B834" i="1"/>
  <c r="B835" i="1"/>
  <c r="B836" i="1"/>
  <c r="B837" i="1"/>
  <c r="B838" i="1"/>
  <c r="B839" i="1"/>
  <c r="B840" i="1"/>
  <c r="B841" i="1"/>
  <c r="B842" i="1"/>
  <c r="B843" i="1"/>
  <c r="B844" i="1"/>
  <c r="B845" i="1"/>
  <c r="B846" i="1"/>
  <c r="B847" i="1"/>
  <c r="B848" i="1"/>
  <c r="B849" i="1"/>
  <c r="B850" i="1"/>
  <c r="B851" i="1"/>
  <c r="B852" i="1"/>
  <c r="B853" i="1"/>
  <c r="B854" i="1"/>
  <c r="B855" i="1"/>
  <c r="B856" i="1"/>
  <c r="B857" i="1"/>
  <c r="B858" i="1"/>
  <c r="B859" i="1"/>
  <c r="B860" i="1"/>
  <c r="B861" i="1"/>
  <c r="B862" i="1"/>
  <c r="B863" i="1"/>
  <c r="B864" i="1"/>
  <c r="B865" i="1"/>
  <c r="B866" i="1"/>
  <c r="B867" i="1"/>
  <c r="B868" i="1"/>
  <c r="B869" i="1"/>
  <c r="B870" i="1"/>
  <c r="B871" i="1"/>
  <c r="B872" i="1"/>
  <c r="B873" i="1"/>
  <c r="B874" i="1"/>
  <c r="B875" i="1"/>
  <c r="B876" i="1"/>
  <c r="B877" i="1"/>
  <c r="B878" i="1"/>
  <c r="B879" i="1"/>
  <c r="B880" i="1"/>
  <c r="B881" i="1"/>
  <c r="B882" i="1"/>
  <c r="B883" i="1"/>
  <c r="B884" i="1"/>
  <c r="B885" i="1"/>
  <c r="B886" i="1"/>
  <c r="B887" i="1"/>
  <c r="B888" i="1"/>
  <c r="B889" i="1"/>
  <c r="B890" i="1"/>
  <c r="B891" i="1"/>
  <c r="B892" i="1"/>
  <c r="B893" i="1"/>
  <c r="B894" i="1"/>
  <c r="B895" i="1"/>
  <c r="B896" i="1"/>
  <c r="B897" i="1"/>
  <c r="B898" i="1"/>
  <c r="B899" i="1"/>
  <c r="B900" i="1"/>
  <c r="B901" i="1"/>
  <c r="B902" i="1"/>
  <c r="B903" i="1"/>
  <c r="B904" i="1"/>
  <c r="B905" i="1"/>
  <c r="B906" i="1"/>
  <c r="B907" i="1"/>
  <c r="B908" i="1"/>
  <c r="B909" i="1"/>
  <c r="B910" i="1"/>
  <c r="B911" i="1"/>
  <c r="B912" i="1"/>
  <c r="B913" i="1"/>
  <c r="B914" i="1"/>
  <c r="B915" i="1"/>
  <c r="B916" i="1"/>
  <c r="B917" i="1"/>
  <c r="B918" i="1"/>
  <c r="B919" i="1"/>
  <c r="B920" i="1"/>
  <c r="B921" i="1"/>
  <c r="B922" i="1"/>
  <c r="B923" i="1"/>
  <c r="B924" i="1"/>
  <c r="B925" i="1"/>
  <c r="B926" i="1"/>
  <c r="B927" i="1"/>
  <c r="B928" i="1"/>
  <c r="B929" i="1"/>
  <c r="B930" i="1"/>
  <c r="B931" i="1"/>
  <c r="B932" i="1"/>
  <c r="B933" i="1"/>
  <c r="B934" i="1"/>
  <c r="B935" i="1"/>
  <c r="B936" i="1"/>
  <c r="B937" i="1"/>
  <c r="B938" i="1"/>
  <c r="B939" i="1"/>
  <c r="B940" i="1"/>
  <c r="B941" i="1"/>
  <c r="B942" i="1"/>
  <c r="B943" i="1"/>
  <c r="B944" i="1"/>
  <c r="B945" i="1"/>
  <c r="B946" i="1"/>
  <c r="B947" i="1"/>
  <c r="B948" i="1"/>
  <c r="B949" i="1"/>
  <c r="B950" i="1"/>
  <c r="B951" i="1"/>
  <c r="B952" i="1"/>
  <c r="B953" i="1"/>
  <c r="B954" i="1"/>
  <c r="B955" i="1"/>
  <c r="B956" i="1"/>
  <c r="B957" i="1"/>
  <c r="B958" i="1"/>
  <c r="B959" i="1"/>
  <c r="B960" i="1"/>
  <c r="B961" i="1"/>
  <c r="B962" i="1"/>
  <c r="B963" i="1"/>
  <c r="B964" i="1"/>
  <c r="B965" i="1"/>
  <c r="B966" i="1"/>
  <c r="B967" i="1"/>
  <c r="B968" i="1"/>
  <c r="B969" i="1"/>
  <c r="B970" i="1"/>
  <c r="B971" i="1"/>
  <c r="B972" i="1"/>
  <c r="B973" i="1"/>
  <c r="B974" i="1"/>
  <c r="B975" i="1"/>
  <c r="B976" i="1"/>
  <c r="B977" i="1"/>
  <c r="B978" i="1"/>
  <c r="B979" i="1"/>
  <c r="B980" i="1"/>
  <c r="B981" i="1"/>
  <c r="B982" i="1"/>
  <c r="B983" i="1"/>
  <c r="B984" i="1"/>
  <c r="B985" i="1"/>
  <c r="B986" i="1"/>
  <c r="B987" i="1"/>
  <c r="B988" i="1"/>
  <c r="B989" i="1"/>
  <c r="B990" i="1"/>
  <c r="B991" i="1"/>
  <c r="B992" i="1"/>
  <c r="B993" i="1"/>
  <c r="B994" i="1"/>
  <c r="B995" i="1"/>
  <c r="B996" i="1"/>
  <c r="B997" i="1"/>
  <c r="B998" i="1"/>
  <c r="B999" i="1"/>
  <c r="B1000" i="1"/>
  <c r="B1001" i="1"/>
  <c r="B1002" i="1"/>
  <c r="B1003" i="1"/>
  <c r="B1004" i="1"/>
  <c r="B1005" i="1"/>
  <c r="B1006" i="1"/>
  <c r="B1007" i="1"/>
  <c r="B1008" i="1"/>
  <c r="B1009" i="1"/>
  <c r="B1010" i="1"/>
  <c r="B1011" i="1"/>
  <c r="B1012" i="1"/>
  <c r="B1013" i="1"/>
  <c r="B1014" i="1"/>
  <c r="B1015" i="1"/>
  <c r="B1016" i="1"/>
  <c r="B1017" i="1"/>
  <c r="B1018" i="1"/>
  <c r="B1019" i="1"/>
  <c r="B1020" i="1"/>
  <c r="B1021" i="1"/>
  <c r="B1022" i="1"/>
  <c r="B1023" i="1"/>
  <c r="B1024" i="1"/>
  <c r="B1025" i="1"/>
  <c r="B1026" i="1"/>
  <c r="B1027" i="1"/>
  <c r="B1028" i="1"/>
  <c r="B1029" i="1"/>
  <c r="B1030" i="1"/>
  <c r="B1031" i="1"/>
  <c r="B1032" i="1"/>
  <c r="B1033" i="1"/>
  <c r="B1034" i="1"/>
  <c r="B1035" i="1"/>
  <c r="B1036" i="1"/>
  <c r="B1037" i="1"/>
  <c r="B1038" i="1"/>
  <c r="B1039" i="1"/>
  <c r="B1040" i="1"/>
  <c r="B1041" i="1"/>
  <c r="B1042" i="1"/>
  <c r="B1043" i="1"/>
  <c r="B1044" i="1"/>
  <c r="B1045" i="1"/>
  <c r="B1046" i="1"/>
  <c r="B1047" i="1"/>
  <c r="B1048" i="1"/>
  <c r="B1049" i="1"/>
  <c r="B1050" i="1"/>
  <c r="B1051" i="1"/>
  <c r="B1052" i="1"/>
  <c r="B1053" i="1"/>
  <c r="B1054" i="1"/>
  <c r="B1055" i="1"/>
  <c r="B1056" i="1"/>
  <c r="B1057" i="1"/>
  <c r="B1058" i="1"/>
  <c r="B1059" i="1"/>
  <c r="B1060" i="1"/>
  <c r="B1061" i="1"/>
  <c r="B1062" i="1"/>
  <c r="B1063" i="1"/>
  <c r="B1064" i="1"/>
  <c r="B1065" i="1"/>
  <c r="B1066" i="1"/>
  <c r="B1067" i="1"/>
  <c r="B1068" i="1"/>
  <c r="B1069" i="1"/>
  <c r="B1070" i="1"/>
  <c r="B1071" i="1"/>
  <c r="B1072" i="1"/>
  <c r="B1073" i="1"/>
  <c r="B1074" i="1"/>
  <c r="B1075" i="1"/>
  <c r="B1076" i="1"/>
  <c r="B1077" i="1"/>
  <c r="B1078" i="1"/>
  <c r="B1079" i="1"/>
  <c r="B1080" i="1"/>
  <c r="B1081" i="1"/>
  <c r="B1082" i="1"/>
  <c r="B1083" i="1"/>
  <c r="B1084" i="1"/>
  <c r="B1085" i="1"/>
  <c r="B1086" i="1"/>
  <c r="B1087" i="1"/>
  <c r="B1088" i="1"/>
  <c r="B1089" i="1"/>
  <c r="B1090" i="1"/>
  <c r="B1091" i="1"/>
  <c r="B1092" i="1"/>
  <c r="B1093" i="1"/>
  <c r="B1094" i="1"/>
  <c r="B1095" i="1"/>
  <c r="B1096" i="1"/>
  <c r="B1097" i="1"/>
  <c r="B1098" i="1"/>
  <c r="B1099" i="1"/>
  <c r="B1100" i="1"/>
  <c r="B1101" i="1"/>
  <c r="B1102" i="1"/>
  <c r="B1103" i="1"/>
  <c r="B1104" i="1"/>
  <c r="B1105" i="1"/>
  <c r="B1106" i="1"/>
  <c r="B1107" i="1"/>
  <c r="B1108" i="1"/>
  <c r="B1109" i="1"/>
  <c r="B1110" i="1"/>
  <c r="B1111" i="1"/>
  <c r="B1112" i="1"/>
  <c r="B1113" i="1"/>
  <c r="B1114" i="1"/>
  <c r="B1115" i="1"/>
  <c r="B1116" i="1"/>
  <c r="B1117" i="1"/>
  <c r="B1118" i="1"/>
  <c r="B1119" i="1"/>
  <c r="B1120" i="1"/>
  <c r="B1121" i="1"/>
  <c r="B1122" i="1"/>
  <c r="B1123" i="1"/>
  <c r="B1124" i="1"/>
  <c r="B1125" i="1"/>
  <c r="B1126" i="1"/>
  <c r="B1127" i="1"/>
  <c r="B1128" i="1"/>
  <c r="B1129" i="1"/>
  <c r="B1130" i="1"/>
  <c r="B1131" i="1"/>
  <c r="B1132" i="1"/>
  <c r="B1133" i="1"/>
  <c r="B1134" i="1"/>
  <c r="B1135" i="1"/>
  <c r="B1136" i="1"/>
  <c r="B1137" i="1"/>
  <c r="B1138" i="1"/>
  <c r="B1139" i="1"/>
  <c r="B1140" i="1"/>
  <c r="B1141" i="1"/>
  <c r="B1142" i="1"/>
  <c r="B1143" i="1"/>
  <c r="B1144" i="1"/>
  <c r="B1145" i="1"/>
  <c r="B1146" i="1"/>
  <c r="B1147" i="1"/>
  <c r="B1148" i="1"/>
  <c r="B1149" i="1"/>
  <c r="B1150" i="1"/>
  <c r="B1151" i="1"/>
  <c r="B1152" i="1"/>
  <c r="B1153" i="1"/>
  <c r="B1154" i="1"/>
  <c r="B1155" i="1"/>
  <c r="B1156" i="1"/>
  <c r="B1157" i="1"/>
  <c r="B1158" i="1"/>
  <c r="B1159" i="1"/>
  <c r="B1160" i="1"/>
  <c r="B1161" i="1"/>
  <c r="B1162" i="1"/>
  <c r="B1163" i="1"/>
  <c r="B1164" i="1"/>
  <c r="B1165" i="1"/>
  <c r="B1166" i="1"/>
  <c r="B1167" i="1"/>
  <c r="B1168" i="1"/>
  <c r="B1169" i="1"/>
  <c r="B1170" i="1"/>
  <c r="B1171" i="1"/>
  <c r="B1172" i="1"/>
  <c r="B1173" i="1"/>
  <c r="B1174" i="1"/>
  <c r="B1175" i="1"/>
  <c r="B1176" i="1"/>
  <c r="B1177" i="1"/>
  <c r="B1178" i="1"/>
  <c r="B1179" i="1"/>
  <c r="B1180" i="1"/>
  <c r="B1181" i="1"/>
  <c r="B1182" i="1"/>
  <c r="B1183" i="1"/>
  <c r="B1184" i="1"/>
  <c r="B1185" i="1"/>
  <c r="B1186" i="1"/>
  <c r="B1187" i="1"/>
  <c r="B1188" i="1"/>
  <c r="B1189" i="1"/>
  <c r="B1190" i="1"/>
  <c r="B1191" i="1"/>
  <c r="B1192" i="1"/>
  <c r="B1193" i="1"/>
  <c r="B1194" i="1"/>
  <c r="B1195" i="1"/>
  <c r="B1196" i="1"/>
  <c r="B1197" i="1"/>
  <c r="B1198" i="1"/>
  <c r="B1199" i="1"/>
  <c r="B1200" i="1"/>
  <c r="B1201" i="1"/>
  <c r="B1202" i="1"/>
  <c r="B1203" i="1"/>
  <c r="B1204" i="1"/>
  <c r="B1205" i="1"/>
  <c r="B1206" i="1"/>
  <c r="B1207" i="1"/>
  <c r="B1208" i="1"/>
  <c r="B1209" i="1"/>
  <c r="B1210" i="1"/>
  <c r="B1211" i="1"/>
  <c r="B1212" i="1"/>
  <c r="B1213" i="1"/>
  <c r="B1214" i="1"/>
  <c r="B1215" i="1"/>
  <c r="B1216" i="1"/>
  <c r="B1217" i="1"/>
  <c r="B1218" i="1"/>
  <c r="B1219" i="1"/>
  <c r="B1220" i="1"/>
  <c r="B1221" i="1"/>
  <c r="B1222" i="1"/>
  <c r="B1223" i="1"/>
  <c r="B1224" i="1"/>
  <c r="B1225" i="1"/>
  <c r="B1226" i="1"/>
  <c r="B1227" i="1"/>
  <c r="B1228" i="1"/>
  <c r="B1229" i="1"/>
  <c r="B1230" i="1"/>
  <c r="B1231" i="1"/>
  <c r="B1232" i="1"/>
  <c r="B1233" i="1"/>
  <c r="B1234" i="1"/>
  <c r="B1235" i="1"/>
  <c r="B1236" i="1"/>
  <c r="B1237" i="1"/>
  <c r="B1238" i="1"/>
  <c r="B1239" i="1"/>
  <c r="B1240" i="1"/>
  <c r="B1241" i="1"/>
  <c r="B1242" i="1"/>
  <c r="B1243" i="1"/>
  <c r="B1244" i="1"/>
  <c r="B1245" i="1"/>
  <c r="B1246" i="1"/>
  <c r="B1247" i="1"/>
  <c r="B1248" i="1"/>
  <c r="B1249" i="1"/>
  <c r="B1250" i="1"/>
  <c r="B1251" i="1"/>
  <c r="B1252" i="1"/>
  <c r="B1253" i="1"/>
  <c r="B1254" i="1"/>
  <c r="B1255" i="1"/>
  <c r="B1256" i="1"/>
  <c r="B1257" i="1"/>
  <c r="B1258" i="1"/>
  <c r="B1259" i="1"/>
  <c r="B1260" i="1"/>
  <c r="B1261" i="1"/>
  <c r="B1262" i="1"/>
  <c r="B1263" i="1"/>
  <c r="B1264" i="1"/>
  <c r="B1265" i="1"/>
  <c r="B1266" i="1"/>
  <c r="B1267" i="1"/>
  <c r="B1268" i="1"/>
  <c r="B1269" i="1"/>
  <c r="B1270" i="1"/>
  <c r="B1271" i="1"/>
  <c r="B1272" i="1"/>
  <c r="B1273" i="1"/>
  <c r="B1274" i="1"/>
  <c r="B1275" i="1"/>
  <c r="B1276" i="1"/>
  <c r="B1277" i="1"/>
  <c r="B1278" i="1"/>
  <c r="B1279" i="1"/>
  <c r="B1280" i="1"/>
  <c r="B1281" i="1"/>
  <c r="B1282" i="1"/>
  <c r="B1283" i="1"/>
  <c r="B1284" i="1"/>
  <c r="B1285" i="1"/>
  <c r="B1286" i="1"/>
  <c r="B1287" i="1"/>
  <c r="B1288" i="1"/>
  <c r="B1289" i="1"/>
  <c r="B1290" i="1"/>
  <c r="B1291" i="1"/>
  <c r="B1292" i="1"/>
  <c r="B1293" i="1"/>
  <c r="B1294" i="1"/>
  <c r="B1295" i="1"/>
  <c r="B1296" i="1"/>
  <c r="B1297" i="1"/>
  <c r="B1298" i="1"/>
  <c r="B1299" i="1"/>
  <c r="B1300" i="1"/>
  <c r="B1301" i="1"/>
  <c r="B1302" i="1"/>
  <c r="B1303" i="1"/>
  <c r="B1304" i="1"/>
  <c r="B1305" i="1"/>
  <c r="B1306" i="1"/>
  <c r="B1307" i="1"/>
  <c r="B1308" i="1"/>
  <c r="B1309" i="1"/>
  <c r="B1310" i="1"/>
  <c r="B1311" i="1"/>
  <c r="B1312" i="1"/>
  <c r="B1313" i="1"/>
  <c r="B1314" i="1"/>
  <c r="B1315" i="1"/>
  <c r="B1316" i="1"/>
  <c r="B1317" i="1"/>
  <c r="B1318" i="1"/>
  <c r="B1319" i="1"/>
  <c r="B1320" i="1"/>
  <c r="B1321" i="1"/>
  <c r="B1322" i="1"/>
  <c r="B1323" i="1"/>
  <c r="B1324" i="1"/>
  <c r="B1325" i="1"/>
  <c r="B1326" i="1"/>
  <c r="B1327" i="1"/>
  <c r="B1328" i="1"/>
  <c r="B1329" i="1"/>
  <c r="B1330" i="1"/>
  <c r="B1331" i="1"/>
  <c r="B1332" i="1"/>
  <c r="B1333" i="1"/>
  <c r="B1334" i="1"/>
  <c r="B1335" i="1"/>
  <c r="B1336" i="1"/>
  <c r="B1337" i="1"/>
  <c r="B1338" i="1"/>
  <c r="B1339" i="1"/>
  <c r="B1340" i="1"/>
  <c r="B1341" i="1"/>
  <c r="B1342" i="1"/>
  <c r="B1343" i="1"/>
  <c r="B1344" i="1"/>
  <c r="B1345" i="1"/>
  <c r="B1346" i="1"/>
  <c r="B1347" i="1"/>
  <c r="B1348" i="1"/>
  <c r="B1349" i="1"/>
  <c r="B1350" i="1"/>
  <c r="B1351" i="1"/>
  <c r="B1352" i="1"/>
  <c r="B1353" i="1"/>
  <c r="B1354" i="1"/>
  <c r="B1355" i="1"/>
  <c r="B1356" i="1"/>
  <c r="B1357" i="1"/>
  <c r="B1358" i="1"/>
  <c r="B1359" i="1"/>
  <c r="B1360" i="1"/>
  <c r="B1361" i="1"/>
  <c r="B1362" i="1"/>
  <c r="B1363" i="1"/>
  <c r="B1364" i="1"/>
  <c r="B1365" i="1"/>
  <c r="B1366" i="1"/>
  <c r="B1367" i="1"/>
  <c r="B1368" i="1"/>
  <c r="B1369" i="1"/>
  <c r="B1370" i="1"/>
  <c r="B1371" i="1"/>
  <c r="B1372" i="1"/>
  <c r="B1373" i="1"/>
  <c r="B1374" i="1"/>
  <c r="B1375" i="1"/>
  <c r="B1376" i="1"/>
  <c r="B1377" i="1"/>
  <c r="B1378" i="1"/>
  <c r="B1379" i="1"/>
  <c r="B1380" i="1"/>
  <c r="B1381" i="1"/>
  <c r="B1382" i="1"/>
  <c r="B1383" i="1"/>
  <c r="B1384" i="1"/>
  <c r="B1385" i="1"/>
  <c r="B1386" i="1"/>
  <c r="B1387" i="1"/>
  <c r="B1388" i="1"/>
  <c r="B1389" i="1"/>
  <c r="B1390" i="1"/>
  <c r="B1391" i="1"/>
  <c r="B1392" i="1"/>
  <c r="B1393" i="1"/>
  <c r="B1394" i="1"/>
  <c r="B1395" i="1"/>
  <c r="B1396" i="1"/>
  <c r="B1397" i="1"/>
  <c r="B1398" i="1"/>
  <c r="B1399" i="1"/>
  <c r="B1400" i="1"/>
  <c r="B1401" i="1"/>
  <c r="B1402" i="1"/>
  <c r="B1403" i="1"/>
  <c r="B1404" i="1"/>
  <c r="B1405" i="1"/>
  <c r="B1406" i="1"/>
  <c r="B1407" i="1"/>
  <c r="B1408" i="1"/>
  <c r="B1409" i="1"/>
  <c r="B1410" i="1"/>
  <c r="B1411" i="1"/>
  <c r="B1412" i="1"/>
  <c r="B1413" i="1"/>
  <c r="B1414" i="1"/>
  <c r="B1415" i="1"/>
  <c r="B1416" i="1"/>
  <c r="B1417" i="1"/>
  <c r="B1418" i="1"/>
  <c r="B1419" i="1"/>
  <c r="B1420" i="1"/>
  <c r="B1421" i="1"/>
  <c r="B1422" i="1"/>
  <c r="B1423" i="1"/>
  <c r="B1424" i="1"/>
  <c r="B1425" i="1"/>
  <c r="B1426" i="1"/>
  <c r="B1427" i="1"/>
  <c r="B1428" i="1"/>
  <c r="B1429" i="1"/>
  <c r="B1430" i="1"/>
  <c r="B1431" i="1"/>
  <c r="B1432" i="1"/>
  <c r="B1433" i="1"/>
  <c r="B1434" i="1"/>
  <c r="B1435" i="1"/>
  <c r="B1436" i="1"/>
  <c r="B1437" i="1"/>
  <c r="B1438" i="1"/>
  <c r="B1439" i="1"/>
  <c r="B1440" i="1"/>
  <c r="B1441" i="1"/>
  <c r="B1442" i="1"/>
  <c r="B1443" i="1"/>
  <c r="B1444" i="1"/>
  <c r="B1445" i="1"/>
  <c r="B1446" i="1"/>
  <c r="B1447" i="1"/>
  <c r="B1448" i="1"/>
  <c r="B1449" i="1"/>
  <c r="B1450" i="1"/>
  <c r="B1451" i="1"/>
  <c r="B1452" i="1"/>
  <c r="B1453" i="1"/>
  <c r="B1454" i="1"/>
  <c r="B1455" i="1"/>
  <c r="B1456" i="1"/>
  <c r="B1457" i="1"/>
  <c r="B1458" i="1"/>
  <c r="B1459" i="1"/>
  <c r="B1460" i="1"/>
  <c r="B1461" i="1"/>
  <c r="B1462" i="1"/>
  <c r="B1463" i="1"/>
  <c r="B1464" i="1"/>
  <c r="B1465" i="1"/>
  <c r="B1466" i="1"/>
  <c r="B1467" i="1"/>
  <c r="B1468" i="1"/>
  <c r="B1469" i="1"/>
  <c r="B1470" i="1"/>
  <c r="B1471" i="1"/>
  <c r="B1472" i="1"/>
  <c r="B1473" i="1"/>
  <c r="B1474" i="1"/>
  <c r="B1475" i="1"/>
  <c r="B1476" i="1"/>
  <c r="B1477" i="1"/>
  <c r="B1478" i="1"/>
  <c r="B1479" i="1"/>
  <c r="B1480" i="1"/>
  <c r="B1481" i="1"/>
  <c r="B1482" i="1"/>
  <c r="B1483" i="1"/>
  <c r="B1484" i="1"/>
  <c r="B1485" i="1"/>
  <c r="B1486" i="1"/>
  <c r="B1487" i="1"/>
  <c r="B1488" i="1"/>
  <c r="B1489" i="1"/>
  <c r="B1490" i="1"/>
  <c r="B1491" i="1"/>
  <c r="B1492" i="1"/>
  <c r="B1493" i="1"/>
  <c r="B1494" i="1"/>
  <c r="B1495" i="1"/>
  <c r="B1496" i="1"/>
  <c r="B1497" i="1"/>
  <c r="B1498" i="1"/>
  <c r="B1499" i="1"/>
  <c r="B1500" i="1"/>
  <c r="B1501" i="1"/>
  <c r="B1502" i="1"/>
  <c r="B1503" i="1"/>
  <c r="B1504" i="1"/>
  <c r="B1505" i="1"/>
  <c r="B1506" i="1"/>
  <c r="B1507" i="1"/>
  <c r="B1508" i="1"/>
  <c r="B1509" i="1"/>
  <c r="B1510" i="1"/>
  <c r="B1511" i="1"/>
  <c r="B1512" i="1"/>
  <c r="B1513" i="1"/>
  <c r="B1514" i="1"/>
  <c r="B1515" i="1"/>
  <c r="B1516" i="1"/>
  <c r="B1517" i="1"/>
  <c r="B1518" i="1"/>
  <c r="B1519" i="1"/>
  <c r="B1520" i="1"/>
  <c r="B1521" i="1"/>
  <c r="B1522" i="1"/>
  <c r="B1523" i="1"/>
  <c r="B1524" i="1"/>
  <c r="B1525" i="1"/>
  <c r="B1526" i="1"/>
  <c r="B1527" i="1"/>
  <c r="B1528" i="1"/>
  <c r="B1529" i="1"/>
  <c r="B1530" i="1"/>
  <c r="B1531" i="1"/>
  <c r="B1532" i="1"/>
  <c r="B1533" i="1"/>
  <c r="B1534" i="1"/>
  <c r="B1535" i="1"/>
  <c r="B1536" i="1"/>
  <c r="B1537" i="1"/>
  <c r="B1538" i="1"/>
  <c r="B1539" i="1"/>
  <c r="B1540" i="1"/>
  <c r="B1541" i="1"/>
  <c r="B1542" i="1"/>
  <c r="B1543" i="1"/>
  <c r="B1544" i="1"/>
  <c r="B1545" i="1"/>
  <c r="B1546" i="1"/>
  <c r="B1547" i="1"/>
  <c r="B1548" i="1"/>
  <c r="B1549" i="1"/>
  <c r="B1550" i="1"/>
  <c r="B1551" i="1"/>
  <c r="B1552" i="1"/>
  <c r="B1553" i="1"/>
  <c r="B1554" i="1"/>
  <c r="B1555" i="1"/>
  <c r="B1556" i="1"/>
  <c r="B1557" i="1"/>
  <c r="B1558" i="1"/>
  <c r="B1559" i="1"/>
  <c r="B1560" i="1"/>
  <c r="B1561" i="1"/>
  <c r="B1562" i="1"/>
  <c r="B1563" i="1"/>
  <c r="B1564" i="1"/>
  <c r="B1565" i="1"/>
  <c r="B1566" i="1"/>
  <c r="B1567" i="1"/>
  <c r="B1568" i="1"/>
  <c r="B1569" i="1"/>
  <c r="B1570" i="1"/>
  <c r="B1571" i="1"/>
  <c r="B1572" i="1"/>
  <c r="B1573" i="1"/>
  <c r="B1574" i="1"/>
  <c r="B1575" i="1"/>
  <c r="B1576" i="1"/>
  <c r="B1577" i="1"/>
  <c r="B1578" i="1"/>
  <c r="B1579" i="1"/>
  <c r="B1580" i="1"/>
  <c r="B1581" i="1"/>
  <c r="B1582" i="1"/>
  <c r="B1583" i="1"/>
  <c r="B1584" i="1"/>
  <c r="B1585" i="1"/>
  <c r="B1586" i="1"/>
  <c r="B1587" i="1"/>
  <c r="B1588"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1002" i="1"/>
  <c r="S1003" i="1"/>
  <c r="S1004" i="1"/>
  <c r="S1005" i="1"/>
  <c r="S1006" i="1"/>
  <c r="S1007" i="1"/>
  <c r="S1008" i="1"/>
  <c r="S1009" i="1"/>
  <c r="S1010" i="1"/>
  <c r="S1011" i="1"/>
  <c r="S1012" i="1"/>
  <c r="S1013" i="1"/>
  <c r="S1014" i="1"/>
  <c r="S1015" i="1"/>
  <c r="S1016" i="1"/>
  <c r="S1017" i="1"/>
  <c r="S1018" i="1"/>
  <c r="S1019" i="1"/>
  <c r="S1020" i="1"/>
  <c r="S1021" i="1"/>
  <c r="S1022" i="1"/>
  <c r="S1023" i="1"/>
  <c r="S1024" i="1"/>
  <c r="S1025" i="1"/>
  <c r="S1026" i="1"/>
  <c r="S1027" i="1"/>
  <c r="S1028" i="1"/>
  <c r="S1029" i="1"/>
  <c r="S1030" i="1"/>
  <c r="S1031" i="1"/>
  <c r="S1032" i="1"/>
  <c r="S1033" i="1"/>
  <c r="S1034" i="1"/>
  <c r="S1035" i="1"/>
  <c r="S1036" i="1"/>
  <c r="S1037" i="1"/>
  <c r="S1038" i="1"/>
  <c r="S1039" i="1"/>
  <c r="S1040" i="1"/>
  <c r="S1041" i="1"/>
  <c r="S1042" i="1"/>
  <c r="S1043" i="1"/>
  <c r="S1044" i="1"/>
  <c r="S1045" i="1"/>
  <c r="S1046" i="1"/>
  <c r="S1047" i="1"/>
  <c r="S1048" i="1"/>
  <c r="S1049" i="1"/>
  <c r="S1050" i="1"/>
  <c r="S1051" i="1"/>
  <c r="S1052" i="1"/>
  <c r="S1053" i="1"/>
  <c r="S1054" i="1"/>
  <c r="S1055" i="1"/>
  <c r="S1056" i="1"/>
  <c r="S1057" i="1"/>
  <c r="S1058" i="1"/>
  <c r="S1059" i="1"/>
  <c r="S1060" i="1"/>
  <c r="S1061" i="1"/>
  <c r="S1062" i="1"/>
  <c r="S1063" i="1"/>
  <c r="S1064" i="1"/>
  <c r="S1065" i="1"/>
  <c r="S1066" i="1"/>
  <c r="S1067" i="1"/>
  <c r="S1068" i="1"/>
  <c r="S1069" i="1"/>
  <c r="S1070" i="1"/>
  <c r="S1071" i="1"/>
  <c r="S1072" i="1"/>
  <c r="S1073" i="1"/>
  <c r="S1074" i="1"/>
  <c r="S1075" i="1"/>
  <c r="S1076" i="1"/>
  <c r="S1077" i="1"/>
  <c r="S1078" i="1"/>
  <c r="S1079" i="1"/>
  <c r="S1080" i="1"/>
  <c r="S1081" i="1"/>
  <c r="S1082" i="1"/>
  <c r="S1083" i="1"/>
  <c r="S1084" i="1"/>
  <c r="S1085" i="1"/>
  <c r="S1086" i="1"/>
  <c r="S1087" i="1"/>
  <c r="S1088" i="1"/>
  <c r="S1089" i="1"/>
  <c r="S1090" i="1"/>
  <c r="S1091" i="1"/>
  <c r="S1092" i="1"/>
  <c r="S1093" i="1"/>
  <c r="S1094" i="1"/>
  <c r="S1095" i="1"/>
  <c r="S1096" i="1"/>
  <c r="S1097" i="1"/>
  <c r="S1098" i="1"/>
  <c r="S1099" i="1"/>
  <c r="S1100" i="1"/>
  <c r="S1101" i="1"/>
  <c r="S1102" i="1"/>
  <c r="S1103" i="1"/>
  <c r="S1104" i="1"/>
  <c r="S1105" i="1"/>
  <c r="S1106" i="1"/>
  <c r="S1107" i="1"/>
  <c r="S1108" i="1"/>
  <c r="S1109" i="1"/>
  <c r="S1110" i="1"/>
  <c r="S1111" i="1"/>
  <c r="S1112" i="1"/>
  <c r="S1113" i="1"/>
  <c r="S1114" i="1"/>
  <c r="S1115" i="1"/>
  <c r="S1116" i="1"/>
  <c r="S1117" i="1"/>
  <c r="S1118" i="1"/>
  <c r="S1119" i="1"/>
  <c r="S1120" i="1"/>
  <c r="S1121" i="1"/>
  <c r="S1122" i="1"/>
  <c r="S1123" i="1"/>
  <c r="S1124" i="1"/>
  <c r="S1125" i="1"/>
  <c r="S1126" i="1"/>
  <c r="S1127" i="1"/>
  <c r="S1128" i="1"/>
  <c r="S1129" i="1"/>
  <c r="S1130" i="1"/>
  <c r="S1131" i="1"/>
  <c r="S1132" i="1"/>
  <c r="S1133" i="1"/>
  <c r="S1134" i="1"/>
  <c r="S1135" i="1"/>
  <c r="S1136" i="1"/>
  <c r="S1137" i="1"/>
  <c r="S1138" i="1"/>
  <c r="S1139" i="1"/>
  <c r="S1140" i="1"/>
  <c r="S1141" i="1"/>
  <c r="S1142" i="1"/>
  <c r="S1143" i="1"/>
  <c r="S1144" i="1"/>
  <c r="S1145" i="1"/>
  <c r="S1146" i="1"/>
  <c r="S1147" i="1"/>
  <c r="S1148" i="1"/>
  <c r="S1149" i="1"/>
  <c r="S1150" i="1"/>
  <c r="S1151" i="1"/>
  <c r="S1152" i="1"/>
  <c r="S1153" i="1"/>
  <c r="S1154" i="1"/>
  <c r="S1155" i="1"/>
  <c r="S1156" i="1"/>
  <c r="S1157" i="1"/>
  <c r="S1158" i="1"/>
  <c r="S1159" i="1"/>
  <c r="S1160" i="1"/>
  <c r="S1161" i="1"/>
  <c r="S1162" i="1"/>
  <c r="S1163" i="1"/>
  <c r="S1164" i="1"/>
  <c r="S1165" i="1"/>
  <c r="S1166" i="1"/>
  <c r="S1167" i="1"/>
  <c r="S1168" i="1"/>
  <c r="S1169" i="1"/>
  <c r="S1170" i="1"/>
  <c r="S1171" i="1"/>
  <c r="S1172" i="1"/>
  <c r="S1173" i="1"/>
  <c r="S1174" i="1"/>
  <c r="S1175" i="1"/>
  <c r="S1176" i="1"/>
  <c r="S1177" i="1"/>
  <c r="S1178" i="1"/>
  <c r="S1179" i="1"/>
  <c r="S1180" i="1"/>
  <c r="S1181" i="1"/>
  <c r="S1182" i="1"/>
  <c r="S1183" i="1"/>
  <c r="S1184" i="1"/>
  <c r="S1185" i="1"/>
  <c r="S1186" i="1"/>
  <c r="S1187" i="1"/>
  <c r="S1188" i="1"/>
  <c r="S1189" i="1"/>
  <c r="S1190" i="1"/>
  <c r="S1191" i="1"/>
  <c r="S1192" i="1"/>
  <c r="S1193" i="1"/>
  <c r="S1194" i="1"/>
  <c r="S1195" i="1"/>
  <c r="S1196" i="1"/>
  <c r="S1197" i="1"/>
  <c r="S1198" i="1"/>
  <c r="S1199" i="1"/>
  <c r="S1200" i="1"/>
  <c r="S1201" i="1"/>
  <c r="S1202" i="1"/>
  <c r="S1203" i="1"/>
  <c r="S1204" i="1"/>
  <c r="S1205" i="1"/>
  <c r="S1206" i="1"/>
  <c r="S1207" i="1"/>
  <c r="S1208" i="1"/>
  <c r="S1209" i="1"/>
  <c r="S1210" i="1"/>
  <c r="S1211" i="1"/>
  <c r="S1212" i="1"/>
  <c r="S1213" i="1"/>
  <c r="S1214" i="1"/>
  <c r="S1215" i="1"/>
  <c r="S1216" i="1"/>
  <c r="S1217" i="1"/>
  <c r="S1218" i="1"/>
  <c r="S1219" i="1"/>
  <c r="S1220" i="1"/>
  <c r="S1221" i="1"/>
  <c r="S1222" i="1"/>
  <c r="S1223" i="1"/>
  <c r="S1224" i="1"/>
  <c r="S1225" i="1"/>
  <c r="S1226" i="1"/>
  <c r="S1227" i="1"/>
  <c r="S1228" i="1"/>
  <c r="S1229" i="1"/>
  <c r="S1230" i="1"/>
  <c r="S1231" i="1"/>
  <c r="S1232" i="1"/>
  <c r="S1233" i="1"/>
  <c r="S1234" i="1"/>
  <c r="S1235" i="1"/>
  <c r="S1236" i="1"/>
  <c r="S1237" i="1"/>
  <c r="S1238" i="1"/>
  <c r="S1239" i="1"/>
  <c r="S1240" i="1"/>
  <c r="S1241" i="1"/>
  <c r="S1242" i="1"/>
  <c r="S1243" i="1"/>
  <c r="S1244" i="1"/>
  <c r="S1245" i="1"/>
  <c r="S1246" i="1"/>
  <c r="S1247" i="1"/>
  <c r="S1248" i="1"/>
  <c r="S1249" i="1"/>
  <c r="S1250" i="1"/>
  <c r="S1251" i="1"/>
  <c r="S1252" i="1"/>
  <c r="S1253" i="1"/>
  <c r="S1254" i="1"/>
  <c r="S1255" i="1"/>
  <c r="S1256" i="1"/>
  <c r="S1257" i="1"/>
  <c r="S1258" i="1"/>
  <c r="S1259" i="1"/>
  <c r="S1260" i="1"/>
  <c r="S1261" i="1"/>
  <c r="S1262" i="1"/>
  <c r="S1263" i="1"/>
  <c r="S1264" i="1"/>
  <c r="S1265" i="1"/>
  <c r="S1266" i="1"/>
  <c r="S1267" i="1"/>
  <c r="S1268" i="1"/>
  <c r="S1269" i="1"/>
  <c r="S1270" i="1"/>
  <c r="S1271" i="1"/>
  <c r="S1272" i="1"/>
  <c r="S1273" i="1"/>
  <c r="S1274" i="1"/>
  <c r="S1275" i="1"/>
  <c r="S1276" i="1"/>
  <c r="S1277" i="1"/>
  <c r="S1278" i="1"/>
  <c r="S1279" i="1"/>
  <c r="S1280" i="1"/>
  <c r="S1281" i="1"/>
  <c r="S1282" i="1"/>
  <c r="S1283" i="1"/>
  <c r="S1284" i="1"/>
  <c r="S1285" i="1"/>
  <c r="S1286" i="1"/>
  <c r="S1287" i="1"/>
  <c r="S1288" i="1"/>
  <c r="S1289" i="1"/>
  <c r="S1290" i="1"/>
  <c r="S1291" i="1"/>
  <c r="S1292" i="1"/>
  <c r="S1293" i="1"/>
  <c r="S1294" i="1"/>
  <c r="S1295" i="1"/>
  <c r="S1296" i="1"/>
  <c r="S1297" i="1"/>
  <c r="S1298" i="1"/>
  <c r="S1299" i="1"/>
  <c r="S1300" i="1"/>
  <c r="S1301" i="1"/>
  <c r="S1302" i="1"/>
  <c r="S1303" i="1"/>
  <c r="S1304" i="1"/>
  <c r="S1305" i="1"/>
  <c r="S1306" i="1"/>
  <c r="S1307" i="1"/>
  <c r="S1308" i="1"/>
  <c r="S1309" i="1"/>
  <c r="S1310" i="1"/>
  <c r="S1311" i="1"/>
  <c r="S1312" i="1"/>
  <c r="S1313" i="1"/>
  <c r="S1314" i="1"/>
  <c r="S1315" i="1"/>
  <c r="S1316" i="1"/>
  <c r="S1317" i="1"/>
  <c r="S1318" i="1"/>
  <c r="S1319" i="1"/>
  <c r="S1320" i="1"/>
  <c r="S1321" i="1"/>
  <c r="S1322" i="1"/>
  <c r="S1323" i="1"/>
  <c r="S1324" i="1"/>
  <c r="S1325" i="1"/>
  <c r="S1326" i="1"/>
  <c r="S1327" i="1"/>
  <c r="S1328" i="1"/>
  <c r="S1329" i="1"/>
  <c r="S1330" i="1"/>
  <c r="S1331" i="1"/>
  <c r="S1332" i="1"/>
  <c r="S1333" i="1"/>
  <c r="S1334" i="1"/>
  <c r="S1335" i="1"/>
  <c r="S1336" i="1"/>
  <c r="S1337" i="1"/>
  <c r="S1338" i="1"/>
  <c r="S1339" i="1"/>
  <c r="S1340" i="1"/>
  <c r="S1341" i="1"/>
  <c r="S1342" i="1"/>
  <c r="S1343" i="1"/>
  <c r="S1344" i="1"/>
  <c r="S1345" i="1"/>
  <c r="S1346" i="1"/>
  <c r="S1347" i="1"/>
  <c r="S1348" i="1"/>
  <c r="S1349" i="1"/>
  <c r="S1350" i="1"/>
  <c r="S1351" i="1"/>
  <c r="S1352" i="1"/>
  <c r="S1353" i="1"/>
  <c r="S1354" i="1"/>
  <c r="S1355" i="1"/>
  <c r="S1356" i="1"/>
  <c r="S1357" i="1"/>
  <c r="S1358" i="1"/>
  <c r="S1359" i="1"/>
  <c r="S1360" i="1"/>
  <c r="S1361" i="1"/>
  <c r="S1362" i="1"/>
  <c r="S1363" i="1"/>
  <c r="S1364" i="1"/>
  <c r="S1365" i="1"/>
  <c r="S1366" i="1"/>
  <c r="S1367" i="1"/>
  <c r="S1368" i="1"/>
  <c r="S1369" i="1"/>
  <c r="S1370" i="1"/>
  <c r="S1371" i="1"/>
  <c r="S1372" i="1"/>
  <c r="S1373" i="1"/>
  <c r="S1374" i="1"/>
  <c r="S1375" i="1"/>
  <c r="S1376" i="1"/>
  <c r="S1377" i="1"/>
  <c r="S1378" i="1"/>
  <c r="S1379" i="1"/>
  <c r="S1380" i="1"/>
  <c r="S1381" i="1"/>
  <c r="S1382" i="1"/>
  <c r="S1383" i="1"/>
  <c r="S1384" i="1"/>
  <c r="S1385" i="1"/>
  <c r="S1386" i="1"/>
  <c r="S1387" i="1"/>
  <c r="S1388" i="1"/>
  <c r="S1389" i="1"/>
  <c r="S1390" i="1"/>
  <c r="S1391" i="1"/>
  <c r="S1392" i="1"/>
  <c r="S1393" i="1"/>
  <c r="S1394" i="1"/>
  <c r="S1395" i="1"/>
  <c r="S1396" i="1"/>
  <c r="S1397" i="1"/>
  <c r="S1398" i="1"/>
  <c r="S1399" i="1"/>
  <c r="S1400" i="1"/>
  <c r="S1401" i="1"/>
  <c r="S1402" i="1"/>
  <c r="S1403" i="1"/>
  <c r="S1404" i="1"/>
  <c r="S1405" i="1"/>
  <c r="S1406" i="1"/>
  <c r="S1407" i="1"/>
  <c r="S1408" i="1"/>
  <c r="S1409" i="1"/>
  <c r="S1410" i="1"/>
  <c r="S1411" i="1"/>
  <c r="S1412" i="1"/>
  <c r="S1413" i="1"/>
  <c r="S1414" i="1"/>
  <c r="S1415" i="1"/>
  <c r="S1416" i="1"/>
  <c r="S1417" i="1"/>
  <c r="S1418" i="1"/>
  <c r="S1419" i="1"/>
  <c r="S1420" i="1"/>
  <c r="S1421" i="1"/>
  <c r="S1422" i="1"/>
  <c r="S1423" i="1"/>
  <c r="S1424" i="1"/>
  <c r="S1425" i="1"/>
  <c r="S1426" i="1"/>
  <c r="S1427" i="1"/>
  <c r="S1428" i="1"/>
  <c r="S1429" i="1"/>
  <c r="S1430" i="1"/>
  <c r="S1431" i="1"/>
  <c r="S1432" i="1"/>
  <c r="S1433" i="1"/>
  <c r="S1434" i="1"/>
  <c r="S1435" i="1"/>
  <c r="S1436" i="1"/>
  <c r="S1437" i="1"/>
  <c r="S1438" i="1"/>
  <c r="S1439" i="1"/>
  <c r="S1440" i="1"/>
  <c r="S1441" i="1"/>
  <c r="S1442" i="1"/>
  <c r="S1443" i="1"/>
  <c r="S1444" i="1"/>
  <c r="S1445" i="1"/>
  <c r="S1446" i="1"/>
  <c r="S1447" i="1"/>
  <c r="S1448" i="1"/>
  <c r="S1449" i="1"/>
  <c r="S1450" i="1"/>
  <c r="S1451" i="1"/>
  <c r="S1452" i="1"/>
  <c r="S1453" i="1"/>
  <c r="S1454" i="1"/>
  <c r="S1455" i="1"/>
  <c r="S1456" i="1"/>
  <c r="S1457" i="1"/>
  <c r="S1458" i="1"/>
  <c r="S1459" i="1"/>
  <c r="S1460" i="1"/>
  <c r="S1461" i="1"/>
  <c r="S1462" i="1"/>
  <c r="S1463" i="1"/>
  <c r="S1464" i="1"/>
  <c r="S1465" i="1"/>
  <c r="S1466" i="1"/>
  <c r="S1467" i="1"/>
  <c r="S1468" i="1"/>
  <c r="S1469" i="1"/>
  <c r="S1470" i="1"/>
  <c r="S1471" i="1"/>
  <c r="S1472" i="1"/>
  <c r="S1473" i="1"/>
  <c r="S1474" i="1"/>
  <c r="S1475" i="1"/>
  <c r="S1476" i="1"/>
  <c r="S1477" i="1"/>
  <c r="S1478" i="1"/>
  <c r="S1479" i="1"/>
  <c r="S1480" i="1"/>
  <c r="S1481" i="1"/>
  <c r="S1482" i="1"/>
  <c r="S1483" i="1"/>
  <c r="S1484" i="1"/>
  <c r="S1485" i="1"/>
  <c r="S1486" i="1"/>
  <c r="S1487" i="1"/>
  <c r="S1488" i="1"/>
  <c r="S1489" i="1"/>
  <c r="S1490" i="1"/>
  <c r="S1491" i="1"/>
  <c r="S1492" i="1"/>
  <c r="S1493" i="1"/>
  <c r="S1494" i="1"/>
  <c r="S1495" i="1"/>
  <c r="S1496" i="1"/>
  <c r="S1497" i="1"/>
  <c r="S1498" i="1"/>
  <c r="S1499" i="1"/>
  <c r="S1500" i="1"/>
  <c r="S1501" i="1"/>
  <c r="S1502" i="1"/>
  <c r="S1503" i="1"/>
  <c r="S1504" i="1"/>
  <c r="S1505" i="1"/>
  <c r="S1506" i="1"/>
  <c r="S1507" i="1"/>
  <c r="S1508" i="1"/>
  <c r="S1509" i="1"/>
  <c r="S1510" i="1"/>
  <c r="S1511" i="1"/>
  <c r="S1512" i="1"/>
  <c r="S1513" i="1"/>
  <c r="S1514" i="1"/>
  <c r="S1515" i="1"/>
  <c r="S1516" i="1"/>
  <c r="S1517" i="1"/>
  <c r="S1518" i="1"/>
  <c r="S1519" i="1"/>
  <c r="S1520" i="1"/>
  <c r="S1521" i="1"/>
  <c r="S1522" i="1"/>
  <c r="S1523" i="1"/>
  <c r="S1524" i="1"/>
  <c r="S1525" i="1"/>
  <c r="S1526" i="1"/>
  <c r="S1527" i="1"/>
  <c r="S1528" i="1"/>
  <c r="S1529" i="1"/>
  <c r="S1530" i="1"/>
  <c r="S1531" i="1"/>
  <c r="S1532" i="1"/>
  <c r="S1533" i="1"/>
  <c r="S1534" i="1"/>
  <c r="S1535" i="1"/>
  <c r="S1536" i="1"/>
  <c r="S1537" i="1"/>
  <c r="S1538" i="1"/>
  <c r="S1539" i="1"/>
  <c r="S1540" i="1"/>
  <c r="S1541" i="1"/>
  <c r="S1542" i="1"/>
  <c r="S1543" i="1"/>
  <c r="S1544" i="1"/>
  <c r="S1545" i="1"/>
  <c r="S1546" i="1"/>
  <c r="S1547" i="1"/>
  <c r="S1548" i="1"/>
  <c r="S1549" i="1"/>
  <c r="S1550" i="1"/>
  <c r="S1551" i="1"/>
  <c r="S1552" i="1"/>
  <c r="S1553" i="1"/>
  <c r="S1554" i="1"/>
  <c r="S1555" i="1"/>
  <c r="S1556" i="1"/>
  <c r="S1557" i="1"/>
  <c r="S1558" i="1"/>
  <c r="S1559" i="1"/>
  <c r="S1560" i="1"/>
  <c r="S1561" i="1"/>
  <c r="S1562" i="1"/>
  <c r="S1563" i="1"/>
  <c r="S1564" i="1"/>
  <c r="S1565" i="1"/>
  <c r="S1566" i="1"/>
  <c r="S1567" i="1"/>
  <c r="S1568" i="1"/>
  <c r="S1569" i="1"/>
  <c r="S1570" i="1"/>
  <c r="S1571" i="1"/>
  <c r="S1572" i="1"/>
  <c r="S1573" i="1"/>
  <c r="S1574" i="1"/>
  <c r="S1575" i="1"/>
  <c r="S1576" i="1"/>
  <c r="S1577" i="1"/>
  <c r="S1578" i="1"/>
  <c r="S1579" i="1"/>
  <c r="S1580" i="1"/>
  <c r="S1581" i="1"/>
  <c r="S1582" i="1"/>
  <c r="S1583" i="1"/>
  <c r="S1584" i="1"/>
  <c r="S1585" i="1"/>
  <c r="S1586" i="1"/>
  <c r="S1587" i="1"/>
  <c r="S1588" i="1"/>
  <c r="S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4" i="1"/>
  <c r="N1045" i="1"/>
  <c r="N1046" i="1"/>
  <c r="N1047"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4" i="1"/>
  <c r="N1085" i="1"/>
  <c r="N1086"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N1145" i="1"/>
  <c r="N1146" i="1"/>
  <c r="N1147" i="1"/>
  <c r="N1148" i="1"/>
  <c r="N1149" i="1"/>
  <c r="N1150" i="1"/>
  <c r="N1151" i="1"/>
  <c r="N1152" i="1"/>
  <c r="N1153" i="1"/>
  <c r="N1154" i="1"/>
  <c r="N1155" i="1"/>
  <c r="N1156" i="1"/>
  <c r="N1157" i="1"/>
  <c r="N1158" i="1"/>
  <c r="N1159" i="1"/>
  <c r="N1160" i="1"/>
  <c r="N1161" i="1"/>
  <c r="N1162" i="1"/>
  <c r="N1163" i="1"/>
  <c r="N1164" i="1"/>
  <c r="N1165" i="1"/>
  <c r="N1166" i="1"/>
  <c r="N1167" i="1"/>
  <c r="N1168" i="1"/>
  <c r="N1169" i="1"/>
  <c r="N1170" i="1"/>
  <c r="N1171" i="1"/>
  <c r="N1172" i="1"/>
  <c r="N1173" i="1"/>
  <c r="N1174" i="1"/>
  <c r="N1175" i="1"/>
  <c r="N1176" i="1"/>
  <c r="N1177" i="1"/>
  <c r="N1178" i="1"/>
  <c r="N1179" i="1"/>
  <c r="N1180" i="1"/>
  <c r="N1181" i="1"/>
  <c r="N1182" i="1"/>
  <c r="N1183" i="1"/>
  <c r="N1184" i="1"/>
  <c r="N1185" i="1"/>
  <c r="N1186" i="1"/>
  <c r="N1187" i="1"/>
  <c r="N1188" i="1"/>
  <c r="N1189" i="1"/>
  <c r="N1190" i="1"/>
  <c r="N1191" i="1"/>
  <c r="N1192" i="1"/>
  <c r="N1193" i="1"/>
  <c r="N1194" i="1"/>
  <c r="N1195" i="1"/>
  <c r="N1196" i="1"/>
  <c r="N1197" i="1"/>
  <c r="N1198" i="1"/>
  <c r="N1199" i="1"/>
  <c r="N1200" i="1"/>
  <c r="N1201" i="1"/>
  <c r="N1202" i="1"/>
  <c r="N1203" i="1"/>
  <c r="N1204" i="1"/>
  <c r="N1205" i="1"/>
  <c r="N1206" i="1"/>
  <c r="N1207" i="1"/>
  <c r="N1208" i="1"/>
  <c r="N1209" i="1"/>
  <c r="N1210" i="1"/>
  <c r="N1211" i="1"/>
  <c r="N1212" i="1"/>
  <c r="N1213" i="1"/>
  <c r="N1214" i="1"/>
  <c r="N1215" i="1"/>
  <c r="N1216" i="1"/>
  <c r="N1217" i="1"/>
  <c r="N1218" i="1"/>
  <c r="N1219" i="1"/>
  <c r="N1220" i="1"/>
  <c r="N1221" i="1"/>
  <c r="N1222" i="1"/>
  <c r="N1223" i="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N1253" i="1"/>
  <c r="N1254" i="1"/>
  <c r="N1255"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N1294" i="1"/>
  <c r="N1295" i="1"/>
  <c r="N1296" i="1"/>
  <c r="N1297" i="1"/>
  <c r="N1298" i="1"/>
  <c r="N1299" i="1"/>
  <c r="N1300" i="1"/>
  <c r="N1301" i="1"/>
  <c r="N1302" i="1"/>
  <c r="N1303" i="1"/>
  <c r="N1304" i="1"/>
  <c r="N1305" i="1"/>
  <c r="N1306" i="1"/>
  <c r="N1307" i="1"/>
  <c r="N1308" i="1"/>
  <c r="N1309" i="1"/>
  <c r="N1310" i="1"/>
  <c r="N1311" i="1"/>
  <c r="N1312" i="1"/>
  <c r="N1313" i="1"/>
  <c r="N1314" i="1"/>
  <c r="N1315" i="1"/>
  <c r="N1316" i="1"/>
  <c r="N1317" i="1"/>
  <c r="N1318" i="1"/>
  <c r="N1319" i="1"/>
  <c r="N1320" i="1"/>
  <c r="N1321" i="1"/>
  <c r="N1322" i="1"/>
  <c r="N1323" i="1"/>
  <c r="N1324" i="1"/>
  <c r="N1325" i="1"/>
  <c r="N1326" i="1"/>
  <c r="N1327" i="1"/>
  <c r="N1328" i="1"/>
  <c r="N1329" i="1"/>
  <c r="N1330" i="1"/>
  <c r="N1331" i="1"/>
  <c r="N1332" i="1"/>
  <c r="N1333" i="1"/>
  <c r="N1334" i="1"/>
  <c r="N1335" i="1"/>
  <c r="N1336" i="1"/>
  <c r="N1337" i="1"/>
  <c r="N1338" i="1"/>
  <c r="N1339" i="1"/>
  <c r="N1340" i="1"/>
  <c r="N1341" i="1"/>
  <c r="N1342" i="1"/>
  <c r="N1343" i="1"/>
  <c r="N1344" i="1"/>
  <c r="N1345" i="1"/>
  <c r="N1346" i="1"/>
  <c r="N1347" i="1"/>
  <c r="N1348" i="1"/>
  <c r="N1349" i="1"/>
  <c r="N1350" i="1"/>
  <c r="N1351" i="1"/>
  <c r="N1352" i="1"/>
  <c r="N1353" i="1"/>
  <c r="N1354" i="1"/>
  <c r="N1355" i="1"/>
  <c r="N1356" i="1"/>
  <c r="N1357" i="1"/>
  <c r="N1358" i="1"/>
  <c r="N1359" i="1"/>
  <c r="N1360" i="1"/>
  <c r="N1361" i="1"/>
  <c r="N1362" i="1"/>
  <c r="N1363" i="1"/>
  <c r="N1364" i="1"/>
  <c r="N1365" i="1"/>
  <c r="N1366" i="1"/>
  <c r="N1367" i="1"/>
  <c r="N1368" i="1"/>
  <c r="N1369" i="1"/>
  <c r="N1370" i="1"/>
  <c r="N1371" i="1"/>
  <c r="N1372" i="1"/>
  <c r="N1373" i="1"/>
  <c r="N1374" i="1"/>
  <c r="N1375" i="1"/>
  <c r="N1376" i="1"/>
  <c r="N1377" i="1"/>
  <c r="N1378" i="1"/>
  <c r="N1379" i="1"/>
  <c r="N1380" i="1"/>
  <c r="N1381" i="1"/>
  <c r="N1382" i="1"/>
  <c r="N1383" i="1"/>
  <c r="N1384" i="1"/>
  <c r="N1385" i="1"/>
  <c r="N1386" i="1"/>
  <c r="N1387" i="1"/>
  <c r="N1388" i="1"/>
  <c r="N1389" i="1"/>
  <c r="N1390" i="1"/>
  <c r="N1391" i="1"/>
  <c r="N1392" i="1"/>
  <c r="N1393" i="1"/>
  <c r="N1394" i="1"/>
  <c r="N1395" i="1"/>
  <c r="N1396" i="1"/>
  <c r="N1397" i="1"/>
  <c r="N1398" i="1"/>
  <c r="N1399" i="1"/>
  <c r="N1400" i="1"/>
  <c r="N1401" i="1"/>
  <c r="N1402" i="1"/>
  <c r="N1403" i="1"/>
  <c r="N1404" i="1"/>
  <c r="N1405" i="1"/>
  <c r="N1406" i="1"/>
  <c r="N1407" i="1"/>
  <c r="N1408" i="1"/>
  <c r="N1409" i="1"/>
  <c r="N1410" i="1"/>
  <c r="N1411" i="1"/>
  <c r="N1412" i="1"/>
  <c r="N1413" i="1"/>
  <c r="N1414" i="1"/>
  <c r="N1415" i="1"/>
  <c r="N1416" i="1"/>
  <c r="N1417" i="1"/>
  <c r="N1418" i="1"/>
  <c r="N1419" i="1"/>
  <c r="N1420" i="1"/>
  <c r="N1421" i="1"/>
  <c r="N1422" i="1"/>
  <c r="N1423" i="1"/>
  <c r="N1424" i="1"/>
  <c r="N1425" i="1"/>
  <c r="N1426" i="1"/>
  <c r="N1427" i="1"/>
  <c r="N1428" i="1"/>
  <c r="N1429" i="1"/>
  <c r="N1430" i="1"/>
  <c r="N1431" i="1"/>
  <c r="N1432" i="1"/>
  <c r="N1433" i="1"/>
  <c r="N1434" i="1"/>
  <c r="N1435" i="1"/>
  <c r="N1436" i="1"/>
  <c r="N1437" i="1"/>
  <c r="N1438" i="1"/>
  <c r="N1439" i="1"/>
  <c r="N1440" i="1"/>
  <c r="N1441" i="1"/>
  <c r="N1442" i="1"/>
  <c r="N1443" i="1"/>
  <c r="N1444" i="1"/>
  <c r="N1445" i="1"/>
  <c r="N1446" i="1"/>
  <c r="N1447" i="1"/>
  <c r="N1448" i="1"/>
  <c r="N1449" i="1"/>
  <c r="N1450" i="1"/>
  <c r="N1451" i="1"/>
  <c r="N1452" i="1"/>
  <c r="N1453" i="1"/>
  <c r="N1454" i="1"/>
  <c r="N1455" i="1"/>
  <c r="N1456" i="1"/>
  <c r="N1457" i="1"/>
  <c r="N1458" i="1"/>
  <c r="N1459" i="1"/>
  <c r="N1460" i="1"/>
  <c r="N1461" i="1"/>
  <c r="N1462" i="1"/>
  <c r="N1463" i="1"/>
  <c r="N1464" i="1"/>
  <c r="N1465" i="1"/>
  <c r="N1466" i="1"/>
  <c r="N1467" i="1"/>
  <c r="N1468" i="1"/>
  <c r="N1469" i="1"/>
  <c r="N1470" i="1"/>
  <c r="N1471" i="1"/>
  <c r="N1472" i="1"/>
  <c r="N1473" i="1"/>
  <c r="N1474" i="1"/>
  <c r="N1475" i="1"/>
  <c r="N1476" i="1"/>
  <c r="N1477" i="1"/>
  <c r="N1478" i="1"/>
  <c r="N1479" i="1"/>
  <c r="N1480" i="1"/>
  <c r="N1481" i="1"/>
  <c r="N1482" i="1"/>
  <c r="N1483" i="1"/>
  <c r="N1484" i="1"/>
  <c r="N1485" i="1"/>
  <c r="N1486" i="1"/>
  <c r="N1487" i="1"/>
  <c r="N1488" i="1"/>
  <c r="N1489" i="1"/>
  <c r="N1490" i="1"/>
  <c r="N1491" i="1"/>
  <c r="N1492" i="1"/>
  <c r="N1493" i="1"/>
  <c r="N1494" i="1"/>
  <c r="N1495" i="1"/>
  <c r="N1496" i="1"/>
  <c r="N1497" i="1"/>
  <c r="N1498" i="1"/>
  <c r="N1499" i="1"/>
  <c r="N1500" i="1"/>
  <c r="N1501" i="1"/>
  <c r="N1502" i="1"/>
  <c r="N1503" i="1"/>
  <c r="N1504" i="1"/>
  <c r="N1505" i="1"/>
  <c r="N1506" i="1"/>
  <c r="N1507" i="1"/>
  <c r="N1508" i="1"/>
  <c r="N1509" i="1"/>
  <c r="N1510" i="1"/>
  <c r="N1511" i="1"/>
  <c r="N1512" i="1"/>
  <c r="N1513" i="1"/>
  <c r="N1514" i="1"/>
  <c r="N1515" i="1"/>
  <c r="N1516" i="1"/>
  <c r="N1517" i="1"/>
  <c r="N1518" i="1"/>
  <c r="N1519" i="1"/>
  <c r="N1520" i="1"/>
  <c r="N1521" i="1"/>
  <c r="N1522" i="1"/>
  <c r="N1523" i="1"/>
  <c r="N1524" i="1"/>
  <c r="N1525" i="1"/>
  <c r="N1526" i="1"/>
  <c r="N1527" i="1"/>
  <c r="N1528" i="1"/>
  <c r="N1529" i="1"/>
  <c r="N1530" i="1"/>
  <c r="N1531" i="1"/>
  <c r="N1532" i="1"/>
  <c r="N1533" i="1"/>
  <c r="N1534" i="1"/>
  <c r="N1535" i="1"/>
  <c r="N1536" i="1"/>
  <c r="N1537" i="1"/>
  <c r="N1538" i="1"/>
  <c r="N1539" i="1"/>
  <c r="N1540" i="1"/>
  <c r="N1541" i="1"/>
  <c r="N1542" i="1"/>
  <c r="N1543" i="1"/>
  <c r="N1544" i="1"/>
  <c r="N1545" i="1"/>
  <c r="N1546" i="1"/>
  <c r="N1547" i="1"/>
  <c r="N1548" i="1"/>
  <c r="N1549" i="1"/>
  <c r="N1550" i="1"/>
  <c r="N1551" i="1"/>
  <c r="N1552" i="1"/>
  <c r="N1553" i="1"/>
  <c r="N1554" i="1"/>
  <c r="N1555" i="1"/>
  <c r="N1556" i="1"/>
  <c r="N1557" i="1"/>
  <c r="N1558" i="1"/>
  <c r="N1559" i="1"/>
  <c r="N1560" i="1"/>
  <c r="N1561" i="1"/>
  <c r="N1562" i="1"/>
  <c r="N1563" i="1"/>
  <c r="N1564" i="1"/>
  <c r="N1565" i="1"/>
  <c r="N1566" i="1"/>
  <c r="N1567" i="1"/>
  <c r="N1568" i="1"/>
  <c r="N1569" i="1"/>
  <c r="N1570" i="1"/>
  <c r="N1571" i="1"/>
  <c r="N1572" i="1"/>
  <c r="N1573" i="1"/>
  <c r="N1574" i="1"/>
  <c r="N1575" i="1"/>
  <c r="N1576" i="1"/>
  <c r="N1577" i="1"/>
  <c r="N1578" i="1"/>
  <c r="N1579" i="1"/>
  <c r="N1580" i="1"/>
  <c r="N1581" i="1"/>
  <c r="N1582" i="1"/>
  <c r="N1583" i="1"/>
  <c r="N1584" i="1"/>
  <c r="N1585" i="1"/>
  <c r="N1586" i="1"/>
  <c r="N1587" i="1"/>
  <c r="N1588" i="1"/>
  <c r="N2" i="1"/>
  <c r="AW14" i="11"/>
  <c r="AW13" i="11"/>
  <c r="AV14" i="11"/>
  <c r="AV13" i="11"/>
  <c r="AU14" i="11"/>
  <c r="AU13" i="11"/>
  <c r="AT14" i="11"/>
  <c r="AT13" i="11"/>
  <c r="AS14" i="11"/>
  <c r="AS13" i="11"/>
  <c r="AR14" i="11"/>
  <c r="AR13" i="11"/>
  <c r="AQ14" i="11"/>
  <c r="AQ13" i="11"/>
  <c r="AP14" i="11"/>
  <c r="AP13" i="11"/>
  <c r="AT16" i="6"/>
  <c r="AU16" i="6"/>
  <c r="AS16" i="6"/>
  <c r="AZ16" i="6"/>
  <c r="AX15" i="6"/>
  <c r="AW15" i="6"/>
  <c r="AW16" i="6"/>
  <c r="AS15" i="6"/>
  <c r="AV16" i="6"/>
  <c r="AZ15" i="6"/>
  <c r="AY15" i="6"/>
  <c r="AV15" i="6"/>
  <c r="AY16" i="6"/>
  <c r="AU15" i="6"/>
  <c r="AX16" i="6"/>
  <c r="AT15"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ykeen</author>
  </authors>
  <commentList>
    <comment ref="A1" authorId="0" shapeId="0" xr:uid="{00000000-0006-0000-0000-000001000000}">
      <text>
        <r>
          <rPr>
            <b/>
            <sz val="9"/>
            <color indexed="81"/>
            <rFont val="Tahoma"/>
            <family val="2"/>
          </rPr>
          <t>term_code_key</t>
        </r>
        <r>
          <rPr>
            <sz val="9"/>
            <color indexed="81"/>
            <rFont val="Tahoma"/>
            <family val="2"/>
          </rPr>
          <t xml:space="preserve">
The student's first fall term.</t>
        </r>
      </text>
    </comment>
    <comment ref="G1" authorId="0" shapeId="0" xr:uid="{00000000-0006-0000-0000-000002000000}">
      <text>
        <r>
          <rPr>
            <b/>
            <sz val="9"/>
            <color indexed="81"/>
            <rFont val="Tahoma"/>
            <family val="2"/>
          </rPr>
          <t>region:</t>
        </r>
        <r>
          <rPr>
            <sz val="9"/>
            <color indexed="81"/>
            <rFont val="Tahoma"/>
            <family val="2"/>
          </rPr>
          <t xml:space="preserve">
</t>
        </r>
        <r>
          <rPr>
            <i/>
            <sz val="9"/>
            <color indexed="81"/>
            <rFont val="Tahoma"/>
            <family val="2"/>
          </rPr>
          <t>Note.</t>
        </r>
        <r>
          <rPr>
            <sz val="9"/>
            <color indexed="81"/>
            <rFont val="Tahoma"/>
            <family val="2"/>
          </rPr>
          <t xml:space="preserve"> Local Area includes San Joaquin County, Sacramento County, Stanislaus County and Calaveras County. 
Western US includes HI, AK and all states in Pacific and Mountain time zones, excluding CA.
</t>
        </r>
      </text>
    </comment>
    <comment ref="H1" authorId="0" shapeId="0" xr:uid="{00000000-0006-0000-0000-000003000000}">
      <text>
        <r>
          <rPr>
            <b/>
            <sz val="9"/>
            <color indexed="81"/>
            <rFont val="Tahoma"/>
            <family val="2"/>
          </rPr>
          <t>HSGPA</t>
        </r>
        <r>
          <rPr>
            <sz val="9"/>
            <color indexed="81"/>
            <rFont val="Tahoma"/>
            <family val="2"/>
          </rPr>
          <t xml:space="preserve">
The student's high school GPA</t>
        </r>
      </text>
    </comment>
    <comment ref="K1" authorId="0" shapeId="0" xr:uid="{00000000-0006-0000-0000-000004000000}">
      <text>
        <r>
          <rPr>
            <b/>
            <sz val="9"/>
            <color indexed="81"/>
            <rFont val="Tahoma"/>
            <family val="2"/>
          </rPr>
          <t>first_term_GPA</t>
        </r>
        <r>
          <rPr>
            <sz val="9"/>
            <color indexed="81"/>
            <rFont val="Tahoma"/>
            <family val="2"/>
          </rPr>
          <t xml:space="preserve">
The student's GPA in their first fall term.</t>
        </r>
      </text>
    </comment>
    <comment ref="L1" authorId="0" shapeId="0" xr:uid="{00000000-0006-0000-0000-000005000000}">
      <text>
        <r>
          <rPr>
            <b/>
            <sz val="9"/>
            <color indexed="81"/>
            <rFont val="Tahoma"/>
            <family val="2"/>
          </rPr>
          <t>first_standing</t>
        </r>
        <r>
          <rPr>
            <sz val="9"/>
            <color indexed="81"/>
            <rFont val="Tahoma"/>
            <family val="2"/>
          </rPr>
          <t xml:space="preserve">
The student's academic standing after their first fall term.</t>
        </r>
      </text>
    </comment>
    <comment ref="M1" authorId="0" shapeId="0" xr:uid="{00000000-0006-0000-0000-000006000000}">
      <text>
        <r>
          <rPr>
            <b/>
            <sz val="9"/>
            <color indexed="81"/>
            <rFont val="Tahoma"/>
            <family val="2"/>
          </rPr>
          <t>year1_term:</t>
        </r>
        <r>
          <rPr>
            <sz val="9"/>
            <color indexed="81"/>
            <rFont val="Tahoma"/>
            <family val="2"/>
          </rPr>
          <t xml:space="preserve">
The student’s final term before the start of their second year. For example, if a student started in Fall 2011 (201181), this field should reflect their most recent term BEFORE Fall 2012 (201281). This could be spring (201231) or summer (201251 or 201261 or 201271). If they did not enroll after their first fall term and before their second fall term, it will be the same as their first term.</t>
        </r>
      </text>
    </comment>
    <comment ref="N1" authorId="0" shapeId="0" xr:uid="{22A9311E-4DE1-48FF-8E72-4D46B08E51B1}">
      <text>
        <r>
          <rPr>
            <b/>
            <sz val="9"/>
            <color indexed="81"/>
            <rFont val="Tahoma"/>
            <family val="2"/>
          </rPr>
          <t>year1_term:</t>
        </r>
        <r>
          <rPr>
            <sz val="9"/>
            <color indexed="81"/>
            <rFont val="Tahoma"/>
            <family val="2"/>
          </rPr>
          <t xml:space="preserve">
The student’s final term before the start of their second year. For example, if a student started in Fall 2011 (201181), this field should reflect their most recent term BEFORE Fall 2012 (201281). This could be spring (201231) or summer (201251 or 201261 or 201271). If they did not enroll after their first fall term and before their second fall term, it will be the same as their first term.</t>
        </r>
      </text>
    </comment>
    <comment ref="O1" authorId="0" shapeId="0" xr:uid="{00000000-0006-0000-0000-000007000000}">
      <text>
        <r>
          <rPr>
            <b/>
            <sz val="9"/>
            <color indexed="81"/>
            <rFont val="Tahoma"/>
            <family val="2"/>
          </rPr>
          <t>year1_inst_GPA</t>
        </r>
        <r>
          <rPr>
            <sz val="9"/>
            <color indexed="81"/>
            <rFont val="Tahoma"/>
            <family val="2"/>
          </rPr>
          <t xml:space="preserve">
The student’s overall GPA before the start of their second year.</t>
        </r>
      </text>
    </comment>
    <comment ref="P1" authorId="0" shapeId="0" xr:uid="{00000000-0006-0000-0000-000008000000}">
      <text>
        <r>
          <rPr>
            <b/>
            <sz val="9"/>
            <color indexed="81"/>
            <rFont val="Tahoma"/>
            <family val="2"/>
          </rPr>
          <t>year1_term_GPA</t>
        </r>
        <r>
          <rPr>
            <sz val="9"/>
            <color indexed="81"/>
            <rFont val="Tahoma"/>
            <family val="2"/>
          </rPr>
          <t xml:space="preserve">
The student's GPA in their last term prior to the start if their second year (i.e. their term GPA in their year1_term)</t>
        </r>
      </text>
    </comment>
    <comment ref="Q1" authorId="0" shapeId="0" xr:uid="{00000000-0006-0000-0000-000009000000}">
      <text>
        <r>
          <rPr>
            <b/>
            <sz val="9"/>
            <color indexed="81"/>
            <rFont val="Tahoma"/>
            <family val="2"/>
          </rPr>
          <t>year1_standing</t>
        </r>
        <r>
          <rPr>
            <sz val="9"/>
            <color indexed="81"/>
            <rFont val="Tahoma"/>
            <family val="2"/>
          </rPr>
          <t xml:space="preserve">
The student's academic standing in their last term prior to the start if their second year (i.e. their academic standing for their year1_term)</t>
        </r>
      </text>
    </comment>
    <comment ref="R1" authorId="0" shapeId="0" xr:uid="{00000000-0006-0000-0000-00000A000000}">
      <text>
        <r>
          <rPr>
            <b/>
            <sz val="9"/>
            <color indexed="81"/>
            <rFont val="Tahoma"/>
            <family val="2"/>
          </rPr>
          <t>last_term</t>
        </r>
        <r>
          <rPr>
            <sz val="9"/>
            <color indexed="81"/>
            <rFont val="Tahoma"/>
            <family val="2"/>
          </rPr>
          <t xml:space="preserve">
The student's final undergraduate term at Pacific</t>
        </r>
      </text>
    </comment>
    <comment ref="S1" authorId="0" shapeId="0" xr:uid="{8E140221-1353-4B9A-A6C3-6D15544D7E17}">
      <text>
        <r>
          <rPr>
            <b/>
            <sz val="9"/>
            <color indexed="81"/>
            <rFont val="Tahoma"/>
            <family val="2"/>
          </rPr>
          <t>last_term</t>
        </r>
        <r>
          <rPr>
            <sz val="9"/>
            <color indexed="81"/>
            <rFont val="Tahoma"/>
            <family val="2"/>
          </rPr>
          <t xml:space="preserve">
The student's final undergraduate term at Pacific</t>
        </r>
      </text>
    </comment>
    <comment ref="T1" authorId="0" shapeId="0" xr:uid="{00000000-0006-0000-0000-00000B000000}">
      <text>
        <r>
          <rPr>
            <b/>
            <sz val="9"/>
            <color indexed="81"/>
            <rFont val="Tahoma"/>
            <family val="2"/>
          </rPr>
          <t>final_inst_GPA</t>
        </r>
        <r>
          <rPr>
            <sz val="9"/>
            <color indexed="81"/>
            <rFont val="Tahoma"/>
            <family val="2"/>
          </rPr>
          <t xml:space="preserve">
The students final undergraduate overall GPA before graduating or leaving Pacific</t>
        </r>
      </text>
    </comment>
    <comment ref="U1" authorId="0" shapeId="0" xr:uid="{00000000-0006-0000-0000-00000C000000}">
      <text>
        <r>
          <rPr>
            <b/>
            <sz val="9"/>
            <color indexed="81"/>
            <rFont val="Tahoma"/>
            <family val="2"/>
          </rPr>
          <t>final_term_GPA</t>
        </r>
        <r>
          <rPr>
            <sz val="9"/>
            <color indexed="81"/>
            <rFont val="Tahoma"/>
            <family val="2"/>
          </rPr>
          <t xml:space="preserve">
The students term GPA in their last undergraduate term</t>
        </r>
      </text>
    </comment>
    <comment ref="V1" authorId="0" shapeId="0" xr:uid="{00000000-0006-0000-0000-00000D000000}">
      <text>
        <r>
          <rPr>
            <b/>
            <sz val="9"/>
            <color indexed="81"/>
            <rFont val="Tahoma"/>
            <family val="2"/>
          </rPr>
          <t>final_standing:</t>
        </r>
        <r>
          <rPr>
            <sz val="9"/>
            <color indexed="81"/>
            <rFont val="Tahoma"/>
            <family val="2"/>
          </rPr>
          <t xml:space="preserve">
The student's academic standing at the end of their last undergraduate term</t>
        </r>
      </text>
    </comment>
    <comment ref="W1" authorId="0" shapeId="0" xr:uid="{00000000-0006-0000-0000-00000E000000}">
      <text>
        <r>
          <rPr>
            <b/>
            <sz val="9"/>
            <color indexed="81"/>
            <rFont val="Tahoma"/>
            <family val="2"/>
          </rPr>
          <t>pell</t>
        </r>
        <r>
          <rPr>
            <sz val="9"/>
            <color indexed="81"/>
            <rFont val="Tahoma"/>
            <family val="2"/>
          </rPr>
          <t xml:space="preserve">
An indicator of if a student received a Pell grant (1) or did not receive a Pell grant (0)</t>
        </r>
      </text>
    </comment>
    <comment ref="X1" authorId="0" shapeId="0" xr:uid="{00000000-0006-0000-0000-00000F000000}">
      <text>
        <r>
          <rPr>
            <b/>
            <sz val="9"/>
            <color indexed="81"/>
            <rFont val="Tahoma"/>
            <family val="2"/>
          </rPr>
          <t>athlete</t>
        </r>
        <r>
          <rPr>
            <sz val="9"/>
            <color indexed="81"/>
            <rFont val="Tahoma"/>
            <family val="2"/>
          </rPr>
          <t xml:space="preserve">
An indicator of if a student was an athlete in their first fall term (1) or was not an athlete in their first fall term (0)</t>
        </r>
      </text>
    </comment>
    <comment ref="Y1" authorId="0" shapeId="0" xr:uid="{00000000-0006-0000-0000-000010000000}">
      <text>
        <r>
          <rPr>
            <b/>
            <sz val="9"/>
            <color indexed="81"/>
            <rFont val="Tahoma"/>
            <family val="2"/>
          </rPr>
          <t>grad_cohort</t>
        </r>
        <r>
          <rPr>
            <sz val="9"/>
            <color indexed="81"/>
            <rFont val="Tahoma"/>
            <family val="2"/>
          </rPr>
          <t xml:space="preserve">
An indicator of if a student should be counted towards the graduation cohort (1) or excluded from the graduation cohort (0). Starting in 2013, pre-professional students are included in graduation cohorts. Prior to 2013, pre-professionals will have a grad_cohort value of 0.</t>
        </r>
      </text>
    </comment>
    <comment ref="Z1" authorId="0" shapeId="0" xr:uid="{00000000-0006-0000-0000-000011000000}">
      <text>
        <r>
          <rPr>
            <b/>
            <sz val="9"/>
            <color indexed="81"/>
            <rFont val="Tahoma"/>
            <family val="2"/>
          </rPr>
          <t>retrn_2yr</t>
        </r>
        <r>
          <rPr>
            <sz val="9"/>
            <color indexed="81"/>
            <rFont val="Tahoma"/>
            <family val="2"/>
          </rPr>
          <t xml:space="preserve">
An indicator of if a student returned for their second year (1) or did not return for their second year (0)</t>
        </r>
      </text>
    </comment>
    <comment ref="AA1" authorId="0" shapeId="0" xr:uid="{00000000-0006-0000-0000-000012000000}">
      <text>
        <r>
          <rPr>
            <b/>
            <sz val="9"/>
            <color indexed="81"/>
            <rFont val="Tahoma"/>
            <family val="2"/>
          </rPr>
          <t>retrn_3yr</t>
        </r>
        <r>
          <rPr>
            <sz val="9"/>
            <color indexed="81"/>
            <rFont val="Tahoma"/>
            <family val="2"/>
          </rPr>
          <t xml:space="preserve">
An indicator of if a student returned for their third year (1) or did not return for their third year (0)</t>
        </r>
      </text>
    </comment>
    <comment ref="AB1" authorId="0" shapeId="0" xr:uid="{00000000-0006-0000-0000-000013000000}">
      <text>
        <r>
          <rPr>
            <b/>
            <sz val="9"/>
            <color indexed="81"/>
            <rFont val="Tahoma"/>
            <family val="2"/>
          </rPr>
          <t>retrn_4yr</t>
        </r>
        <r>
          <rPr>
            <sz val="9"/>
            <color indexed="81"/>
            <rFont val="Tahoma"/>
            <family val="2"/>
          </rPr>
          <t xml:space="preserve">
An indicator of if a student returned for their fourth year (1) or did not return for their fourth year (0)</t>
        </r>
      </text>
    </comment>
    <comment ref="AC1" authorId="0" shapeId="0" xr:uid="{00000000-0006-0000-0000-000014000000}">
      <text>
        <r>
          <rPr>
            <b/>
            <sz val="9"/>
            <color indexed="81"/>
            <rFont val="Tahoma"/>
            <family val="2"/>
          </rPr>
          <t>retrn_5yr</t>
        </r>
        <r>
          <rPr>
            <sz val="9"/>
            <color indexed="81"/>
            <rFont val="Tahoma"/>
            <family val="2"/>
          </rPr>
          <t xml:space="preserve">
An indicator of if a student returned for their fifth year (1) or did not return for their fifth year (0)</t>
        </r>
      </text>
    </comment>
    <comment ref="AD1" authorId="0" shapeId="0" xr:uid="{00000000-0006-0000-0000-000015000000}">
      <text>
        <r>
          <rPr>
            <b/>
            <sz val="9"/>
            <color indexed="81"/>
            <rFont val="Tahoma"/>
            <family val="2"/>
          </rPr>
          <t>retrn_6yr</t>
        </r>
        <r>
          <rPr>
            <sz val="9"/>
            <color indexed="81"/>
            <rFont val="Tahoma"/>
            <family val="2"/>
          </rPr>
          <t xml:space="preserve">
An indicator of if a student returned for their sixth year (1) or did not return for their sixth year (0)</t>
        </r>
      </text>
    </comment>
    <comment ref="AE1" authorId="0" shapeId="0" xr:uid="{00000000-0006-0000-0000-000016000000}">
      <text>
        <r>
          <rPr>
            <b/>
            <sz val="9"/>
            <color indexed="81"/>
            <rFont val="Tahoma"/>
            <family val="2"/>
          </rPr>
          <t>grad_3yr</t>
        </r>
        <r>
          <rPr>
            <sz val="9"/>
            <color indexed="81"/>
            <rFont val="Tahoma"/>
            <family val="2"/>
          </rPr>
          <t xml:space="preserve">
An indicator of if a student graduated at the end of their third year/before the start of their fourth year (1) or not (0). This metric includes pre-professional students so that it can be viewed in conjunction with retrn_4yr, which also includes pre-professional students.</t>
        </r>
      </text>
    </comment>
    <comment ref="AF1" authorId="0" shapeId="0" xr:uid="{00000000-0006-0000-0000-000017000000}">
      <text>
        <r>
          <rPr>
            <b/>
            <sz val="9"/>
            <color indexed="81"/>
            <rFont val="Tahoma"/>
            <family val="2"/>
          </rPr>
          <t>grad_4yr</t>
        </r>
        <r>
          <rPr>
            <sz val="9"/>
            <color indexed="81"/>
            <rFont val="Tahoma"/>
            <family val="2"/>
          </rPr>
          <t xml:space="preserve">
An indicator of if a student graduated in four years or less (1) or did not graduate in four years (0)</t>
        </r>
      </text>
    </comment>
    <comment ref="AG1" authorId="0" shapeId="0" xr:uid="{00000000-0006-0000-0000-000018000000}">
      <text>
        <r>
          <rPr>
            <b/>
            <sz val="9"/>
            <color indexed="81"/>
            <rFont val="Tahoma"/>
            <family val="2"/>
          </rPr>
          <t>grad_5yr</t>
        </r>
        <r>
          <rPr>
            <sz val="9"/>
            <color indexed="81"/>
            <rFont val="Tahoma"/>
            <family val="2"/>
          </rPr>
          <t xml:space="preserve">
An indicator of if a student graduated in five years or less (1) or did not graduate in five years (0)</t>
        </r>
      </text>
    </comment>
    <comment ref="AH1" authorId="0" shapeId="0" xr:uid="{00000000-0006-0000-0000-000019000000}">
      <text>
        <r>
          <rPr>
            <b/>
            <sz val="9"/>
            <color indexed="81"/>
            <rFont val="Tahoma"/>
            <family val="2"/>
          </rPr>
          <t>grad_6yr</t>
        </r>
        <r>
          <rPr>
            <sz val="9"/>
            <color indexed="81"/>
            <rFont val="Tahoma"/>
            <family val="2"/>
          </rPr>
          <t xml:space="preserve">
An indicator of if a student graduated in six years or less (1) or did not graduate in six years (0)</t>
        </r>
      </text>
    </comment>
  </commentList>
</comments>
</file>

<file path=xl/sharedStrings.xml><?xml version="1.0" encoding="utf-8"?>
<sst xmlns="http://schemas.openxmlformats.org/spreadsheetml/2006/main" count="11720" uniqueCount="130">
  <si>
    <t>term_code_key</t>
  </si>
  <si>
    <t>gender</t>
  </si>
  <si>
    <t>region</t>
  </si>
  <si>
    <t>HSGPA</t>
  </si>
  <si>
    <t>major</t>
  </si>
  <si>
    <t>ethnicity</t>
  </si>
  <si>
    <t>first_term_GPA</t>
  </si>
  <si>
    <t>first_standing</t>
  </si>
  <si>
    <t>year1_term</t>
  </si>
  <si>
    <t>year1_inst_GPA</t>
  </si>
  <si>
    <t>year1_term_GPA</t>
  </si>
  <si>
    <t>year1_standing</t>
  </si>
  <si>
    <t>last_term</t>
  </si>
  <si>
    <t>final_inst_GPA</t>
  </si>
  <si>
    <t>final_term_GPA</t>
  </si>
  <si>
    <t>final_standing</t>
  </si>
  <si>
    <t>pell</t>
  </si>
  <si>
    <t>athlete</t>
  </si>
  <si>
    <t>grad_cohort</t>
  </si>
  <si>
    <t>retrn_2yr</t>
  </si>
  <si>
    <t>retrn_3yr</t>
  </si>
  <si>
    <t>retrn_4yr</t>
  </si>
  <si>
    <t>retrn_5yr</t>
  </si>
  <si>
    <t>retrn_6yr</t>
  </si>
  <si>
    <t>grad_3yr</t>
  </si>
  <si>
    <t>grad_4yr</t>
  </si>
  <si>
    <t>grad_5yr</t>
  </si>
  <si>
    <t>grad_6yr</t>
  </si>
  <si>
    <t>M</t>
  </si>
  <si>
    <t>Eastern US</t>
  </si>
  <si>
    <t>Business Administration</t>
  </si>
  <si>
    <t>7. White</t>
  </si>
  <si>
    <t>Good Standing</t>
  </si>
  <si>
    <t>F</t>
  </si>
  <si>
    <t>International</t>
  </si>
  <si>
    <t>1. International</t>
  </si>
  <si>
    <t>Western US</t>
  </si>
  <si>
    <t>Southern CA</t>
  </si>
  <si>
    <t>Northern CA</t>
  </si>
  <si>
    <t>Probation</t>
  </si>
  <si>
    <t>Local Market</t>
  </si>
  <si>
    <t>4. Asian</t>
  </si>
  <si>
    <t>Good Standing with Warning</t>
  </si>
  <si>
    <t>6. Hispanic/Latino</t>
  </si>
  <si>
    <t>9. Race and ethnicity unknown</t>
  </si>
  <si>
    <t>2. Black or African American</t>
  </si>
  <si>
    <t>8. Two or more races</t>
  </si>
  <si>
    <t>Disqualified</t>
  </si>
  <si>
    <t>3. American Indian or Alaska Native</t>
  </si>
  <si>
    <t>Business Administration Gen'l</t>
  </si>
  <si>
    <t>Business Admin - Real Est Con</t>
  </si>
  <si>
    <t>Business Admin - Finc Con</t>
  </si>
  <si>
    <t>Business Admin - AE Mgmt Con</t>
  </si>
  <si>
    <t>Business Admin - Bus Law Con</t>
  </si>
  <si>
    <t>Business Admin - Mktg Con</t>
  </si>
  <si>
    <t>Business Admin - Int'l Bus Con</t>
  </si>
  <si>
    <t>Business Admin - Acct Con</t>
  </si>
  <si>
    <t>Business Admin - Mgmt HR Con</t>
  </si>
  <si>
    <t>5. Native Hawaiian or Other Pacific Islander</t>
  </si>
  <si>
    <t>Business Admin - Econ Con</t>
  </si>
  <si>
    <t>Business Admin - Entp Con</t>
  </si>
  <si>
    <t>Business Admin - Mgmt IS Con</t>
  </si>
  <si>
    <t>Unclassified - No Standing</t>
  </si>
  <si>
    <t>Exploratory (Business)</t>
  </si>
  <si>
    <t>Subject to Disqualification</t>
  </si>
  <si>
    <t>Business Admin - Intl Bus Con</t>
  </si>
  <si>
    <t>Business Admin - Entp Mgmt Con</t>
  </si>
  <si>
    <t>Accounting</t>
  </si>
  <si>
    <t>Row Labels</t>
  </si>
  <si>
    <t>Grand Total</t>
  </si>
  <si>
    <t>Count of region</t>
  </si>
  <si>
    <t>Column Labels</t>
  </si>
  <si>
    <t>Count of major</t>
  </si>
  <si>
    <t>Term date</t>
  </si>
  <si>
    <t>year1_date</t>
  </si>
  <si>
    <t>last_term_date</t>
  </si>
  <si>
    <t>Count of year1_term_GPA</t>
  </si>
  <si>
    <t>Year</t>
  </si>
  <si>
    <t>Month</t>
  </si>
  <si>
    <t>Date</t>
  </si>
  <si>
    <t>Replaced all missing values with the highest location value.</t>
  </si>
  <si>
    <t>Average of HSGPA</t>
  </si>
  <si>
    <t>(blank)</t>
  </si>
  <si>
    <t>has 18 intl students</t>
  </si>
  <si>
    <t>Replaced with</t>
  </si>
  <si>
    <t>Major's average</t>
  </si>
  <si>
    <t>Region's average</t>
  </si>
  <si>
    <t>average of intl, Northen &amp; local market 3.38</t>
  </si>
  <si>
    <t>Count of retrn_2yr</t>
  </si>
  <si>
    <t>Did not return</t>
  </si>
  <si>
    <t>Returned</t>
  </si>
  <si>
    <t>Region</t>
  </si>
  <si>
    <t>Didn't return</t>
  </si>
  <si>
    <t>Count of athlete</t>
  </si>
  <si>
    <t>Athlete</t>
  </si>
  <si>
    <t>Non Athlete</t>
  </si>
  <si>
    <t>Count of pell</t>
  </si>
  <si>
    <t>Pell granted</t>
  </si>
  <si>
    <t>Pell not granted</t>
  </si>
  <si>
    <t>Labels</t>
  </si>
  <si>
    <t>%</t>
  </si>
  <si>
    <t>#</t>
  </si>
  <si>
    <t>2nd year</t>
  </si>
  <si>
    <t>Count of grad_4yr</t>
  </si>
  <si>
    <t>0-0.25</t>
  </si>
  <si>
    <t>0.25-0.5</t>
  </si>
  <si>
    <t>0.5-0.75</t>
  </si>
  <si>
    <t>0.75-1</t>
  </si>
  <si>
    <t>1-1.25</t>
  </si>
  <si>
    <t>1.25-1.5</t>
  </si>
  <si>
    <t>1.5-1.75</t>
  </si>
  <si>
    <t>1.75-2</t>
  </si>
  <si>
    <t>2-2.25</t>
  </si>
  <si>
    <t>2.25-2.5</t>
  </si>
  <si>
    <t>2.5-2.75</t>
  </si>
  <si>
    <t>2.75-3</t>
  </si>
  <si>
    <t>3-3.25</t>
  </si>
  <si>
    <t>3.25-3.5</t>
  </si>
  <si>
    <t>3.5-3.75</t>
  </si>
  <si>
    <t>3.75-4</t>
  </si>
  <si>
    <t>Average of grad_4yr</t>
  </si>
  <si>
    <t>Major</t>
  </si>
  <si>
    <t>Count of grad_3yr</t>
  </si>
  <si>
    <t>Average of grad_3yr</t>
  </si>
  <si>
    <t>(All)</t>
  </si>
  <si>
    <t>Count of retrn_4yr</t>
  </si>
  <si>
    <t>Did not graduate</t>
  </si>
  <si>
    <t>Gratuated</t>
  </si>
  <si>
    <t>Graduated</t>
  </si>
  <si>
    <t>4th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</si>
</sst>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name val="Calibri"/>
      <family val="2"/>
      <scheme val="minor"/>
    </font>
    <font>
      <b/>
      <sz val="9"/>
      <color indexed="81"/>
      <name val="Tahoma"/>
      <family val="2"/>
    </font>
    <font>
      <sz val="9"/>
      <color indexed="81"/>
      <name val="Tahoma"/>
      <family val="2"/>
    </font>
    <font>
      <i/>
      <sz val="9"/>
      <color indexed="81"/>
      <name val="Tahoma"/>
      <family val="2"/>
    </font>
    <font>
      <sz val="11"/>
      <color theme="1"/>
      <name val="Calibri"/>
      <family val="2"/>
      <scheme val="minor"/>
    </font>
    <font>
      <b/>
      <sz val="11"/>
      <color theme="0"/>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9" tint="0.39997558519241921"/>
        <bgColor indexed="64"/>
      </patternFill>
    </fill>
    <fill>
      <patternFill patternType="solid">
        <fgColor rgb="FFFF0000"/>
        <bgColor indexed="64"/>
      </patternFill>
    </fill>
    <fill>
      <patternFill patternType="solid">
        <fgColor theme="4" tint="0.79998168889431442"/>
        <bgColor indexed="64"/>
      </patternFill>
    </fill>
    <fill>
      <patternFill patternType="solid">
        <fgColor theme="4" tint="0.79998168889431442"/>
        <bgColor theme="4" tint="0.79998168889431442"/>
      </patternFill>
    </fill>
    <fill>
      <patternFill patternType="solid">
        <fgColor theme="2" tint="-9.9978637043366805E-2"/>
        <bgColor indexed="64"/>
      </patternFill>
    </fill>
    <fill>
      <patternFill patternType="solid">
        <fgColor theme="9" tint="0.79998168889431442"/>
        <bgColor indexed="64"/>
      </patternFill>
    </fill>
    <fill>
      <patternFill patternType="solid">
        <fgColor theme="2" tint="-0.499984740745262"/>
        <bgColor indexed="64"/>
      </patternFill>
    </fill>
    <fill>
      <patternFill patternType="solid">
        <fgColor theme="7"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s>
  <cellStyleXfs count="2">
    <xf numFmtId="0" fontId="0" fillId="0" borderId="0"/>
    <xf numFmtId="9" fontId="6" fillId="0" borderId="0" applyFont="0" applyFill="0" applyBorder="0" applyAlignment="0" applyProtection="0"/>
  </cellStyleXfs>
  <cellXfs count="61">
    <xf numFmtId="0" fontId="0" fillId="0" borderId="0" xfId="0"/>
    <xf numFmtId="2" fontId="0" fillId="0" borderId="0" xfId="0" applyNumberFormat="1"/>
    <xf numFmtId="0" fontId="0" fillId="0" borderId="0" xfId="0" pivotButton="1"/>
    <xf numFmtId="0" fontId="2" fillId="0" borderId="1" xfId="0" applyFont="1" applyBorder="1" applyAlignment="1">
      <alignment horizontal="center"/>
    </xf>
    <xf numFmtId="0" fontId="1" fillId="0" borderId="1" xfId="0" applyFont="1" applyBorder="1" applyAlignment="1">
      <alignment horizontal="center"/>
    </xf>
    <xf numFmtId="2" fontId="1" fillId="0" borderId="1" xfId="0" applyNumberFormat="1" applyFont="1" applyBorder="1" applyAlignment="1">
      <alignment horizontal="center"/>
    </xf>
    <xf numFmtId="0" fontId="0" fillId="0" borderId="1" xfId="0" applyBorder="1" applyAlignment="1">
      <alignment horizontal="center"/>
    </xf>
    <xf numFmtId="2" fontId="0" fillId="0" borderId="1" xfId="0" applyNumberFormat="1" applyBorder="1" applyAlignment="1">
      <alignment horizontal="center"/>
    </xf>
    <xf numFmtId="0" fontId="0" fillId="2" borderId="1" xfId="0" applyFill="1" applyBorder="1" applyAlignment="1">
      <alignment horizontal="center"/>
    </xf>
    <xf numFmtId="0" fontId="0" fillId="0" borderId="1" xfId="0" pivotButton="1" applyBorder="1" applyAlignment="1">
      <alignment horizontal="center"/>
    </xf>
    <xf numFmtId="0" fontId="1" fillId="3" borderId="1" xfId="0" applyFont="1" applyFill="1" applyBorder="1" applyAlignment="1">
      <alignment horizontal="center"/>
    </xf>
    <xf numFmtId="0" fontId="0" fillId="3" borderId="1" xfId="0" applyFill="1" applyBorder="1" applyAlignment="1">
      <alignment horizontal="center"/>
    </xf>
    <xf numFmtId="14" fontId="2" fillId="0" borderId="1" xfId="0" applyNumberFormat="1" applyFont="1" applyBorder="1" applyAlignment="1">
      <alignment horizontal="center"/>
    </xf>
    <xf numFmtId="14" fontId="2" fillId="4" borderId="1" xfId="0" applyNumberFormat="1" applyFont="1" applyFill="1" applyBorder="1" applyAlignment="1">
      <alignment horizontal="center"/>
    </xf>
    <xf numFmtId="0" fontId="1" fillId="4" borderId="1" xfId="0" applyFont="1" applyFill="1" applyBorder="1" applyAlignment="1">
      <alignment horizontal="center"/>
    </xf>
    <xf numFmtId="1" fontId="0" fillId="0" borderId="1" xfId="0" applyNumberFormat="1" applyBorder="1" applyAlignment="1">
      <alignment horizontal="center"/>
    </xf>
    <xf numFmtId="2" fontId="0" fillId="5" borderId="1" xfId="0" applyNumberFormat="1" applyFill="1" applyBorder="1" applyAlignment="1">
      <alignment horizontal="center"/>
    </xf>
    <xf numFmtId="0" fontId="0" fillId="5" borderId="1" xfId="0" applyFill="1" applyBorder="1" applyAlignment="1">
      <alignment horizontal="center"/>
    </xf>
    <xf numFmtId="0" fontId="0" fillId="0" borderId="2" xfId="0" pivotButton="1" applyBorder="1" applyAlignment="1">
      <alignment horizontal="center"/>
    </xf>
    <xf numFmtId="0" fontId="0" fillId="0" borderId="2" xfId="0" applyBorder="1" applyAlignment="1">
      <alignment horizontal="center"/>
    </xf>
    <xf numFmtId="2" fontId="0" fillId="3" borderId="1" xfId="0" applyNumberFormat="1" applyFill="1" applyBorder="1" applyAlignment="1">
      <alignment horizontal="center"/>
    </xf>
    <xf numFmtId="0" fontId="1" fillId="6" borderId="1" xfId="0" applyFont="1" applyFill="1" applyBorder="1" applyAlignment="1">
      <alignment horizontal="center"/>
    </xf>
    <xf numFmtId="0" fontId="0" fillId="0" borderId="0" xfId="0" applyAlignment="1">
      <alignment horizontal="center"/>
    </xf>
    <xf numFmtId="0" fontId="0" fillId="0" borderId="0" xfId="0" applyAlignment="1">
      <alignment horizontal="left"/>
    </xf>
    <xf numFmtId="10" fontId="0" fillId="0" borderId="0" xfId="0" applyNumberFormat="1"/>
    <xf numFmtId="10" fontId="0" fillId="0" borderId="1" xfId="1" applyNumberFormat="1" applyFont="1" applyBorder="1" applyAlignment="1">
      <alignment horizontal="center"/>
    </xf>
    <xf numFmtId="10" fontId="1" fillId="0" borderId="1" xfId="1" applyNumberFormat="1" applyFont="1" applyBorder="1" applyAlignment="1">
      <alignment horizontal="center"/>
    </xf>
    <xf numFmtId="0" fontId="0" fillId="0" borderId="0" xfId="0" applyAlignment="1">
      <alignment horizontal="left" indent="1"/>
    </xf>
    <xf numFmtId="1" fontId="0" fillId="0" borderId="0" xfId="0" applyNumberFormat="1" applyAlignment="1">
      <alignment horizontal="left"/>
    </xf>
    <xf numFmtId="0" fontId="1" fillId="7" borderId="0" xfId="0" applyFont="1" applyFill="1"/>
    <xf numFmtId="0" fontId="0" fillId="0" borderId="0" xfId="0" pivotButton="1" applyAlignment="1">
      <alignment horizontal="center" vertical="center"/>
    </xf>
    <xf numFmtId="0" fontId="0" fillId="0" borderId="0" xfId="0" applyAlignment="1">
      <alignment horizontal="center" vertical="center"/>
    </xf>
    <xf numFmtId="10" fontId="0" fillId="0" borderId="0" xfId="0" applyNumberFormat="1" applyAlignment="1">
      <alignment horizontal="center" vertical="center"/>
    </xf>
    <xf numFmtId="0" fontId="0" fillId="0" borderId="0" xfId="0" pivotButton="1" applyAlignment="1">
      <alignment horizontal="center"/>
    </xf>
    <xf numFmtId="10" fontId="0" fillId="0" borderId="0" xfId="0" applyNumberFormat="1" applyAlignment="1">
      <alignment horizontal="center"/>
    </xf>
    <xf numFmtId="0" fontId="7" fillId="10" borderId="1" xfId="0" applyFont="1" applyFill="1" applyBorder="1" applyAlignment="1">
      <alignment horizontal="center"/>
    </xf>
    <xf numFmtId="0" fontId="7" fillId="11" borderId="1" xfId="0" applyFont="1" applyFill="1" applyBorder="1" applyAlignment="1">
      <alignment horizontal="center"/>
    </xf>
    <xf numFmtId="0" fontId="0" fillId="0" borderId="1" xfId="0" applyBorder="1" applyAlignment="1">
      <alignment horizontal="center" vertical="center"/>
    </xf>
    <xf numFmtId="10" fontId="0" fillId="0" borderId="1" xfId="0" applyNumberFormat="1" applyBorder="1" applyAlignment="1">
      <alignment horizontal="center" vertical="center"/>
    </xf>
    <xf numFmtId="10" fontId="0" fillId="8" borderId="1" xfId="1" applyNumberFormat="1" applyFont="1" applyFill="1" applyBorder="1" applyAlignment="1">
      <alignment horizontal="center"/>
    </xf>
    <xf numFmtId="10" fontId="0" fillId="9" borderId="1" xfId="1" applyNumberFormat="1" applyFont="1" applyFill="1" applyBorder="1" applyAlignment="1">
      <alignment horizontal="center"/>
    </xf>
    <xf numFmtId="0" fontId="0" fillId="0" borderId="2" xfId="0" pivotButton="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8" xfId="0" pivotButton="1"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7" fillId="11" borderId="6" xfId="0" applyFont="1" applyFill="1" applyBorder="1" applyAlignment="1">
      <alignment horizontal="center" vertical="center"/>
    </xf>
    <xf numFmtId="0" fontId="7" fillId="11" borderId="7" xfId="0" applyFont="1" applyFill="1" applyBorder="1" applyAlignment="1">
      <alignment horizontal="center" vertical="center"/>
    </xf>
    <xf numFmtId="0" fontId="7" fillId="10" borderId="1" xfId="0" applyFont="1" applyFill="1" applyBorder="1" applyAlignment="1">
      <alignment horizontal="center"/>
    </xf>
    <xf numFmtId="0" fontId="1" fillId="4" borderId="1" xfId="0" applyFont="1" applyFill="1" applyBorder="1" applyAlignment="1">
      <alignment horizontal="center"/>
    </xf>
    <xf numFmtId="0" fontId="1" fillId="4" borderId="3" xfId="0" applyFont="1" applyFill="1" applyBorder="1" applyAlignment="1">
      <alignment horizontal="center"/>
    </xf>
    <xf numFmtId="0" fontId="1" fillId="4" borderId="4" xfId="0" applyFont="1" applyFill="1" applyBorder="1" applyAlignment="1">
      <alignment horizontal="center"/>
    </xf>
    <xf numFmtId="0" fontId="1" fillId="4" borderId="5" xfId="0" applyFont="1" applyFill="1" applyBorder="1" applyAlignment="1">
      <alignment horizontal="center"/>
    </xf>
    <xf numFmtId="0" fontId="0" fillId="0" borderId="0" xfId="0" applyNumberFormat="1"/>
    <xf numFmtId="0" fontId="0" fillId="0" borderId="1" xfId="0" applyNumberFormat="1" applyBorder="1" applyAlignment="1">
      <alignment horizontal="center"/>
    </xf>
    <xf numFmtId="0" fontId="0" fillId="3" borderId="1" xfId="0" applyNumberFormat="1" applyFill="1" applyBorder="1" applyAlignment="1">
      <alignment horizontal="center"/>
    </xf>
    <xf numFmtId="0" fontId="0" fillId="2" borderId="1" xfId="0" applyNumberFormat="1" applyFill="1" applyBorder="1" applyAlignment="1">
      <alignment horizontal="center"/>
    </xf>
    <xf numFmtId="0" fontId="0" fillId="0" borderId="1" xfId="0" applyNumberFormat="1" applyBorder="1" applyAlignment="1">
      <alignment horizontal="center" vertical="center"/>
    </xf>
    <xf numFmtId="0" fontId="0" fillId="0" borderId="1" xfId="0" applyFill="1" applyBorder="1" applyAlignment="1">
      <alignment horizontal="center"/>
    </xf>
    <xf numFmtId="1" fontId="0" fillId="0" borderId="1" xfId="0" applyNumberFormat="1" applyFill="1" applyBorder="1" applyAlignment="1">
      <alignment horizontal="center"/>
    </xf>
  </cellXfs>
  <cellStyles count="2">
    <cellStyle name="Normal" xfId="0" builtinId="0"/>
    <cellStyle name="Percent" xfId="1" builtinId="5"/>
  </cellStyles>
  <dxfs count="478">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numFmt numFmtId="14" formatCode="0.00%"/>
    </dxf>
    <dxf>
      <alignment horizontal="center"/>
    </dxf>
    <dxf>
      <alignment horizontal="center"/>
    </dxf>
    <dxf>
      <alignment horizontal="center"/>
    </dxf>
    <dxf>
      <alignment horizontal="center"/>
    </dxf>
    <dxf>
      <alignment horizontal="center"/>
    </dxf>
    <dxf>
      <alignment horizontal="center"/>
    </dxf>
    <dxf>
      <numFmt numFmtId="14" formatCode="0.00%"/>
    </dxf>
    <dxf>
      <numFmt numFmtId="14" formatCode="0.00%"/>
    </dxf>
    <dxf>
      <numFmt numFmtId="14" formatCode="0.00%"/>
    </dxf>
    <dxf>
      <numFmt numFmtId="14" formatCode="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4" formatCode="0.00%"/>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numFmt numFmtId="14" formatCode="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4" formatCode="0.0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border>
        <left style="thin">
          <color indexed="64"/>
        </left>
        <vertical style="thin">
          <color indexed="64"/>
        </vertical>
        <horizontal style="thin">
          <color indexed="64"/>
        </horizontal>
      </border>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numFmt numFmtId="2" formatCode="0.00"/>
    </dxf>
    <dxf>
      <numFmt numFmtId="1" formatCode="0"/>
    </dxf>
    <dxf>
      <fill>
        <patternFill patternType="none">
          <fgColor indexed="64"/>
          <bgColor indexed="65"/>
        </patternFill>
      </fill>
    </dxf>
    <dxf>
      <fill>
        <patternFill patternType="none">
          <fgColor indexed="64"/>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numFmt numFmtId="2" formatCode="0.00"/>
    </dxf>
    <dxf>
      <border>
        <top style="thin">
          <color indexed="64"/>
        </top>
        <vertical style="thin">
          <color indexed="64"/>
        </vertical>
        <horizontal style="thin">
          <color indexed="64"/>
        </horizontal>
      </border>
    </dxf>
    <dxf>
      <border>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top style="thin">
          <color indexed="64"/>
        </top>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border>
        <left style="thin">
          <color indexed="64"/>
        </left>
        <top style="thin">
          <color indexed="64"/>
        </top>
        <vertical style="thin">
          <color indexed="64"/>
        </vertical>
        <horizontal style="thin">
          <color indexed="64"/>
        </horizontal>
      </border>
    </dxf>
    <dxf>
      <border>
        <left style="thin">
          <color indexed="64"/>
        </left>
        <top style="thin">
          <color indexed="64"/>
        </top>
        <vertical style="thin">
          <color indexed="64"/>
        </vertical>
        <horizontal style="thin">
          <color indexed="64"/>
        </horizontal>
      </border>
    </dxf>
    <dxf>
      <border>
        <left style="thin">
          <color indexed="64"/>
        </left>
        <top style="thin">
          <color indexed="64"/>
        </top>
        <vertical style="thin">
          <color indexed="64"/>
        </vertical>
        <horizontal style="thin">
          <color indexed="64"/>
        </horizontal>
      </border>
    </dxf>
    <dxf>
      <border>
        <left style="thin">
          <color indexed="64"/>
        </left>
        <top style="thin">
          <color indexed="64"/>
        </top>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top style="thin">
          <color indexed="64"/>
        </top>
        <vertical style="thin">
          <color indexed="64"/>
        </vertical>
        <horizontal style="thin">
          <color indexed="64"/>
        </horizontal>
      </border>
    </dxf>
    <dxf>
      <border>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top style="thin">
          <color indexed="64"/>
        </top>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border>
        <left style="thin">
          <color indexed="64"/>
        </left>
        <top style="thin">
          <color indexed="64"/>
        </top>
        <vertical style="thin">
          <color indexed="64"/>
        </vertical>
        <horizontal style="thin">
          <color indexed="64"/>
        </horizontal>
      </border>
    </dxf>
    <dxf>
      <border>
        <left style="thin">
          <color indexed="64"/>
        </left>
        <top style="thin">
          <color indexed="64"/>
        </top>
        <vertical style="thin">
          <color indexed="64"/>
        </vertical>
        <horizontal style="thin">
          <color indexed="64"/>
        </horizontal>
      </border>
    </dxf>
    <dxf>
      <border>
        <left style="thin">
          <color indexed="64"/>
        </left>
        <top style="thin">
          <color indexed="64"/>
        </top>
        <vertical style="thin">
          <color indexed="64"/>
        </vertical>
        <horizontal style="thin">
          <color indexed="64"/>
        </horizontal>
      </border>
    </dxf>
    <dxf>
      <border>
        <left style="thin">
          <color indexed="64"/>
        </left>
        <top style="thin">
          <color indexed="64"/>
        </top>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numFmt numFmtId="1" formatCode="0"/>
    </dxf>
    <dxf>
      <fill>
        <patternFill patternType="none">
          <fgColor indexed="64"/>
          <bgColor indexed="65"/>
        </patternFill>
      </fill>
    </dxf>
    <dxf>
      <fill>
        <patternFill patternType="none">
          <fgColor indexed="64"/>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numFmt numFmtId="2" formatCode="0.00"/>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4" formatCode="0.00%"/>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numFmt numFmtId="14" formatCode="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fill>
        <patternFill patternType="solid">
          <bgColor theme="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numFmt numFmtId="2" formatCode="0.00"/>
    </dxf>
    <dxf>
      <alignment horizontal="center"/>
    </dxf>
    <dxf>
      <alignment horizontal="center"/>
    </dxf>
    <dxf>
      <alignment horizontal="center"/>
    </dxf>
    <dxf>
      <alignment horizontal="center"/>
    </dxf>
    <dxf>
      <border>
        <left style="thin">
          <color indexed="64"/>
        </left>
        <top style="thin">
          <color indexed="64"/>
        </top>
        <vertical style="thin">
          <color indexed="64"/>
        </vertical>
        <horizontal style="thin">
          <color indexed="64"/>
        </horizontal>
      </border>
    </dxf>
    <dxf>
      <border>
        <left style="thin">
          <color indexed="64"/>
        </left>
        <top style="thin">
          <color indexed="64"/>
        </top>
        <vertical style="thin">
          <color indexed="64"/>
        </vertical>
        <horizontal style="thin">
          <color indexed="64"/>
        </horizontal>
      </border>
    </dxf>
    <dxf>
      <border>
        <left style="thin">
          <color indexed="64"/>
        </left>
        <top style="thin">
          <color indexed="64"/>
        </top>
        <vertical style="thin">
          <color indexed="64"/>
        </vertical>
        <horizontal style="thin">
          <color indexed="64"/>
        </horizontal>
      </border>
    </dxf>
    <dxf>
      <border>
        <left style="thin">
          <color indexed="64"/>
        </left>
        <top style="thin">
          <color indexed="64"/>
        </top>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fill>
        <patternFill patternType="solid">
          <bgColor rgb="FFFF0000"/>
        </patternFill>
      </fill>
    </dxf>
    <dxf>
      <fill>
        <patternFill patternType="solid">
          <bgColor theme="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numFmt numFmtId="2" formatCode="0.00"/>
    </dxf>
    <dxf>
      <fill>
        <patternFill patternType="solid">
          <bgColor theme="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fill>
        <patternFill patternType="solid">
          <bgColor rgb="FFFFFF00"/>
        </patternFill>
      </fill>
    </dxf>
    <dxf>
      <fill>
        <patternFill patternType="solid">
          <bgColor rgb="FFFFFF00"/>
        </patternFill>
      </fill>
    </dxf>
    <dxf>
      <fill>
        <patternFill patternType="solid">
          <bgColor theme="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 Data v1.xlsx]2nd yr return!PivotTable1</c:name>
    <c:fmtId val="0"/>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IN" sz="1200" b="1"/>
              <a:t>2nd year student retention</a:t>
            </a:r>
            <a:r>
              <a:rPr lang="en-IN" sz="1200" b="1" baseline="0"/>
              <a:t> </a:t>
            </a:r>
            <a:r>
              <a:rPr lang="en-IN" sz="1200" b="1"/>
              <a:t>(region based)</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'2nd yr return'!$B$3:$B$4</c:f>
              <c:strCache>
                <c:ptCount val="1"/>
                <c:pt idx="0">
                  <c:v>Didn't return</c:v>
                </c:pt>
              </c:strCache>
            </c:strRef>
          </c:tx>
          <c:spPr>
            <a:solidFill>
              <a:schemeClr val="accent6"/>
            </a:solidFill>
            <a:ln>
              <a:noFill/>
            </a:ln>
            <a:effectLst/>
            <a:sp3d/>
          </c:spPr>
          <c:invertIfNegative val="0"/>
          <c:cat>
            <c:strRef>
              <c:f>'2nd yr return'!$A$5:$A$11</c:f>
              <c:strCache>
                <c:ptCount val="6"/>
                <c:pt idx="0">
                  <c:v>Eastern US</c:v>
                </c:pt>
                <c:pt idx="1">
                  <c:v>International</c:v>
                </c:pt>
                <c:pt idx="2">
                  <c:v>Local Market</c:v>
                </c:pt>
                <c:pt idx="3">
                  <c:v>Northern CA</c:v>
                </c:pt>
                <c:pt idx="4">
                  <c:v>Southern CA</c:v>
                </c:pt>
                <c:pt idx="5">
                  <c:v>Western US</c:v>
                </c:pt>
              </c:strCache>
            </c:strRef>
          </c:cat>
          <c:val>
            <c:numRef>
              <c:f>'2nd yr return'!$B$5:$B$11</c:f>
              <c:numCache>
                <c:formatCode>0.00%</c:formatCode>
                <c:ptCount val="6"/>
                <c:pt idx="0">
                  <c:v>2.1424070573408949E-2</c:v>
                </c:pt>
                <c:pt idx="1">
                  <c:v>2.835538752362949E-2</c:v>
                </c:pt>
                <c:pt idx="2">
                  <c:v>3.5286704473850031E-2</c:v>
                </c:pt>
                <c:pt idx="3">
                  <c:v>3.9697542533081283E-2</c:v>
                </c:pt>
                <c:pt idx="4">
                  <c:v>2.9615626969124134E-2</c:v>
                </c:pt>
                <c:pt idx="5">
                  <c:v>2.0163831127914304E-2</c:v>
                </c:pt>
              </c:numCache>
            </c:numRef>
          </c:val>
          <c:extLst>
            <c:ext xmlns:c16="http://schemas.microsoft.com/office/drawing/2014/chart" uri="{C3380CC4-5D6E-409C-BE32-E72D297353CC}">
              <c16:uniqueId val="{00000000-A8FD-4A9C-960D-87E35B11F38D}"/>
            </c:ext>
          </c:extLst>
        </c:ser>
        <c:ser>
          <c:idx val="1"/>
          <c:order val="1"/>
          <c:tx>
            <c:strRef>
              <c:f>'2nd yr return'!$C$3:$C$4</c:f>
              <c:strCache>
                <c:ptCount val="1"/>
                <c:pt idx="0">
                  <c:v>Returned</c:v>
                </c:pt>
              </c:strCache>
            </c:strRef>
          </c:tx>
          <c:spPr>
            <a:solidFill>
              <a:schemeClr val="accent5"/>
            </a:solidFill>
            <a:ln>
              <a:noFill/>
            </a:ln>
            <a:effectLst/>
            <a:sp3d/>
          </c:spPr>
          <c:invertIfNegative val="0"/>
          <c:cat>
            <c:strRef>
              <c:f>'2nd yr return'!$A$5:$A$11</c:f>
              <c:strCache>
                <c:ptCount val="6"/>
                <c:pt idx="0">
                  <c:v>Eastern US</c:v>
                </c:pt>
                <c:pt idx="1">
                  <c:v>International</c:v>
                </c:pt>
                <c:pt idx="2">
                  <c:v>Local Market</c:v>
                </c:pt>
                <c:pt idx="3">
                  <c:v>Northern CA</c:v>
                </c:pt>
                <c:pt idx="4">
                  <c:v>Southern CA</c:v>
                </c:pt>
                <c:pt idx="5">
                  <c:v>Western US</c:v>
                </c:pt>
              </c:strCache>
            </c:strRef>
          </c:cat>
          <c:val>
            <c:numRef>
              <c:f>'2nd yr return'!$C$5:$C$11</c:f>
              <c:numCache>
                <c:formatCode>0.00%</c:formatCode>
                <c:ptCount val="6"/>
                <c:pt idx="0">
                  <c:v>3.2766225582860742E-2</c:v>
                </c:pt>
                <c:pt idx="1">
                  <c:v>0.11909262759924386</c:v>
                </c:pt>
                <c:pt idx="2">
                  <c:v>0.24322621298046629</c:v>
                </c:pt>
                <c:pt idx="3">
                  <c:v>0.27599243856332706</c:v>
                </c:pt>
                <c:pt idx="4">
                  <c:v>0.10396975425330812</c:v>
                </c:pt>
                <c:pt idx="5">
                  <c:v>5.0409577819785757E-2</c:v>
                </c:pt>
              </c:numCache>
            </c:numRef>
          </c:val>
          <c:extLst>
            <c:ext xmlns:c16="http://schemas.microsoft.com/office/drawing/2014/chart" uri="{C3380CC4-5D6E-409C-BE32-E72D297353CC}">
              <c16:uniqueId val="{00000001-A8FD-4A9C-960D-87E35B11F38D}"/>
            </c:ext>
          </c:extLst>
        </c:ser>
        <c:dLbls>
          <c:showLegendKey val="0"/>
          <c:showVal val="0"/>
          <c:showCatName val="0"/>
          <c:showSerName val="0"/>
          <c:showPercent val="0"/>
          <c:showBubbleSize val="0"/>
        </c:dLbls>
        <c:gapWidth val="150"/>
        <c:shape val="box"/>
        <c:axId val="2073232176"/>
        <c:axId val="2073227856"/>
        <c:axId val="1970663296"/>
      </c:bar3DChart>
      <c:catAx>
        <c:axId val="207323217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2073227856"/>
        <c:crosses val="autoZero"/>
        <c:auto val="1"/>
        <c:lblAlgn val="ctr"/>
        <c:lblOffset val="100"/>
        <c:noMultiLvlLbl val="0"/>
      </c:catAx>
      <c:valAx>
        <c:axId val="2073227856"/>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3232176"/>
        <c:crosses val="autoZero"/>
        <c:crossBetween val="between"/>
      </c:valAx>
      <c:serAx>
        <c:axId val="197066329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3227856"/>
        <c:crosses val="autoZero"/>
      </c:serAx>
      <c:dTable>
        <c:showHorzBorder val="1"/>
        <c:showVertBorder val="1"/>
        <c:showOutline val="1"/>
        <c:showKeys val="1"/>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 Data v1.xlsx]Gender!PivotTable2</c:name>
    <c:fmtId val="0"/>
  </c:pivotSource>
  <c:chart>
    <c:title>
      <c:tx>
        <c:rich>
          <a:bodyPr rot="0" spcFirstLastPara="1" vertOverflow="ellipsis" vert="horz" wrap="square" anchor="ctr" anchorCtr="1"/>
          <a:lstStyle/>
          <a:p>
            <a:pPr algn="ctr" rtl="0">
              <a:defRPr lang="en-IN" sz="1200" b="1" i="0" u="none" strike="noStrike" kern="1200" cap="none" spc="0" normalizeH="0" baseline="0">
                <a:solidFill>
                  <a:sysClr val="windowText" lastClr="000000">
                    <a:lumMod val="65000"/>
                    <a:lumOff val="35000"/>
                  </a:sysClr>
                </a:solidFill>
                <a:latin typeface="Times New Roman" panose="02020603050405020304" pitchFamily="18" charset="0"/>
                <a:ea typeface="+mj-ea"/>
                <a:cs typeface="Times New Roman" panose="02020603050405020304" pitchFamily="18" charset="0"/>
              </a:defRPr>
            </a:pPr>
            <a:r>
              <a:rPr lang="en-IN" sz="1200" b="1" i="0" u="none" strike="noStrike" kern="1200" cap="none" spc="0" normalizeH="0" baseline="0">
                <a:solidFill>
                  <a:sysClr val="windowText" lastClr="000000">
                    <a:lumMod val="65000"/>
                    <a:lumOff val="35000"/>
                  </a:sysClr>
                </a:solidFill>
                <a:latin typeface="Times New Roman" panose="02020603050405020304" pitchFamily="18" charset="0"/>
                <a:ea typeface="+mj-ea"/>
                <a:cs typeface="Times New Roman" panose="02020603050405020304" pitchFamily="18" charset="0"/>
              </a:rPr>
              <a:t>2nd year student retention (region based)</a:t>
            </a:r>
          </a:p>
        </c:rich>
      </c:tx>
      <c:overlay val="0"/>
      <c:spPr>
        <a:noFill/>
        <a:ln>
          <a:noFill/>
        </a:ln>
        <a:effectLst/>
      </c:spPr>
      <c:txPr>
        <a:bodyPr rot="0" spcFirstLastPara="1" vertOverflow="ellipsis" vert="horz" wrap="square" anchor="ctr" anchorCtr="1"/>
        <a:lstStyle/>
        <a:p>
          <a:pPr algn="ctr" rtl="0">
            <a:defRPr lang="en-IN" sz="1200" b="1" i="0" u="none" strike="noStrike" kern="1200" cap="none" spc="0" normalizeH="0" baseline="0">
              <a:solidFill>
                <a:sysClr val="windowText" lastClr="000000">
                  <a:lumMod val="65000"/>
                  <a:lumOff val="35000"/>
                </a:sysClr>
              </a:solidFill>
              <a:latin typeface="Times New Roman" panose="02020603050405020304" pitchFamily="18" charset="0"/>
              <a:ea typeface="+mj-ea"/>
              <a:cs typeface="Times New Roman" panose="02020603050405020304" pitchFamily="18" charset="0"/>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Gender!$H$3:$H$5</c:f>
              <c:strCache>
                <c:ptCount val="1"/>
                <c:pt idx="0">
                  <c:v>F - Did not return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Gender!$G$6:$G$12</c:f>
              <c:strCache>
                <c:ptCount val="6"/>
                <c:pt idx="0">
                  <c:v>Eastern US</c:v>
                </c:pt>
                <c:pt idx="1">
                  <c:v>International</c:v>
                </c:pt>
                <c:pt idx="2">
                  <c:v>Local Market</c:v>
                </c:pt>
                <c:pt idx="3">
                  <c:v>Northern CA</c:v>
                </c:pt>
                <c:pt idx="4">
                  <c:v>Southern CA</c:v>
                </c:pt>
                <c:pt idx="5">
                  <c:v>Western US</c:v>
                </c:pt>
              </c:strCache>
            </c:strRef>
          </c:cat>
          <c:val>
            <c:numRef>
              <c:f>Gender!$H$6:$H$12</c:f>
              <c:numCache>
                <c:formatCode>0.00%</c:formatCode>
                <c:ptCount val="6"/>
                <c:pt idx="0">
                  <c:v>8.8216761184625077E-3</c:v>
                </c:pt>
                <c:pt idx="1">
                  <c:v>4.4108380592312538E-3</c:v>
                </c:pt>
                <c:pt idx="2">
                  <c:v>1.7013232514177693E-2</c:v>
                </c:pt>
                <c:pt idx="3">
                  <c:v>1.6383112791430371E-2</c:v>
                </c:pt>
                <c:pt idx="4">
                  <c:v>8.1915563957151855E-3</c:v>
                </c:pt>
                <c:pt idx="5">
                  <c:v>9.4517958412098299E-3</c:v>
                </c:pt>
              </c:numCache>
            </c:numRef>
          </c:val>
          <c:extLst>
            <c:ext xmlns:c16="http://schemas.microsoft.com/office/drawing/2014/chart" uri="{C3380CC4-5D6E-409C-BE32-E72D297353CC}">
              <c16:uniqueId val="{00000000-AFA6-4AE7-9870-DF003CFA20C0}"/>
            </c:ext>
          </c:extLst>
        </c:ser>
        <c:ser>
          <c:idx val="1"/>
          <c:order val="1"/>
          <c:tx>
            <c:strRef>
              <c:f>Gender!$I$3:$I$5</c:f>
              <c:strCache>
                <c:ptCount val="1"/>
                <c:pt idx="0">
                  <c:v>F - Returned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Gender!$G$6:$G$12</c:f>
              <c:strCache>
                <c:ptCount val="6"/>
                <c:pt idx="0">
                  <c:v>Eastern US</c:v>
                </c:pt>
                <c:pt idx="1">
                  <c:v>International</c:v>
                </c:pt>
                <c:pt idx="2">
                  <c:v>Local Market</c:v>
                </c:pt>
                <c:pt idx="3">
                  <c:v>Northern CA</c:v>
                </c:pt>
                <c:pt idx="4">
                  <c:v>Southern CA</c:v>
                </c:pt>
                <c:pt idx="5">
                  <c:v>Western US</c:v>
                </c:pt>
              </c:strCache>
            </c:strRef>
          </c:cat>
          <c:val>
            <c:numRef>
              <c:f>Gender!$I$6:$I$12</c:f>
              <c:numCache>
                <c:formatCode>0.00%</c:formatCode>
                <c:ptCount val="6"/>
                <c:pt idx="0">
                  <c:v>1.3862633900441084E-2</c:v>
                </c:pt>
                <c:pt idx="1">
                  <c:v>4.6628859483301831E-2</c:v>
                </c:pt>
                <c:pt idx="2">
                  <c:v>0.12917454316320101</c:v>
                </c:pt>
                <c:pt idx="3">
                  <c:v>0.12098298676748583</c:v>
                </c:pt>
                <c:pt idx="4">
                  <c:v>4.1587901701323253E-2</c:v>
                </c:pt>
                <c:pt idx="5">
                  <c:v>2.2684310018903593E-2</c:v>
                </c:pt>
              </c:numCache>
            </c:numRef>
          </c:val>
          <c:extLst>
            <c:ext xmlns:c16="http://schemas.microsoft.com/office/drawing/2014/chart" uri="{C3380CC4-5D6E-409C-BE32-E72D297353CC}">
              <c16:uniqueId val="{00000001-AFA6-4AE7-9870-DF003CFA20C0}"/>
            </c:ext>
          </c:extLst>
        </c:ser>
        <c:ser>
          <c:idx val="2"/>
          <c:order val="2"/>
          <c:tx>
            <c:strRef>
              <c:f>Gender!$J$3:$J$5</c:f>
              <c:strCache>
                <c:ptCount val="1"/>
                <c:pt idx="0">
                  <c:v>M - Did not return</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Gender!$G$6:$G$12</c:f>
              <c:strCache>
                <c:ptCount val="6"/>
                <c:pt idx="0">
                  <c:v>Eastern US</c:v>
                </c:pt>
                <c:pt idx="1">
                  <c:v>International</c:v>
                </c:pt>
                <c:pt idx="2">
                  <c:v>Local Market</c:v>
                </c:pt>
                <c:pt idx="3">
                  <c:v>Northern CA</c:v>
                </c:pt>
                <c:pt idx="4">
                  <c:v>Southern CA</c:v>
                </c:pt>
                <c:pt idx="5">
                  <c:v>Western US</c:v>
                </c:pt>
              </c:strCache>
            </c:strRef>
          </c:cat>
          <c:val>
            <c:numRef>
              <c:f>Gender!$J$6:$J$12</c:f>
              <c:numCache>
                <c:formatCode>0.00%</c:formatCode>
                <c:ptCount val="6"/>
                <c:pt idx="0">
                  <c:v>1.2602394454946439E-2</c:v>
                </c:pt>
                <c:pt idx="1">
                  <c:v>2.3944549464398234E-2</c:v>
                </c:pt>
                <c:pt idx="2">
                  <c:v>1.8273471959672338E-2</c:v>
                </c:pt>
                <c:pt idx="3">
                  <c:v>2.3314429741650915E-2</c:v>
                </c:pt>
                <c:pt idx="4">
                  <c:v>2.1424070573408949E-2</c:v>
                </c:pt>
                <c:pt idx="5">
                  <c:v>1.0712035286704474E-2</c:v>
                </c:pt>
              </c:numCache>
            </c:numRef>
          </c:val>
          <c:extLst>
            <c:ext xmlns:c16="http://schemas.microsoft.com/office/drawing/2014/chart" uri="{C3380CC4-5D6E-409C-BE32-E72D297353CC}">
              <c16:uniqueId val="{00000002-AFA6-4AE7-9870-DF003CFA20C0}"/>
            </c:ext>
          </c:extLst>
        </c:ser>
        <c:ser>
          <c:idx val="3"/>
          <c:order val="3"/>
          <c:tx>
            <c:strRef>
              <c:f>Gender!$K$3:$K$5</c:f>
              <c:strCache>
                <c:ptCount val="1"/>
                <c:pt idx="0">
                  <c:v>M - Returned</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Gender!$G$6:$G$12</c:f>
              <c:strCache>
                <c:ptCount val="6"/>
                <c:pt idx="0">
                  <c:v>Eastern US</c:v>
                </c:pt>
                <c:pt idx="1">
                  <c:v>International</c:v>
                </c:pt>
                <c:pt idx="2">
                  <c:v>Local Market</c:v>
                </c:pt>
                <c:pt idx="3">
                  <c:v>Northern CA</c:v>
                </c:pt>
                <c:pt idx="4">
                  <c:v>Southern CA</c:v>
                </c:pt>
                <c:pt idx="5">
                  <c:v>Western US</c:v>
                </c:pt>
              </c:strCache>
            </c:strRef>
          </c:cat>
          <c:val>
            <c:numRef>
              <c:f>Gender!$K$6:$K$12</c:f>
              <c:numCache>
                <c:formatCode>0.00%</c:formatCode>
                <c:ptCount val="6"/>
                <c:pt idx="0">
                  <c:v>1.890359168241966E-2</c:v>
                </c:pt>
                <c:pt idx="1">
                  <c:v>7.2463768115942032E-2</c:v>
                </c:pt>
                <c:pt idx="2">
                  <c:v>0.11405166981726528</c:v>
                </c:pt>
                <c:pt idx="3">
                  <c:v>0.15500945179584122</c:v>
                </c:pt>
                <c:pt idx="4">
                  <c:v>6.2381852551984876E-2</c:v>
                </c:pt>
                <c:pt idx="5">
                  <c:v>2.7725267800882167E-2</c:v>
                </c:pt>
              </c:numCache>
            </c:numRef>
          </c:val>
          <c:extLst>
            <c:ext xmlns:c16="http://schemas.microsoft.com/office/drawing/2014/chart" uri="{C3380CC4-5D6E-409C-BE32-E72D297353CC}">
              <c16:uniqueId val="{00000003-AFA6-4AE7-9870-DF003CFA20C0}"/>
            </c:ext>
          </c:extLst>
        </c:ser>
        <c:dLbls>
          <c:showLegendKey val="0"/>
          <c:showVal val="0"/>
          <c:showCatName val="0"/>
          <c:showSerName val="0"/>
          <c:showPercent val="0"/>
          <c:showBubbleSize val="0"/>
        </c:dLbls>
        <c:gapWidth val="150"/>
        <c:shape val="box"/>
        <c:axId val="1433726607"/>
        <c:axId val="1433725167"/>
        <c:axId val="2119541871"/>
      </c:bar3DChart>
      <c:catAx>
        <c:axId val="1433726607"/>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3725167"/>
        <c:crosses val="autoZero"/>
        <c:auto val="1"/>
        <c:lblAlgn val="ctr"/>
        <c:lblOffset val="100"/>
        <c:noMultiLvlLbl val="0"/>
      </c:catAx>
      <c:valAx>
        <c:axId val="143372516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3726607"/>
        <c:crosses val="autoZero"/>
        <c:crossBetween val="between"/>
      </c:valAx>
      <c:serAx>
        <c:axId val="2119541871"/>
        <c:scaling>
          <c:orientation val="minMax"/>
        </c:scaling>
        <c:delete val="0"/>
        <c:axPos val="b"/>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3725167"/>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 Data v1.xlsx]Gender!PivotTable3</c:name>
    <c:fmtId val="1"/>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lang="en-IN" sz="1200" b="1" i="0" u="none" strike="noStrike" kern="1200" cap="none" spc="0" normalizeH="0" baseline="0">
                <a:solidFill>
                  <a:sysClr val="windowText" lastClr="000000">
                    <a:lumMod val="65000"/>
                    <a:lumOff val="35000"/>
                  </a:sysClr>
                </a:solidFill>
                <a:latin typeface="Times New Roman" panose="02020603050405020304" pitchFamily="18" charset="0"/>
                <a:ea typeface="+mj-ea"/>
                <a:cs typeface="Times New Roman" panose="02020603050405020304" pitchFamily="18" charset="0"/>
              </a:defRPr>
            </a:pPr>
            <a:r>
              <a:rPr lang="en-IN" sz="1200" b="1" i="0" u="none" strike="noStrike" kern="1200" cap="none" spc="0" normalizeH="0" baseline="0">
                <a:solidFill>
                  <a:sysClr val="windowText" lastClr="000000">
                    <a:lumMod val="65000"/>
                    <a:lumOff val="35000"/>
                  </a:sysClr>
                </a:solidFill>
                <a:latin typeface="Times New Roman" panose="02020603050405020304" pitchFamily="18" charset="0"/>
                <a:ea typeface="+mj-ea"/>
                <a:cs typeface="Times New Roman" panose="02020603050405020304" pitchFamily="18" charset="0"/>
              </a:rPr>
              <a:t>2nd year student retention (major based)</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lang="en-IN" sz="1200" b="1" i="0" u="none" strike="noStrike" kern="1200" cap="none" spc="0" normalizeH="0" baseline="0">
              <a:solidFill>
                <a:sysClr val="windowText" lastClr="000000">
                  <a:lumMod val="65000"/>
                  <a:lumOff val="35000"/>
                </a:sysClr>
              </a:solidFill>
              <a:latin typeface="Times New Roman" panose="02020603050405020304" pitchFamily="18" charset="0"/>
              <a:ea typeface="+mj-ea"/>
              <a:cs typeface="Times New Roman" panose="02020603050405020304" pitchFamily="18" charset="0"/>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line3DChart>
        <c:grouping val="standard"/>
        <c:varyColors val="0"/>
        <c:ser>
          <c:idx val="0"/>
          <c:order val="0"/>
          <c:tx>
            <c:strRef>
              <c:f>Gender!$O$3:$O$5</c:f>
              <c:strCache>
                <c:ptCount val="1"/>
                <c:pt idx="0">
                  <c:v>F - Did not return</c:v>
                </c:pt>
              </c:strCache>
            </c:strRef>
          </c:tx>
          <c:spPr>
            <a:solidFill>
              <a:schemeClr val="accent1"/>
            </a:solidFill>
            <a:ln>
              <a:noFill/>
            </a:ln>
            <a:effectLst/>
            <a:sp3d/>
          </c:spPr>
          <c:cat>
            <c:strRef>
              <c:f>Gender!$N$6:$N$23</c:f>
              <c:strCache>
                <c:ptCount val="17"/>
                <c:pt idx="0">
                  <c:v>Accounting</c:v>
                </c:pt>
                <c:pt idx="1">
                  <c:v>Business Admin - Acct Con</c:v>
                </c:pt>
                <c:pt idx="2">
                  <c:v>Business Admin - AE Mgmt Con</c:v>
                </c:pt>
                <c:pt idx="3">
                  <c:v>Business Admin - Bus Law Con</c:v>
                </c:pt>
                <c:pt idx="4">
                  <c:v>Business Admin - Econ Con</c:v>
                </c:pt>
                <c:pt idx="5">
                  <c:v>Business Admin - Entp Con</c:v>
                </c:pt>
                <c:pt idx="6">
                  <c:v>Business Admin - Entp Mgmt Con</c:v>
                </c:pt>
                <c:pt idx="7">
                  <c:v>Business Admin - Finc Con</c:v>
                </c:pt>
                <c:pt idx="8">
                  <c:v>Business Admin - Intl Bus Con</c:v>
                </c:pt>
                <c:pt idx="9">
                  <c:v>Business Admin - Int'l Bus Con</c:v>
                </c:pt>
                <c:pt idx="10">
                  <c:v>Business Admin - Mgmt HR Con</c:v>
                </c:pt>
                <c:pt idx="11">
                  <c:v>Business Admin - Mgmt IS Con</c:v>
                </c:pt>
                <c:pt idx="12">
                  <c:v>Business Admin - Mktg Con</c:v>
                </c:pt>
                <c:pt idx="13">
                  <c:v>Business Admin - Real Est Con</c:v>
                </c:pt>
                <c:pt idx="14">
                  <c:v>Business Administration</c:v>
                </c:pt>
                <c:pt idx="15">
                  <c:v>Business Administration Gen'l</c:v>
                </c:pt>
                <c:pt idx="16">
                  <c:v>Exploratory (Business)</c:v>
                </c:pt>
              </c:strCache>
            </c:strRef>
          </c:cat>
          <c:val>
            <c:numRef>
              <c:f>Gender!$O$6:$O$23</c:f>
              <c:numCache>
                <c:formatCode>0.00%</c:formatCode>
                <c:ptCount val="17"/>
                <c:pt idx="0">
                  <c:v>0</c:v>
                </c:pt>
                <c:pt idx="1">
                  <c:v>1.260239445494644E-3</c:v>
                </c:pt>
                <c:pt idx="2">
                  <c:v>2.520478890989288E-3</c:v>
                </c:pt>
                <c:pt idx="3">
                  <c:v>1.890359168241966E-3</c:v>
                </c:pt>
                <c:pt idx="4">
                  <c:v>0</c:v>
                </c:pt>
                <c:pt idx="5">
                  <c:v>3.1505986137366098E-3</c:v>
                </c:pt>
                <c:pt idx="6">
                  <c:v>6.3011972274732201E-4</c:v>
                </c:pt>
                <c:pt idx="7">
                  <c:v>1.260239445494644E-3</c:v>
                </c:pt>
                <c:pt idx="8">
                  <c:v>3.1505986137366098E-3</c:v>
                </c:pt>
                <c:pt idx="9">
                  <c:v>3.1505986137366098E-3</c:v>
                </c:pt>
                <c:pt idx="10">
                  <c:v>2.520478890989288E-3</c:v>
                </c:pt>
                <c:pt idx="11">
                  <c:v>0</c:v>
                </c:pt>
                <c:pt idx="12">
                  <c:v>1.890359168241966E-3</c:v>
                </c:pt>
                <c:pt idx="13">
                  <c:v>6.3011972274732201E-4</c:v>
                </c:pt>
                <c:pt idx="14">
                  <c:v>2.7095148078134845E-2</c:v>
                </c:pt>
                <c:pt idx="15">
                  <c:v>1.3232514177693762E-2</c:v>
                </c:pt>
                <c:pt idx="16">
                  <c:v>1.890359168241966E-3</c:v>
                </c:pt>
              </c:numCache>
            </c:numRef>
          </c:val>
          <c:smooth val="0"/>
          <c:extLst>
            <c:ext xmlns:c16="http://schemas.microsoft.com/office/drawing/2014/chart" uri="{C3380CC4-5D6E-409C-BE32-E72D297353CC}">
              <c16:uniqueId val="{00000000-7F3E-412D-8CA6-6754DDBB3513}"/>
            </c:ext>
          </c:extLst>
        </c:ser>
        <c:ser>
          <c:idx val="1"/>
          <c:order val="1"/>
          <c:tx>
            <c:strRef>
              <c:f>Gender!$P$3:$P$5</c:f>
              <c:strCache>
                <c:ptCount val="1"/>
                <c:pt idx="0">
                  <c:v>F - Returned</c:v>
                </c:pt>
              </c:strCache>
            </c:strRef>
          </c:tx>
          <c:spPr>
            <a:solidFill>
              <a:schemeClr val="accent2"/>
            </a:solidFill>
            <a:ln>
              <a:noFill/>
            </a:ln>
            <a:effectLst/>
            <a:sp3d/>
          </c:spPr>
          <c:cat>
            <c:strRef>
              <c:f>Gender!$N$6:$N$23</c:f>
              <c:strCache>
                <c:ptCount val="17"/>
                <c:pt idx="0">
                  <c:v>Accounting</c:v>
                </c:pt>
                <c:pt idx="1">
                  <c:v>Business Admin - Acct Con</c:v>
                </c:pt>
                <c:pt idx="2">
                  <c:v>Business Admin - AE Mgmt Con</c:v>
                </c:pt>
                <c:pt idx="3">
                  <c:v>Business Admin - Bus Law Con</c:v>
                </c:pt>
                <c:pt idx="4">
                  <c:v>Business Admin - Econ Con</c:v>
                </c:pt>
                <c:pt idx="5">
                  <c:v>Business Admin - Entp Con</c:v>
                </c:pt>
                <c:pt idx="6">
                  <c:v>Business Admin - Entp Mgmt Con</c:v>
                </c:pt>
                <c:pt idx="7">
                  <c:v>Business Admin - Finc Con</c:v>
                </c:pt>
                <c:pt idx="8">
                  <c:v>Business Admin - Intl Bus Con</c:v>
                </c:pt>
                <c:pt idx="9">
                  <c:v>Business Admin - Int'l Bus Con</c:v>
                </c:pt>
                <c:pt idx="10">
                  <c:v>Business Admin - Mgmt HR Con</c:v>
                </c:pt>
                <c:pt idx="11">
                  <c:v>Business Admin - Mgmt IS Con</c:v>
                </c:pt>
                <c:pt idx="12">
                  <c:v>Business Admin - Mktg Con</c:v>
                </c:pt>
                <c:pt idx="13">
                  <c:v>Business Admin - Real Est Con</c:v>
                </c:pt>
                <c:pt idx="14">
                  <c:v>Business Administration</c:v>
                </c:pt>
                <c:pt idx="15">
                  <c:v>Business Administration Gen'l</c:v>
                </c:pt>
                <c:pt idx="16">
                  <c:v>Exploratory (Business)</c:v>
                </c:pt>
              </c:strCache>
            </c:strRef>
          </c:cat>
          <c:val>
            <c:numRef>
              <c:f>Gender!$P$6:$P$23</c:f>
              <c:numCache>
                <c:formatCode>0.00%</c:formatCode>
                <c:ptCount val="17"/>
                <c:pt idx="0">
                  <c:v>0</c:v>
                </c:pt>
                <c:pt idx="1">
                  <c:v>2.8985507246376812E-2</c:v>
                </c:pt>
                <c:pt idx="2">
                  <c:v>1.0712035286704474E-2</c:v>
                </c:pt>
                <c:pt idx="3">
                  <c:v>1.4492753623188406E-2</c:v>
                </c:pt>
                <c:pt idx="4">
                  <c:v>6.9313169502205419E-3</c:v>
                </c:pt>
                <c:pt idx="5">
                  <c:v>8.1915563957151855E-3</c:v>
                </c:pt>
                <c:pt idx="6">
                  <c:v>5.6710775047258983E-3</c:v>
                </c:pt>
                <c:pt idx="7">
                  <c:v>1.0081915563957152E-2</c:v>
                </c:pt>
                <c:pt idx="8">
                  <c:v>1.0081915563957152E-2</c:v>
                </c:pt>
                <c:pt idx="9">
                  <c:v>1.5122873345935728E-2</c:v>
                </c:pt>
                <c:pt idx="10">
                  <c:v>1.8273471959672338E-2</c:v>
                </c:pt>
                <c:pt idx="11">
                  <c:v>4.4108380592312538E-3</c:v>
                </c:pt>
                <c:pt idx="12">
                  <c:v>2.5204788909892879E-2</c:v>
                </c:pt>
                <c:pt idx="13">
                  <c:v>0</c:v>
                </c:pt>
                <c:pt idx="14">
                  <c:v>0.14366729678638943</c:v>
                </c:pt>
                <c:pt idx="15">
                  <c:v>5.9231253938248268E-2</c:v>
                </c:pt>
                <c:pt idx="16">
                  <c:v>1.3862633900441084E-2</c:v>
                </c:pt>
              </c:numCache>
            </c:numRef>
          </c:val>
          <c:smooth val="0"/>
          <c:extLst>
            <c:ext xmlns:c16="http://schemas.microsoft.com/office/drawing/2014/chart" uri="{C3380CC4-5D6E-409C-BE32-E72D297353CC}">
              <c16:uniqueId val="{00000001-7F3E-412D-8CA6-6754DDBB3513}"/>
            </c:ext>
          </c:extLst>
        </c:ser>
        <c:ser>
          <c:idx val="2"/>
          <c:order val="2"/>
          <c:tx>
            <c:strRef>
              <c:f>Gender!$Q$3:$Q$5</c:f>
              <c:strCache>
                <c:ptCount val="1"/>
                <c:pt idx="0">
                  <c:v>M - Did not return</c:v>
                </c:pt>
              </c:strCache>
            </c:strRef>
          </c:tx>
          <c:spPr>
            <a:solidFill>
              <a:schemeClr val="accent3"/>
            </a:solidFill>
            <a:ln>
              <a:noFill/>
            </a:ln>
            <a:effectLst/>
            <a:sp3d/>
          </c:spPr>
          <c:cat>
            <c:strRef>
              <c:f>Gender!$N$6:$N$23</c:f>
              <c:strCache>
                <c:ptCount val="17"/>
                <c:pt idx="0">
                  <c:v>Accounting</c:v>
                </c:pt>
                <c:pt idx="1">
                  <c:v>Business Admin - Acct Con</c:v>
                </c:pt>
                <c:pt idx="2">
                  <c:v>Business Admin - AE Mgmt Con</c:v>
                </c:pt>
                <c:pt idx="3">
                  <c:v>Business Admin - Bus Law Con</c:v>
                </c:pt>
                <c:pt idx="4">
                  <c:v>Business Admin - Econ Con</c:v>
                </c:pt>
                <c:pt idx="5">
                  <c:v>Business Admin - Entp Con</c:v>
                </c:pt>
                <c:pt idx="6">
                  <c:v>Business Admin - Entp Mgmt Con</c:v>
                </c:pt>
                <c:pt idx="7">
                  <c:v>Business Admin - Finc Con</c:v>
                </c:pt>
                <c:pt idx="8">
                  <c:v>Business Admin - Intl Bus Con</c:v>
                </c:pt>
                <c:pt idx="9">
                  <c:v>Business Admin - Int'l Bus Con</c:v>
                </c:pt>
                <c:pt idx="10">
                  <c:v>Business Admin - Mgmt HR Con</c:v>
                </c:pt>
                <c:pt idx="11">
                  <c:v>Business Admin - Mgmt IS Con</c:v>
                </c:pt>
                <c:pt idx="12">
                  <c:v>Business Admin - Mktg Con</c:v>
                </c:pt>
                <c:pt idx="13">
                  <c:v>Business Admin - Real Est Con</c:v>
                </c:pt>
                <c:pt idx="14">
                  <c:v>Business Administration</c:v>
                </c:pt>
                <c:pt idx="15">
                  <c:v>Business Administration Gen'l</c:v>
                </c:pt>
                <c:pt idx="16">
                  <c:v>Exploratory (Business)</c:v>
                </c:pt>
              </c:strCache>
            </c:strRef>
          </c:cat>
          <c:val>
            <c:numRef>
              <c:f>Gender!$Q$6:$Q$23</c:f>
              <c:numCache>
                <c:formatCode>0.00%</c:formatCode>
                <c:ptCount val="17"/>
                <c:pt idx="0">
                  <c:v>0</c:v>
                </c:pt>
                <c:pt idx="1">
                  <c:v>5.0409577819785761E-3</c:v>
                </c:pt>
                <c:pt idx="2">
                  <c:v>6.3011972274732201E-4</c:v>
                </c:pt>
                <c:pt idx="3">
                  <c:v>3.1505986137366098E-3</c:v>
                </c:pt>
                <c:pt idx="4">
                  <c:v>2.520478890989288E-3</c:v>
                </c:pt>
                <c:pt idx="5">
                  <c:v>3.1505986137366098E-3</c:v>
                </c:pt>
                <c:pt idx="6">
                  <c:v>1.890359168241966E-3</c:v>
                </c:pt>
                <c:pt idx="7">
                  <c:v>1.1972274732199117E-2</c:v>
                </c:pt>
                <c:pt idx="8">
                  <c:v>2.520478890989288E-3</c:v>
                </c:pt>
                <c:pt idx="9">
                  <c:v>3.1505986137366098E-3</c:v>
                </c:pt>
                <c:pt idx="10">
                  <c:v>3.780718336483932E-3</c:v>
                </c:pt>
                <c:pt idx="11">
                  <c:v>2.520478890989288E-3</c:v>
                </c:pt>
                <c:pt idx="12">
                  <c:v>6.3011972274732196E-3</c:v>
                </c:pt>
                <c:pt idx="13">
                  <c:v>1.260239445494644E-3</c:v>
                </c:pt>
                <c:pt idx="14">
                  <c:v>3.5916824196597356E-2</c:v>
                </c:pt>
                <c:pt idx="15">
                  <c:v>2.2684310018903593E-2</c:v>
                </c:pt>
                <c:pt idx="16">
                  <c:v>3.780718336483932E-3</c:v>
                </c:pt>
              </c:numCache>
            </c:numRef>
          </c:val>
          <c:smooth val="0"/>
          <c:extLst>
            <c:ext xmlns:c16="http://schemas.microsoft.com/office/drawing/2014/chart" uri="{C3380CC4-5D6E-409C-BE32-E72D297353CC}">
              <c16:uniqueId val="{00000002-7F3E-412D-8CA6-6754DDBB3513}"/>
            </c:ext>
          </c:extLst>
        </c:ser>
        <c:ser>
          <c:idx val="3"/>
          <c:order val="3"/>
          <c:tx>
            <c:strRef>
              <c:f>Gender!$R$3:$R$5</c:f>
              <c:strCache>
                <c:ptCount val="1"/>
                <c:pt idx="0">
                  <c:v>M - Returned</c:v>
                </c:pt>
              </c:strCache>
            </c:strRef>
          </c:tx>
          <c:spPr>
            <a:solidFill>
              <a:schemeClr val="accent4"/>
            </a:solidFill>
            <a:ln>
              <a:noFill/>
            </a:ln>
            <a:effectLst/>
            <a:sp3d/>
          </c:spPr>
          <c:cat>
            <c:strRef>
              <c:f>Gender!$N$6:$N$23</c:f>
              <c:strCache>
                <c:ptCount val="17"/>
                <c:pt idx="0">
                  <c:v>Accounting</c:v>
                </c:pt>
                <c:pt idx="1">
                  <c:v>Business Admin - Acct Con</c:v>
                </c:pt>
                <c:pt idx="2">
                  <c:v>Business Admin - AE Mgmt Con</c:v>
                </c:pt>
                <c:pt idx="3">
                  <c:v>Business Admin - Bus Law Con</c:v>
                </c:pt>
                <c:pt idx="4">
                  <c:v>Business Admin - Econ Con</c:v>
                </c:pt>
                <c:pt idx="5">
                  <c:v>Business Admin - Entp Con</c:v>
                </c:pt>
                <c:pt idx="6">
                  <c:v>Business Admin - Entp Mgmt Con</c:v>
                </c:pt>
                <c:pt idx="7">
                  <c:v>Business Admin - Finc Con</c:v>
                </c:pt>
                <c:pt idx="8">
                  <c:v>Business Admin - Intl Bus Con</c:v>
                </c:pt>
                <c:pt idx="9">
                  <c:v>Business Admin - Int'l Bus Con</c:v>
                </c:pt>
                <c:pt idx="10">
                  <c:v>Business Admin - Mgmt HR Con</c:v>
                </c:pt>
                <c:pt idx="11">
                  <c:v>Business Admin - Mgmt IS Con</c:v>
                </c:pt>
                <c:pt idx="12">
                  <c:v>Business Admin - Mktg Con</c:v>
                </c:pt>
                <c:pt idx="13">
                  <c:v>Business Admin - Real Est Con</c:v>
                </c:pt>
                <c:pt idx="14">
                  <c:v>Business Administration</c:v>
                </c:pt>
                <c:pt idx="15">
                  <c:v>Business Administration Gen'l</c:v>
                </c:pt>
                <c:pt idx="16">
                  <c:v>Exploratory (Business)</c:v>
                </c:pt>
              </c:strCache>
            </c:strRef>
          </c:cat>
          <c:val>
            <c:numRef>
              <c:f>Gender!$R$6:$R$23</c:f>
              <c:numCache>
                <c:formatCode>0.00%</c:formatCode>
                <c:ptCount val="17"/>
                <c:pt idx="0">
                  <c:v>6.3011972274732201E-4</c:v>
                </c:pt>
                <c:pt idx="1">
                  <c:v>2.6465028355387523E-2</c:v>
                </c:pt>
                <c:pt idx="2">
                  <c:v>6.9313169502205419E-3</c:v>
                </c:pt>
                <c:pt idx="3">
                  <c:v>1.1972274732199117E-2</c:v>
                </c:pt>
                <c:pt idx="4">
                  <c:v>9.4517958412098299E-3</c:v>
                </c:pt>
                <c:pt idx="5">
                  <c:v>1.7013232514177693E-2</c:v>
                </c:pt>
                <c:pt idx="6">
                  <c:v>1.1972274732199117E-2</c:v>
                </c:pt>
                <c:pt idx="7">
                  <c:v>3.2766225582860742E-2</c:v>
                </c:pt>
                <c:pt idx="8">
                  <c:v>6.3011972274732196E-3</c:v>
                </c:pt>
                <c:pt idx="9">
                  <c:v>1.3232514177693762E-2</c:v>
                </c:pt>
                <c:pt idx="10">
                  <c:v>1.5752993068683049E-2</c:v>
                </c:pt>
                <c:pt idx="11">
                  <c:v>6.3011972274732196E-3</c:v>
                </c:pt>
                <c:pt idx="12">
                  <c:v>2.4574669187145556E-2</c:v>
                </c:pt>
                <c:pt idx="13">
                  <c:v>1.260239445494644E-3</c:v>
                </c:pt>
                <c:pt idx="14">
                  <c:v>0.16698172652804033</c:v>
                </c:pt>
                <c:pt idx="15">
                  <c:v>8.3805923125393825E-2</c:v>
                </c:pt>
                <c:pt idx="16">
                  <c:v>1.5122873345935728E-2</c:v>
                </c:pt>
              </c:numCache>
            </c:numRef>
          </c:val>
          <c:smooth val="0"/>
          <c:extLst>
            <c:ext xmlns:c16="http://schemas.microsoft.com/office/drawing/2014/chart" uri="{C3380CC4-5D6E-409C-BE32-E72D297353CC}">
              <c16:uniqueId val="{00000003-7F3E-412D-8CA6-6754DDBB3513}"/>
            </c:ext>
          </c:extLst>
        </c:ser>
        <c:dLbls>
          <c:showLegendKey val="0"/>
          <c:showVal val="0"/>
          <c:showCatName val="0"/>
          <c:showSerName val="0"/>
          <c:showPercent val="0"/>
          <c:showBubbleSize val="0"/>
        </c:dLbls>
        <c:axId val="2101019919"/>
        <c:axId val="2101020399"/>
        <c:axId val="2119521199"/>
      </c:line3DChart>
      <c:catAx>
        <c:axId val="210101991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1020399"/>
        <c:crosses val="autoZero"/>
        <c:auto val="1"/>
        <c:lblAlgn val="ctr"/>
        <c:lblOffset val="100"/>
        <c:noMultiLvlLbl val="0"/>
      </c:catAx>
      <c:valAx>
        <c:axId val="210102039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1019919"/>
        <c:crosses val="autoZero"/>
        <c:crossBetween val="between"/>
      </c:valAx>
      <c:serAx>
        <c:axId val="2119521199"/>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1020399"/>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 Data v1.xlsx]Gender!PivotTable4</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lang="en-IN" sz="1200" b="1" i="0" u="none" strike="noStrike" kern="1200" cap="none" spc="0" normalizeH="0" baseline="0">
                <a:solidFill>
                  <a:sysClr val="windowText" lastClr="000000">
                    <a:lumMod val="65000"/>
                    <a:lumOff val="35000"/>
                  </a:sysClr>
                </a:solidFill>
                <a:latin typeface="Times New Roman" panose="02020603050405020304" pitchFamily="18" charset="0"/>
                <a:ea typeface="+mj-ea"/>
                <a:cs typeface="Times New Roman" panose="02020603050405020304" pitchFamily="18" charset="0"/>
              </a:defRPr>
            </a:pPr>
            <a:r>
              <a:rPr lang="en-IN" sz="1200" b="1" i="0" u="none" strike="noStrike" kern="1200" cap="none" spc="0" normalizeH="0" baseline="0">
                <a:solidFill>
                  <a:sysClr val="windowText" lastClr="000000">
                    <a:lumMod val="65000"/>
                    <a:lumOff val="35000"/>
                  </a:sysClr>
                </a:solidFill>
                <a:latin typeface="Times New Roman" panose="02020603050405020304" pitchFamily="18" charset="0"/>
                <a:ea typeface="+mj-ea"/>
                <a:cs typeface="Times New Roman" panose="02020603050405020304" pitchFamily="18" charset="0"/>
              </a:rPr>
              <a:t>2nd year student retention (ethnicity based)</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lang="en-IN" sz="1200" b="1" i="0" u="none" strike="noStrike" kern="1200" cap="none" spc="0" normalizeH="0" baseline="0">
              <a:solidFill>
                <a:sysClr val="windowText" lastClr="000000">
                  <a:lumMod val="65000"/>
                  <a:lumOff val="35000"/>
                </a:sysClr>
              </a:solidFill>
              <a:latin typeface="Times New Roman" panose="02020603050405020304" pitchFamily="18" charset="0"/>
              <a:ea typeface="+mj-ea"/>
              <a:cs typeface="Times New Roman" panose="02020603050405020304" pitchFamily="18" charset="0"/>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Gender!$V$3:$V$5</c:f>
              <c:strCache>
                <c:ptCount val="1"/>
                <c:pt idx="0">
                  <c:v>F - Did not return</c:v>
                </c:pt>
              </c:strCache>
            </c:strRef>
          </c:tx>
          <c:spPr>
            <a:solidFill>
              <a:schemeClr val="accent1"/>
            </a:solidFill>
            <a:ln>
              <a:noFill/>
            </a:ln>
            <a:effectLst/>
            <a:sp3d/>
          </c:spPr>
          <c:invertIfNegative val="0"/>
          <c:cat>
            <c:strRef>
              <c:f>Gender!$U$6:$U$15</c:f>
              <c:strCache>
                <c:ptCount val="9"/>
                <c:pt idx="0">
                  <c:v>1. International</c:v>
                </c:pt>
                <c:pt idx="1">
                  <c:v>2. Black or African American</c:v>
                </c:pt>
                <c:pt idx="2">
                  <c:v>3. American Indian or Alaska Native</c:v>
                </c:pt>
                <c:pt idx="3">
                  <c:v>4. Asian</c:v>
                </c:pt>
                <c:pt idx="4">
                  <c:v>5. Native Hawaiian or Other Pacific Islander</c:v>
                </c:pt>
                <c:pt idx="5">
                  <c:v>6. Hispanic/Latino</c:v>
                </c:pt>
                <c:pt idx="6">
                  <c:v>7. White</c:v>
                </c:pt>
                <c:pt idx="7">
                  <c:v>8. Two or more races</c:v>
                </c:pt>
                <c:pt idx="8">
                  <c:v>9. Race and ethnicity unknown</c:v>
                </c:pt>
              </c:strCache>
            </c:strRef>
          </c:cat>
          <c:val>
            <c:numRef>
              <c:f>Gender!$V$6:$V$15</c:f>
              <c:numCache>
                <c:formatCode>0.00%</c:formatCode>
                <c:ptCount val="9"/>
                <c:pt idx="0">
                  <c:v>4.4108380592312538E-3</c:v>
                </c:pt>
                <c:pt idx="1">
                  <c:v>1.890359168241966E-3</c:v>
                </c:pt>
                <c:pt idx="2">
                  <c:v>6.3011972274732201E-4</c:v>
                </c:pt>
                <c:pt idx="3">
                  <c:v>1.6383112791430371E-2</c:v>
                </c:pt>
                <c:pt idx="4">
                  <c:v>6.3011972274732201E-4</c:v>
                </c:pt>
                <c:pt idx="5">
                  <c:v>8.8216761184625077E-3</c:v>
                </c:pt>
                <c:pt idx="6">
                  <c:v>2.2054190296156271E-2</c:v>
                </c:pt>
                <c:pt idx="7">
                  <c:v>5.6710775047258983E-3</c:v>
                </c:pt>
                <c:pt idx="8">
                  <c:v>3.780718336483932E-3</c:v>
                </c:pt>
              </c:numCache>
            </c:numRef>
          </c:val>
          <c:extLst>
            <c:ext xmlns:c16="http://schemas.microsoft.com/office/drawing/2014/chart" uri="{C3380CC4-5D6E-409C-BE32-E72D297353CC}">
              <c16:uniqueId val="{00000000-B371-4778-A6CE-C95A97D3A676}"/>
            </c:ext>
          </c:extLst>
        </c:ser>
        <c:ser>
          <c:idx val="1"/>
          <c:order val="1"/>
          <c:tx>
            <c:strRef>
              <c:f>Gender!$W$3:$W$5</c:f>
              <c:strCache>
                <c:ptCount val="1"/>
                <c:pt idx="0">
                  <c:v>F - Returned</c:v>
                </c:pt>
              </c:strCache>
            </c:strRef>
          </c:tx>
          <c:spPr>
            <a:solidFill>
              <a:schemeClr val="accent2"/>
            </a:solidFill>
            <a:ln>
              <a:noFill/>
            </a:ln>
            <a:effectLst/>
            <a:sp3d/>
          </c:spPr>
          <c:invertIfNegative val="0"/>
          <c:cat>
            <c:strRef>
              <c:f>Gender!$U$6:$U$15</c:f>
              <c:strCache>
                <c:ptCount val="9"/>
                <c:pt idx="0">
                  <c:v>1. International</c:v>
                </c:pt>
                <c:pt idx="1">
                  <c:v>2. Black or African American</c:v>
                </c:pt>
                <c:pt idx="2">
                  <c:v>3. American Indian or Alaska Native</c:v>
                </c:pt>
                <c:pt idx="3">
                  <c:v>4. Asian</c:v>
                </c:pt>
                <c:pt idx="4">
                  <c:v>5. Native Hawaiian or Other Pacific Islander</c:v>
                </c:pt>
                <c:pt idx="5">
                  <c:v>6. Hispanic/Latino</c:v>
                </c:pt>
                <c:pt idx="6">
                  <c:v>7. White</c:v>
                </c:pt>
                <c:pt idx="7">
                  <c:v>8. Two or more races</c:v>
                </c:pt>
                <c:pt idx="8">
                  <c:v>9. Race and ethnicity unknown</c:v>
                </c:pt>
              </c:strCache>
            </c:strRef>
          </c:cat>
          <c:val>
            <c:numRef>
              <c:f>Gender!$W$6:$W$15</c:f>
              <c:numCache>
                <c:formatCode>0.00%</c:formatCode>
                <c:ptCount val="9"/>
                <c:pt idx="0">
                  <c:v>4.6628859483301831E-2</c:v>
                </c:pt>
                <c:pt idx="1">
                  <c:v>1.1972274732199117E-2</c:v>
                </c:pt>
                <c:pt idx="2">
                  <c:v>3.780718336483932E-3</c:v>
                </c:pt>
                <c:pt idx="3">
                  <c:v>0.10207939508506617</c:v>
                </c:pt>
                <c:pt idx="4">
                  <c:v>3.1505986137366098E-3</c:v>
                </c:pt>
                <c:pt idx="5">
                  <c:v>6.6792690611216135E-2</c:v>
                </c:pt>
                <c:pt idx="6">
                  <c:v>0.11216131064902331</c:v>
                </c:pt>
                <c:pt idx="7">
                  <c:v>1.1972274732199117E-2</c:v>
                </c:pt>
                <c:pt idx="8">
                  <c:v>1.6383112791430371E-2</c:v>
                </c:pt>
              </c:numCache>
            </c:numRef>
          </c:val>
          <c:extLst>
            <c:ext xmlns:c16="http://schemas.microsoft.com/office/drawing/2014/chart" uri="{C3380CC4-5D6E-409C-BE32-E72D297353CC}">
              <c16:uniqueId val="{00000001-B371-4778-A6CE-C95A97D3A676}"/>
            </c:ext>
          </c:extLst>
        </c:ser>
        <c:ser>
          <c:idx val="2"/>
          <c:order val="2"/>
          <c:tx>
            <c:strRef>
              <c:f>Gender!$X$3:$X$5</c:f>
              <c:strCache>
                <c:ptCount val="1"/>
                <c:pt idx="0">
                  <c:v>M - Did not return</c:v>
                </c:pt>
              </c:strCache>
            </c:strRef>
          </c:tx>
          <c:spPr>
            <a:solidFill>
              <a:schemeClr val="accent3"/>
            </a:solidFill>
            <a:ln>
              <a:noFill/>
            </a:ln>
            <a:effectLst/>
            <a:sp3d/>
          </c:spPr>
          <c:invertIfNegative val="0"/>
          <c:cat>
            <c:strRef>
              <c:f>Gender!$U$6:$U$15</c:f>
              <c:strCache>
                <c:ptCount val="9"/>
                <c:pt idx="0">
                  <c:v>1. International</c:v>
                </c:pt>
                <c:pt idx="1">
                  <c:v>2. Black or African American</c:v>
                </c:pt>
                <c:pt idx="2">
                  <c:v>3. American Indian or Alaska Native</c:v>
                </c:pt>
                <c:pt idx="3">
                  <c:v>4. Asian</c:v>
                </c:pt>
                <c:pt idx="4">
                  <c:v>5. Native Hawaiian or Other Pacific Islander</c:v>
                </c:pt>
                <c:pt idx="5">
                  <c:v>6. Hispanic/Latino</c:v>
                </c:pt>
                <c:pt idx="6">
                  <c:v>7. White</c:v>
                </c:pt>
                <c:pt idx="7">
                  <c:v>8. Two or more races</c:v>
                </c:pt>
                <c:pt idx="8">
                  <c:v>9. Race and ethnicity unknown</c:v>
                </c:pt>
              </c:strCache>
            </c:strRef>
          </c:cat>
          <c:val>
            <c:numRef>
              <c:f>Gender!$X$6:$X$15</c:f>
              <c:numCache>
                <c:formatCode>0.00%</c:formatCode>
                <c:ptCount val="9"/>
                <c:pt idx="0">
                  <c:v>2.3944549464398234E-2</c:v>
                </c:pt>
                <c:pt idx="1">
                  <c:v>5.0409577819785761E-3</c:v>
                </c:pt>
                <c:pt idx="2">
                  <c:v>6.3011972274732201E-4</c:v>
                </c:pt>
                <c:pt idx="3">
                  <c:v>1.0081915563957152E-2</c:v>
                </c:pt>
                <c:pt idx="4">
                  <c:v>0</c:v>
                </c:pt>
                <c:pt idx="5">
                  <c:v>1.7013232514177693E-2</c:v>
                </c:pt>
                <c:pt idx="6">
                  <c:v>4.0327662255828609E-2</c:v>
                </c:pt>
                <c:pt idx="7">
                  <c:v>4.4108380592312538E-3</c:v>
                </c:pt>
                <c:pt idx="8">
                  <c:v>8.8216761184625077E-3</c:v>
                </c:pt>
              </c:numCache>
            </c:numRef>
          </c:val>
          <c:extLst>
            <c:ext xmlns:c16="http://schemas.microsoft.com/office/drawing/2014/chart" uri="{C3380CC4-5D6E-409C-BE32-E72D297353CC}">
              <c16:uniqueId val="{00000002-B371-4778-A6CE-C95A97D3A676}"/>
            </c:ext>
          </c:extLst>
        </c:ser>
        <c:ser>
          <c:idx val="3"/>
          <c:order val="3"/>
          <c:tx>
            <c:strRef>
              <c:f>Gender!$Y$3:$Y$5</c:f>
              <c:strCache>
                <c:ptCount val="1"/>
                <c:pt idx="0">
                  <c:v>M - Returned</c:v>
                </c:pt>
              </c:strCache>
            </c:strRef>
          </c:tx>
          <c:spPr>
            <a:solidFill>
              <a:schemeClr val="accent4"/>
            </a:solidFill>
            <a:ln>
              <a:noFill/>
            </a:ln>
            <a:effectLst/>
            <a:sp3d/>
          </c:spPr>
          <c:invertIfNegative val="0"/>
          <c:cat>
            <c:strRef>
              <c:f>Gender!$U$6:$U$15</c:f>
              <c:strCache>
                <c:ptCount val="9"/>
                <c:pt idx="0">
                  <c:v>1. International</c:v>
                </c:pt>
                <c:pt idx="1">
                  <c:v>2. Black or African American</c:v>
                </c:pt>
                <c:pt idx="2">
                  <c:v>3. American Indian or Alaska Native</c:v>
                </c:pt>
                <c:pt idx="3">
                  <c:v>4. Asian</c:v>
                </c:pt>
                <c:pt idx="4">
                  <c:v>5. Native Hawaiian or Other Pacific Islander</c:v>
                </c:pt>
                <c:pt idx="5">
                  <c:v>6. Hispanic/Latino</c:v>
                </c:pt>
                <c:pt idx="6">
                  <c:v>7. White</c:v>
                </c:pt>
                <c:pt idx="7">
                  <c:v>8. Two or more races</c:v>
                </c:pt>
                <c:pt idx="8">
                  <c:v>9. Race and ethnicity unknown</c:v>
                </c:pt>
              </c:strCache>
            </c:strRef>
          </c:cat>
          <c:val>
            <c:numRef>
              <c:f>Gender!$Y$6:$Y$15</c:f>
              <c:numCache>
                <c:formatCode>0.00%</c:formatCode>
                <c:ptCount val="9"/>
                <c:pt idx="0">
                  <c:v>7.2463768115942032E-2</c:v>
                </c:pt>
                <c:pt idx="1">
                  <c:v>1.1972274732199117E-2</c:v>
                </c:pt>
                <c:pt idx="2">
                  <c:v>1.890359168241966E-3</c:v>
                </c:pt>
                <c:pt idx="3">
                  <c:v>0.10396975425330812</c:v>
                </c:pt>
                <c:pt idx="4">
                  <c:v>1.260239445494644E-3</c:v>
                </c:pt>
                <c:pt idx="5">
                  <c:v>6.9943289224952743E-2</c:v>
                </c:pt>
                <c:pt idx="6">
                  <c:v>0.14933837429111532</c:v>
                </c:pt>
                <c:pt idx="7">
                  <c:v>2.2054190296156271E-2</c:v>
                </c:pt>
                <c:pt idx="8">
                  <c:v>1.7643352236925015E-2</c:v>
                </c:pt>
              </c:numCache>
            </c:numRef>
          </c:val>
          <c:extLst>
            <c:ext xmlns:c16="http://schemas.microsoft.com/office/drawing/2014/chart" uri="{C3380CC4-5D6E-409C-BE32-E72D297353CC}">
              <c16:uniqueId val="{00000003-B371-4778-A6CE-C95A97D3A676}"/>
            </c:ext>
          </c:extLst>
        </c:ser>
        <c:dLbls>
          <c:showLegendKey val="0"/>
          <c:showVal val="0"/>
          <c:showCatName val="0"/>
          <c:showSerName val="0"/>
          <c:showPercent val="0"/>
          <c:showBubbleSize val="0"/>
        </c:dLbls>
        <c:gapWidth val="150"/>
        <c:shape val="box"/>
        <c:axId val="2121256543"/>
        <c:axId val="2121257503"/>
        <c:axId val="98553791"/>
      </c:bar3DChart>
      <c:catAx>
        <c:axId val="212125654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2121257503"/>
        <c:crosses val="autoZero"/>
        <c:auto val="1"/>
        <c:lblAlgn val="ctr"/>
        <c:lblOffset val="100"/>
        <c:noMultiLvlLbl val="0"/>
      </c:catAx>
      <c:valAx>
        <c:axId val="2121257503"/>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1256543"/>
        <c:crosses val="autoZero"/>
        <c:crossBetween val="between"/>
      </c:valAx>
      <c:serAx>
        <c:axId val="98553791"/>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1257503"/>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 Data v1.xlsx]Gender!PivotTable5</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lang="en-IN" sz="1200" b="1" i="0" u="none" strike="noStrike" kern="1200" cap="none" spc="0" normalizeH="0" baseline="0">
                <a:solidFill>
                  <a:sysClr val="windowText" lastClr="000000">
                    <a:lumMod val="65000"/>
                    <a:lumOff val="35000"/>
                  </a:sysClr>
                </a:solidFill>
                <a:latin typeface="Times New Roman" panose="02020603050405020304" pitchFamily="18" charset="0"/>
                <a:ea typeface="+mj-ea"/>
                <a:cs typeface="Times New Roman" panose="02020603050405020304" pitchFamily="18" charset="0"/>
              </a:defRPr>
            </a:pPr>
            <a:r>
              <a:rPr lang="en-IN" sz="1200" b="1" i="0" u="none" strike="noStrike" kern="1200" cap="none" spc="0" normalizeH="0" baseline="0">
                <a:solidFill>
                  <a:sysClr val="windowText" lastClr="000000">
                    <a:lumMod val="65000"/>
                    <a:lumOff val="35000"/>
                  </a:sysClr>
                </a:solidFill>
                <a:latin typeface="Times New Roman" panose="02020603050405020304" pitchFamily="18" charset="0"/>
                <a:ea typeface="+mj-ea"/>
                <a:cs typeface="Times New Roman" panose="02020603050405020304" pitchFamily="18" charset="0"/>
              </a:rPr>
              <a:t>2nd year athlete student retention</a:t>
            </a:r>
            <a:br>
              <a:rPr lang="en-IN" sz="1200" b="1" i="0" u="none" strike="noStrike" kern="1200" cap="none" spc="0" normalizeH="0" baseline="0">
                <a:solidFill>
                  <a:sysClr val="windowText" lastClr="000000">
                    <a:lumMod val="65000"/>
                    <a:lumOff val="35000"/>
                  </a:sysClr>
                </a:solidFill>
                <a:latin typeface="Times New Roman" panose="02020603050405020304" pitchFamily="18" charset="0"/>
                <a:ea typeface="+mj-ea"/>
                <a:cs typeface="Times New Roman" panose="02020603050405020304" pitchFamily="18" charset="0"/>
              </a:rPr>
            </a:br>
            <a:r>
              <a:rPr lang="en-IN" sz="1200" b="1" i="0" u="none" strike="noStrike" kern="1200" cap="none" spc="0" normalizeH="0" baseline="0">
                <a:solidFill>
                  <a:sysClr val="windowText" lastClr="000000">
                    <a:lumMod val="65000"/>
                    <a:lumOff val="35000"/>
                  </a:sysClr>
                </a:solidFill>
                <a:latin typeface="Times New Roman" panose="02020603050405020304" pitchFamily="18" charset="0"/>
                <a:ea typeface="+mj-ea"/>
                <a:cs typeface="Times New Roman" panose="02020603050405020304" pitchFamily="18" charset="0"/>
              </a:rPr>
              <a:t>(Gender based)</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lang="en-IN" sz="1200" b="1" i="0" u="none" strike="noStrike" kern="1200" cap="none" spc="0" normalizeH="0" baseline="0">
              <a:solidFill>
                <a:sysClr val="windowText" lastClr="000000">
                  <a:lumMod val="65000"/>
                  <a:lumOff val="35000"/>
                </a:sysClr>
              </a:solidFill>
              <a:latin typeface="Times New Roman" panose="02020603050405020304" pitchFamily="18" charset="0"/>
              <a:ea typeface="+mj-ea"/>
              <a:cs typeface="Times New Roman" panose="02020603050405020304" pitchFamily="18" charset="0"/>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Gender!$AC$3:$AC$5</c:f>
              <c:strCache>
                <c:ptCount val="1"/>
                <c:pt idx="0">
                  <c:v>Non Athlete - F</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Gender!$AB$6:$AB$8</c:f>
              <c:strCache>
                <c:ptCount val="2"/>
                <c:pt idx="0">
                  <c:v>Did not return</c:v>
                </c:pt>
                <c:pt idx="1">
                  <c:v>Returned</c:v>
                </c:pt>
              </c:strCache>
            </c:strRef>
          </c:cat>
          <c:val>
            <c:numRef>
              <c:f>Gender!$AC$6:$AC$8</c:f>
              <c:numCache>
                <c:formatCode>0.00%</c:formatCode>
                <c:ptCount val="2"/>
                <c:pt idx="0">
                  <c:v>5.2299936988027727E-2</c:v>
                </c:pt>
                <c:pt idx="1">
                  <c:v>0.32640201638311278</c:v>
                </c:pt>
              </c:numCache>
            </c:numRef>
          </c:val>
          <c:extLst>
            <c:ext xmlns:c16="http://schemas.microsoft.com/office/drawing/2014/chart" uri="{C3380CC4-5D6E-409C-BE32-E72D297353CC}">
              <c16:uniqueId val="{00000000-B8B8-46C3-AC56-2E3B465E9262}"/>
            </c:ext>
          </c:extLst>
        </c:ser>
        <c:ser>
          <c:idx val="1"/>
          <c:order val="1"/>
          <c:tx>
            <c:strRef>
              <c:f>Gender!$AD$3:$AD$5</c:f>
              <c:strCache>
                <c:ptCount val="1"/>
                <c:pt idx="0">
                  <c:v>Non Athlete - M</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Gender!$AB$6:$AB$8</c:f>
              <c:strCache>
                <c:ptCount val="2"/>
                <c:pt idx="0">
                  <c:v>Did not return</c:v>
                </c:pt>
                <c:pt idx="1">
                  <c:v>Returned</c:v>
                </c:pt>
              </c:strCache>
            </c:strRef>
          </c:cat>
          <c:val>
            <c:numRef>
              <c:f>Gender!$AD$6:$AD$8</c:f>
              <c:numCache>
                <c:formatCode>0.00%</c:formatCode>
                <c:ptCount val="2"/>
                <c:pt idx="0">
                  <c:v>7.9395085066162566E-2</c:v>
                </c:pt>
                <c:pt idx="1">
                  <c:v>0.35664776307498425</c:v>
                </c:pt>
              </c:numCache>
            </c:numRef>
          </c:val>
          <c:extLst>
            <c:ext xmlns:c16="http://schemas.microsoft.com/office/drawing/2014/chart" uri="{C3380CC4-5D6E-409C-BE32-E72D297353CC}">
              <c16:uniqueId val="{00000001-B8B8-46C3-AC56-2E3B465E9262}"/>
            </c:ext>
          </c:extLst>
        </c:ser>
        <c:ser>
          <c:idx val="2"/>
          <c:order val="2"/>
          <c:tx>
            <c:strRef>
              <c:f>Gender!$AE$3:$AE$5</c:f>
              <c:strCache>
                <c:ptCount val="1"/>
                <c:pt idx="0">
                  <c:v>Athlete - F</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Gender!$AB$6:$AB$8</c:f>
              <c:strCache>
                <c:ptCount val="2"/>
                <c:pt idx="0">
                  <c:v>Did not return</c:v>
                </c:pt>
                <c:pt idx="1">
                  <c:v>Returned</c:v>
                </c:pt>
              </c:strCache>
            </c:strRef>
          </c:cat>
          <c:val>
            <c:numRef>
              <c:f>Gender!$AE$6:$AE$8</c:f>
              <c:numCache>
                <c:formatCode>0.00%</c:formatCode>
                <c:ptCount val="2"/>
                <c:pt idx="0">
                  <c:v>1.1972274732199117E-2</c:v>
                </c:pt>
                <c:pt idx="1">
                  <c:v>4.8519218651543794E-2</c:v>
                </c:pt>
              </c:numCache>
            </c:numRef>
          </c:val>
          <c:extLst>
            <c:ext xmlns:c16="http://schemas.microsoft.com/office/drawing/2014/chart" uri="{C3380CC4-5D6E-409C-BE32-E72D297353CC}">
              <c16:uniqueId val="{00000002-B8B8-46C3-AC56-2E3B465E9262}"/>
            </c:ext>
          </c:extLst>
        </c:ser>
        <c:ser>
          <c:idx val="3"/>
          <c:order val="3"/>
          <c:tx>
            <c:strRef>
              <c:f>Gender!$AF$3:$AF$5</c:f>
              <c:strCache>
                <c:ptCount val="1"/>
                <c:pt idx="0">
                  <c:v>Athlete - M</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Gender!$AB$6:$AB$8</c:f>
              <c:strCache>
                <c:ptCount val="2"/>
                <c:pt idx="0">
                  <c:v>Did not return</c:v>
                </c:pt>
                <c:pt idx="1">
                  <c:v>Returned</c:v>
                </c:pt>
              </c:strCache>
            </c:strRef>
          </c:cat>
          <c:val>
            <c:numRef>
              <c:f>Gender!$AF$6:$AF$8</c:f>
              <c:numCache>
                <c:formatCode>0.00%</c:formatCode>
                <c:ptCount val="2"/>
                <c:pt idx="0">
                  <c:v>3.0875866414618779E-2</c:v>
                </c:pt>
                <c:pt idx="1">
                  <c:v>9.388783868935098E-2</c:v>
                </c:pt>
              </c:numCache>
            </c:numRef>
          </c:val>
          <c:extLst>
            <c:ext xmlns:c16="http://schemas.microsoft.com/office/drawing/2014/chart" uri="{C3380CC4-5D6E-409C-BE32-E72D297353CC}">
              <c16:uniqueId val="{00000003-B8B8-46C3-AC56-2E3B465E9262}"/>
            </c:ext>
          </c:extLst>
        </c:ser>
        <c:dLbls>
          <c:showLegendKey val="0"/>
          <c:showVal val="0"/>
          <c:showCatName val="0"/>
          <c:showSerName val="0"/>
          <c:showPercent val="0"/>
          <c:showBubbleSize val="0"/>
        </c:dLbls>
        <c:gapWidth val="150"/>
        <c:shape val="box"/>
        <c:axId val="896974367"/>
        <c:axId val="896979647"/>
        <c:axId val="0"/>
      </c:bar3DChart>
      <c:catAx>
        <c:axId val="896974367"/>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6979647"/>
        <c:crosses val="autoZero"/>
        <c:auto val="1"/>
        <c:lblAlgn val="ctr"/>
        <c:lblOffset val="100"/>
        <c:noMultiLvlLbl val="0"/>
      </c:catAx>
      <c:valAx>
        <c:axId val="89697964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697436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 Data v1.xlsx]Gender!PivotTable1</c:name>
    <c:fmtId val="0"/>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IN" sz="1200" b="1">
                <a:latin typeface="Times New Roman" panose="02020603050405020304" pitchFamily="18" charset="0"/>
                <a:cs typeface="Times New Roman" panose="02020603050405020304" pitchFamily="18" charset="0"/>
              </a:rPr>
              <a:t>2nd year student retention (gender based)</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Gender!$B$3:$B$4</c:f>
              <c:strCache>
                <c:ptCount val="1"/>
                <c:pt idx="0">
                  <c:v>Did not return</c:v>
                </c:pt>
              </c:strCache>
            </c:strRef>
          </c:tx>
          <c:spPr>
            <a:solidFill>
              <a:schemeClr val="accent6"/>
            </a:solidFill>
            <a:ln>
              <a:noFill/>
            </a:ln>
            <a:effectLst/>
            <a:sp3d/>
          </c:spPr>
          <c:invertIfNegative val="0"/>
          <c:cat>
            <c:strRef>
              <c:f>Gender!$A$5:$A$7</c:f>
              <c:strCache>
                <c:ptCount val="2"/>
                <c:pt idx="0">
                  <c:v>F</c:v>
                </c:pt>
                <c:pt idx="1">
                  <c:v>M</c:v>
                </c:pt>
              </c:strCache>
            </c:strRef>
          </c:cat>
          <c:val>
            <c:numRef>
              <c:f>Gender!$B$5:$B$7</c:f>
              <c:numCache>
                <c:formatCode>0.00%</c:formatCode>
                <c:ptCount val="2"/>
                <c:pt idx="0">
                  <c:v>6.4272211720226846E-2</c:v>
                </c:pt>
                <c:pt idx="1">
                  <c:v>0.11027095148078135</c:v>
                </c:pt>
              </c:numCache>
            </c:numRef>
          </c:val>
          <c:extLst>
            <c:ext xmlns:c16="http://schemas.microsoft.com/office/drawing/2014/chart" uri="{C3380CC4-5D6E-409C-BE32-E72D297353CC}">
              <c16:uniqueId val="{00000000-E2AD-4F15-9476-92A4D5D83628}"/>
            </c:ext>
          </c:extLst>
        </c:ser>
        <c:ser>
          <c:idx val="1"/>
          <c:order val="1"/>
          <c:tx>
            <c:strRef>
              <c:f>Gender!$C$3:$C$4</c:f>
              <c:strCache>
                <c:ptCount val="1"/>
                <c:pt idx="0">
                  <c:v>Returned</c:v>
                </c:pt>
              </c:strCache>
            </c:strRef>
          </c:tx>
          <c:spPr>
            <a:solidFill>
              <a:schemeClr val="accent5"/>
            </a:solidFill>
            <a:ln>
              <a:noFill/>
            </a:ln>
            <a:effectLst/>
            <a:sp3d/>
          </c:spPr>
          <c:invertIfNegative val="0"/>
          <c:cat>
            <c:strRef>
              <c:f>Gender!$A$5:$A$7</c:f>
              <c:strCache>
                <c:ptCount val="2"/>
                <c:pt idx="0">
                  <c:v>F</c:v>
                </c:pt>
                <c:pt idx="1">
                  <c:v>M</c:v>
                </c:pt>
              </c:strCache>
            </c:strRef>
          </c:cat>
          <c:val>
            <c:numRef>
              <c:f>Gender!$C$5:$C$7</c:f>
              <c:numCache>
                <c:formatCode>0.00%</c:formatCode>
                <c:ptCount val="2"/>
                <c:pt idx="0">
                  <c:v>0.37492123503465657</c:v>
                </c:pt>
                <c:pt idx="1">
                  <c:v>0.45053560176433521</c:v>
                </c:pt>
              </c:numCache>
            </c:numRef>
          </c:val>
          <c:extLst>
            <c:ext xmlns:c16="http://schemas.microsoft.com/office/drawing/2014/chart" uri="{C3380CC4-5D6E-409C-BE32-E72D297353CC}">
              <c16:uniqueId val="{00000001-E2AD-4F15-9476-92A4D5D83628}"/>
            </c:ext>
          </c:extLst>
        </c:ser>
        <c:dLbls>
          <c:showLegendKey val="0"/>
          <c:showVal val="0"/>
          <c:showCatName val="0"/>
          <c:showSerName val="0"/>
          <c:showPercent val="0"/>
          <c:showBubbleSize val="0"/>
        </c:dLbls>
        <c:gapWidth val="150"/>
        <c:shape val="box"/>
        <c:axId val="509841007"/>
        <c:axId val="509839087"/>
        <c:axId val="0"/>
      </c:bar3DChart>
      <c:catAx>
        <c:axId val="50984100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509839087"/>
        <c:crosses val="autoZero"/>
        <c:auto val="1"/>
        <c:lblAlgn val="ctr"/>
        <c:lblOffset val="100"/>
        <c:noMultiLvlLbl val="0"/>
      </c:catAx>
      <c:valAx>
        <c:axId val="509839087"/>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9841007"/>
        <c:crosses val="autoZero"/>
        <c:crossBetween val="between"/>
      </c:valAx>
      <c:dTable>
        <c:showHorzBorder val="1"/>
        <c:showVertBorder val="1"/>
        <c:showOutline val="1"/>
        <c:showKeys val="1"/>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 Data v1.xlsx]Gender!PivotTable6</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lang="en-IN" sz="1200" b="1" i="0" u="none" strike="noStrike" kern="1200" cap="none" spc="0" normalizeH="0" baseline="0">
                <a:solidFill>
                  <a:sysClr val="windowText" lastClr="000000">
                    <a:lumMod val="65000"/>
                    <a:lumOff val="35000"/>
                  </a:sysClr>
                </a:solidFill>
                <a:latin typeface="Times New Roman" panose="02020603050405020304" pitchFamily="18" charset="0"/>
                <a:ea typeface="+mj-ea"/>
                <a:cs typeface="Times New Roman" panose="02020603050405020304" pitchFamily="18" charset="0"/>
              </a:defRPr>
            </a:pPr>
            <a:r>
              <a:rPr lang="en-IN" sz="1200" b="1" i="0" u="none" strike="noStrike" kern="1200" cap="none" spc="0" normalizeH="0" baseline="0">
                <a:solidFill>
                  <a:sysClr val="windowText" lastClr="000000">
                    <a:lumMod val="65000"/>
                    <a:lumOff val="35000"/>
                  </a:sysClr>
                </a:solidFill>
                <a:latin typeface="Times New Roman" panose="02020603050405020304" pitchFamily="18" charset="0"/>
                <a:ea typeface="+mj-ea"/>
                <a:cs typeface="Times New Roman" panose="02020603050405020304" pitchFamily="18" charset="0"/>
              </a:rPr>
              <a:t>2nd year Pell granted student retention</a:t>
            </a:r>
            <a:br>
              <a:rPr lang="en-IN" sz="1200" b="1" i="0" u="none" strike="noStrike" kern="1200" cap="none" spc="0" normalizeH="0" baseline="0">
                <a:solidFill>
                  <a:sysClr val="windowText" lastClr="000000">
                    <a:lumMod val="65000"/>
                    <a:lumOff val="35000"/>
                  </a:sysClr>
                </a:solidFill>
                <a:latin typeface="Times New Roman" panose="02020603050405020304" pitchFamily="18" charset="0"/>
                <a:ea typeface="+mj-ea"/>
                <a:cs typeface="Times New Roman" panose="02020603050405020304" pitchFamily="18" charset="0"/>
              </a:rPr>
            </a:br>
            <a:r>
              <a:rPr lang="en-IN" sz="1200" b="1" i="0" u="none" strike="noStrike" kern="1200" cap="none" spc="0" normalizeH="0" baseline="0">
                <a:solidFill>
                  <a:sysClr val="windowText" lastClr="000000">
                    <a:lumMod val="65000"/>
                    <a:lumOff val="35000"/>
                  </a:sysClr>
                </a:solidFill>
                <a:latin typeface="Times New Roman" panose="02020603050405020304" pitchFamily="18" charset="0"/>
                <a:ea typeface="+mj-ea"/>
                <a:cs typeface="Times New Roman" panose="02020603050405020304" pitchFamily="18" charset="0"/>
              </a:rPr>
              <a:t>(Gender based)</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lang="en-IN" sz="1200" b="1" i="0" u="none" strike="noStrike" kern="1200" cap="none" spc="0" normalizeH="0" baseline="0">
              <a:solidFill>
                <a:sysClr val="windowText" lastClr="000000">
                  <a:lumMod val="65000"/>
                  <a:lumOff val="35000"/>
                </a:sysClr>
              </a:solidFill>
              <a:latin typeface="Times New Roman" panose="02020603050405020304" pitchFamily="18" charset="0"/>
              <a:ea typeface="+mj-ea"/>
              <a:cs typeface="Times New Roman" panose="02020603050405020304" pitchFamily="18" charset="0"/>
            </a:defRPr>
          </a:pPr>
          <a:endParaRPr lang="en-US"/>
        </a:p>
      </c:txPr>
    </c:title>
    <c:autoTitleDeleted val="0"/>
    <c:pivotFmts>
      <c:pivotFmt>
        <c:idx val="0"/>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Gender!$AL$3:$AL$5</c:f>
              <c:strCache>
                <c:ptCount val="1"/>
                <c:pt idx="0">
                  <c:v>Pell granted - F</c:v>
                </c:pt>
              </c:strCache>
            </c:strRef>
          </c:tx>
          <c:spPr>
            <a:solidFill>
              <a:schemeClr val="accent6"/>
            </a:solidFill>
            <a:ln>
              <a:noFill/>
            </a:ln>
            <a:effectLst/>
            <a:sp3d/>
          </c:spPr>
          <c:invertIfNegative val="0"/>
          <c:cat>
            <c:strRef>
              <c:f>Gender!$AK$6:$AK$8</c:f>
              <c:strCache>
                <c:ptCount val="2"/>
                <c:pt idx="0">
                  <c:v>Did not return</c:v>
                </c:pt>
                <c:pt idx="1">
                  <c:v>Returned</c:v>
                </c:pt>
              </c:strCache>
            </c:strRef>
          </c:cat>
          <c:val>
            <c:numRef>
              <c:f>Gender!$AL$6:$AL$8</c:f>
              <c:numCache>
                <c:formatCode>0.00%</c:formatCode>
                <c:ptCount val="2"/>
                <c:pt idx="0">
                  <c:v>4.0957781978575927E-2</c:v>
                </c:pt>
                <c:pt idx="1">
                  <c:v>0.24889729048519219</c:v>
                </c:pt>
              </c:numCache>
            </c:numRef>
          </c:val>
          <c:extLst>
            <c:ext xmlns:c16="http://schemas.microsoft.com/office/drawing/2014/chart" uri="{C3380CC4-5D6E-409C-BE32-E72D297353CC}">
              <c16:uniqueId val="{00000000-1612-4131-890A-640A4EAC8413}"/>
            </c:ext>
          </c:extLst>
        </c:ser>
        <c:ser>
          <c:idx val="1"/>
          <c:order val="1"/>
          <c:tx>
            <c:strRef>
              <c:f>Gender!$AM$3:$AM$5</c:f>
              <c:strCache>
                <c:ptCount val="1"/>
                <c:pt idx="0">
                  <c:v>Pell granted - M</c:v>
                </c:pt>
              </c:strCache>
            </c:strRef>
          </c:tx>
          <c:spPr>
            <a:solidFill>
              <a:schemeClr val="accent5"/>
            </a:solidFill>
            <a:ln>
              <a:noFill/>
            </a:ln>
            <a:effectLst/>
            <a:sp3d/>
          </c:spPr>
          <c:invertIfNegative val="0"/>
          <c:cat>
            <c:strRef>
              <c:f>Gender!$AK$6:$AK$8</c:f>
              <c:strCache>
                <c:ptCount val="2"/>
                <c:pt idx="0">
                  <c:v>Did not return</c:v>
                </c:pt>
                <c:pt idx="1">
                  <c:v>Returned</c:v>
                </c:pt>
              </c:strCache>
            </c:strRef>
          </c:cat>
          <c:val>
            <c:numRef>
              <c:f>Gender!$AM$6:$AM$8</c:f>
              <c:numCache>
                <c:formatCode>0.00%</c:formatCode>
                <c:ptCount val="2"/>
                <c:pt idx="0">
                  <c:v>8.7586641461877751E-2</c:v>
                </c:pt>
                <c:pt idx="1">
                  <c:v>0.32010081915563959</c:v>
                </c:pt>
              </c:numCache>
            </c:numRef>
          </c:val>
          <c:extLst>
            <c:ext xmlns:c16="http://schemas.microsoft.com/office/drawing/2014/chart" uri="{C3380CC4-5D6E-409C-BE32-E72D297353CC}">
              <c16:uniqueId val="{00000001-1612-4131-890A-640A4EAC8413}"/>
            </c:ext>
          </c:extLst>
        </c:ser>
        <c:ser>
          <c:idx val="2"/>
          <c:order val="2"/>
          <c:tx>
            <c:strRef>
              <c:f>Gender!$AN$3:$AN$5</c:f>
              <c:strCache>
                <c:ptCount val="1"/>
                <c:pt idx="0">
                  <c:v>Pell not granted - F</c:v>
                </c:pt>
              </c:strCache>
            </c:strRef>
          </c:tx>
          <c:spPr>
            <a:solidFill>
              <a:schemeClr val="accent4"/>
            </a:solidFill>
            <a:ln>
              <a:noFill/>
            </a:ln>
            <a:effectLst/>
            <a:sp3d/>
          </c:spPr>
          <c:invertIfNegative val="0"/>
          <c:cat>
            <c:strRef>
              <c:f>Gender!$AK$6:$AK$8</c:f>
              <c:strCache>
                <c:ptCount val="2"/>
                <c:pt idx="0">
                  <c:v>Did not return</c:v>
                </c:pt>
                <c:pt idx="1">
                  <c:v>Returned</c:v>
                </c:pt>
              </c:strCache>
            </c:strRef>
          </c:cat>
          <c:val>
            <c:numRef>
              <c:f>Gender!$AN$6:$AN$8</c:f>
              <c:numCache>
                <c:formatCode>0.00%</c:formatCode>
                <c:ptCount val="2"/>
                <c:pt idx="0">
                  <c:v>2.3314429741650915E-2</c:v>
                </c:pt>
                <c:pt idx="1">
                  <c:v>0.12602394454946439</c:v>
                </c:pt>
              </c:numCache>
            </c:numRef>
          </c:val>
          <c:extLst>
            <c:ext xmlns:c16="http://schemas.microsoft.com/office/drawing/2014/chart" uri="{C3380CC4-5D6E-409C-BE32-E72D297353CC}">
              <c16:uniqueId val="{00000002-1612-4131-890A-640A4EAC8413}"/>
            </c:ext>
          </c:extLst>
        </c:ser>
        <c:ser>
          <c:idx val="3"/>
          <c:order val="3"/>
          <c:tx>
            <c:strRef>
              <c:f>Gender!$AO$3:$AO$5</c:f>
              <c:strCache>
                <c:ptCount val="1"/>
                <c:pt idx="0">
                  <c:v>Pell not granted - M</c:v>
                </c:pt>
              </c:strCache>
            </c:strRef>
          </c:tx>
          <c:spPr>
            <a:solidFill>
              <a:schemeClr val="accent6">
                <a:lumMod val="60000"/>
              </a:schemeClr>
            </a:solidFill>
            <a:ln>
              <a:noFill/>
            </a:ln>
            <a:effectLst/>
            <a:sp3d/>
          </c:spPr>
          <c:invertIfNegative val="0"/>
          <c:cat>
            <c:strRef>
              <c:f>Gender!$AK$6:$AK$8</c:f>
              <c:strCache>
                <c:ptCount val="2"/>
                <c:pt idx="0">
                  <c:v>Did not return</c:v>
                </c:pt>
                <c:pt idx="1">
                  <c:v>Returned</c:v>
                </c:pt>
              </c:strCache>
            </c:strRef>
          </c:cat>
          <c:val>
            <c:numRef>
              <c:f>Gender!$AO$6:$AO$8</c:f>
              <c:numCache>
                <c:formatCode>0.00%</c:formatCode>
                <c:ptCount val="2"/>
                <c:pt idx="0">
                  <c:v>2.2684310018903593E-2</c:v>
                </c:pt>
                <c:pt idx="1">
                  <c:v>0.13043478260869565</c:v>
                </c:pt>
              </c:numCache>
            </c:numRef>
          </c:val>
          <c:extLst>
            <c:ext xmlns:c16="http://schemas.microsoft.com/office/drawing/2014/chart" uri="{C3380CC4-5D6E-409C-BE32-E72D297353CC}">
              <c16:uniqueId val="{00000003-1612-4131-890A-640A4EAC8413}"/>
            </c:ext>
          </c:extLst>
        </c:ser>
        <c:dLbls>
          <c:showLegendKey val="0"/>
          <c:showVal val="0"/>
          <c:showCatName val="0"/>
          <c:showSerName val="0"/>
          <c:showPercent val="0"/>
          <c:showBubbleSize val="0"/>
        </c:dLbls>
        <c:gapWidth val="150"/>
        <c:shape val="box"/>
        <c:axId val="608004191"/>
        <c:axId val="608004671"/>
        <c:axId val="0"/>
      </c:bar3DChart>
      <c:catAx>
        <c:axId val="60800419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608004671"/>
        <c:crosses val="autoZero"/>
        <c:auto val="1"/>
        <c:lblAlgn val="ctr"/>
        <c:lblOffset val="100"/>
        <c:noMultiLvlLbl val="0"/>
      </c:catAx>
      <c:valAx>
        <c:axId val="608004671"/>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8004191"/>
        <c:crosses val="autoZero"/>
        <c:crossBetween val="between"/>
      </c:valAx>
      <c:dTable>
        <c:showHorzBorder val="1"/>
        <c:showVertBorder val="1"/>
        <c:showOutline val="1"/>
        <c:showKeys val="1"/>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 Data v1.xlsx]Sheet1!PivotTable1</c:name>
    <c:fmtId val="17"/>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sz="1200">
                <a:latin typeface="Times New Roman" panose="02020603050405020304" pitchFamily="18" charset="0"/>
                <a:cs typeface="Times New Roman" panose="02020603050405020304" pitchFamily="18" charset="0"/>
              </a:rPr>
              <a:t>4th year student graduation (gender based)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Sheet1!$B$1:$B$2</c:f>
              <c:strCache>
                <c:ptCount val="1"/>
                <c:pt idx="0">
                  <c:v>Did not graduate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Sheet1!$A$3:$A$5</c:f>
              <c:strCache>
                <c:ptCount val="2"/>
                <c:pt idx="0">
                  <c:v>F</c:v>
                </c:pt>
                <c:pt idx="1">
                  <c:v>M</c:v>
                </c:pt>
              </c:strCache>
            </c:strRef>
          </c:cat>
          <c:val>
            <c:numRef>
              <c:f>Sheet1!$B$3:$B$5</c:f>
              <c:numCache>
                <c:formatCode>0.00%</c:formatCode>
                <c:ptCount val="2"/>
                <c:pt idx="0">
                  <c:v>0.13381674357284112</c:v>
                </c:pt>
                <c:pt idx="1">
                  <c:v>0.20764667106130522</c:v>
                </c:pt>
              </c:numCache>
            </c:numRef>
          </c:val>
          <c:extLst>
            <c:ext xmlns:c16="http://schemas.microsoft.com/office/drawing/2014/chart" uri="{C3380CC4-5D6E-409C-BE32-E72D297353CC}">
              <c16:uniqueId val="{00000000-2BD6-4D47-BFE2-CA99D83D53DC}"/>
            </c:ext>
          </c:extLst>
        </c:ser>
        <c:ser>
          <c:idx val="1"/>
          <c:order val="1"/>
          <c:tx>
            <c:strRef>
              <c:f>Sheet1!$C$1:$C$2</c:f>
              <c:strCache>
                <c:ptCount val="1"/>
                <c:pt idx="0">
                  <c:v>Gratuated</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Sheet1!$A$3:$A$5</c:f>
              <c:strCache>
                <c:ptCount val="2"/>
                <c:pt idx="0">
                  <c:v>F</c:v>
                </c:pt>
                <c:pt idx="1">
                  <c:v>M</c:v>
                </c:pt>
              </c:strCache>
            </c:strRef>
          </c:cat>
          <c:val>
            <c:numRef>
              <c:f>Sheet1!$C$3:$C$5</c:f>
              <c:numCache>
                <c:formatCode>0.00%</c:formatCode>
                <c:ptCount val="2"/>
                <c:pt idx="0">
                  <c:v>0.30454845088991428</c:v>
                </c:pt>
                <c:pt idx="1">
                  <c:v>0.35398813447593935</c:v>
                </c:pt>
              </c:numCache>
            </c:numRef>
          </c:val>
          <c:extLst>
            <c:ext xmlns:c16="http://schemas.microsoft.com/office/drawing/2014/chart" uri="{C3380CC4-5D6E-409C-BE32-E72D297353CC}">
              <c16:uniqueId val="{00000001-2BD6-4D47-BFE2-CA99D83D53DC}"/>
            </c:ext>
          </c:extLst>
        </c:ser>
        <c:dLbls>
          <c:showLegendKey val="0"/>
          <c:showVal val="0"/>
          <c:showCatName val="0"/>
          <c:showSerName val="0"/>
          <c:showPercent val="0"/>
          <c:showBubbleSize val="0"/>
        </c:dLbls>
        <c:gapWidth val="150"/>
        <c:shape val="box"/>
        <c:axId val="2055256944"/>
        <c:axId val="2055254064"/>
        <c:axId val="0"/>
      </c:bar3DChart>
      <c:catAx>
        <c:axId val="2055256944"/>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5254064"/>
        <c:crosses val="autoZero"/>
        <c:auto val="1"/>
        <c:lblAlgn val="ctr"/>
        <c:lblOffset val="100"/>
        <c:noMultiLvlLbl val="0"/>
      </c:catAx>
      <c:valAx>
        <c:axId val="205525406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525694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 Data v1.xlsx]Sheet1!PivotTable2</c:name>
    <c:fmtId val="7"/>
  </c:pivotSource>
  <c:chart>
    <c:title>
      <c:tx>
        <c:rich>
          <a:bodyPr rot="0" spcFirstLastPara="1" vertOverflow="ellipsis" vert="horz" wrap="square" anchor="ctr" anchorCtr="1"/>
          <a:lstStyle/>
          <a:p>
            <a:pPr algn="ctr" rtl="0">
              <a:defRPr lang="en-IN" sz="1200" b="1" i="0" u="none" strike="noStrike" kern="1200" baseline="0">
                <a:solidFill>
                  <a:sysClr val="windowText" lastClr="000000">
                    <a:lumMod val="65000"/>
                    <a:lumOff val="35000"/>
                  </a:sysClr>
                </a:solidFill>
                <a:latin typeface="Times New Roman" panose="02020603050405020304" pitchFamily="18" charset="0"/>
                <a:ea typeface="+mn-ea"/>
                <a:cs typeface="Times New Roman" panose="02020603050405020304" pitchFamily="18" charset="0"/>
              </a:defRPr>
            </a:pPr>
            <a:r>
              <a:rPr lang="en-IN" sz="1200" b="1" i="0" u="none" strike="noStrike" kern="1200" baseline="0">
                <a:solidFill>
                  <a:sysClr val="windowText" lastClr="000000">
                    <a:lumMod val="65000"/>
                    <a:lumOff val="35000"/>
                  </a:sysClr>
                </a:solidFill>
                <a:latin typeface="Times New Roman" panose="02020603050405020304" pitchFamily="18" charset="0"/>
                <a:ea typeface="+mn-ea"/>
                <a:cs typeface="Times New Roman" panose="02020603050405020304" pitchFamily="18" charset="0"/>
              </a:rPr>
              <a:t>4th year student graduation (region based)</a:t>
            </a:r>
          </a:p>
        </c:rich>
      </c:tx>
      <c:overlay val="0"/>
      <c:spPr>
        <a:noFill/>
        <a:ln>
          <a:noFill/>
        </a:ln>
        <a:effectLst/>
      </c:spPr>
      <c:txPr>
        <a:bodyPr rot="0" spcFirstLastPara="1" vertOverflow="ellipsis" vert="horz" wrap="square" anchor="ctr" anchorCtr="1"/>
        <a:lstStyle/>
        <a:p>
          <a:pPr algn="ctr" rtl="0">
            <a:defRPr lang="en-IN" sz="1200" b="1" i="0" u="none" strike="noStrike" kern="1200" baseline="0">
              <a:solidFill>
                <a:sysClr val="windowText" lastClr="000000">
                  <a:lumMod val="65000"/>
                  <a:lumOff val="35000"/>
                </a:sysClr>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9525">
              <a:solidFill>
                <a:schemeClr val="accent2">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Sheet1!$G$1:$G$3</c:f>
              <c:strCache>
                <c:ptCount val="1"/>
                <c:pt idx="0">
                  <c:v>F - Did not graduate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Sheet1!$F$4:$F$10</c:f>
              <c:strCache>
                <c:ptCount val="6"/>
                <c:pt idx="0">
                  <c:v>Eastern US</c:v>
                </c:pt>
                <c:pt idx="1">
                  <c:v>International</c:v>
                </c:pt>
                <c:pt idx="2">
                  <c:v>Local Market</c:v>
                </c:pt>
                <c:pt idx="3">
                  <c:v>Northern CA</c:v>
                </c:pt>
                <c:pt idx="4">
                  <c:v>Southern CA</c:v>
                </c:pt>
                <c:pt idx="5">
                  <c:v>Western US</c:v>
                </c:pt>
              </c:strCache>
            </c:strRef>
          </c:cat>
          <c:val>
            <c:numRef>
              <c:f>Sheet1!$G$4:$G$10</c:f>
              <c:numCache>
                <c:formatCode>0.00%</c:formatCode>
                <c:ptCount val="6"/>
                <c:pt idx="0">
                  <c:v>1.2602394454946439E-2</c:v>
                </c:pt>
                <c:pt idx="1">
                  <c:v>2.0163831127914304E-2</c:v>
                </c:pt>
                <c:pt idx="2">
                  <c:v>6.6162570888468802E-2</c:v>
                </c:pt>
                <c:pt idx="3">
                  <c:v>5.4820415879017016E-2</c:v>
                </c:pt>
                <c:pt idx="4">
                  <c:v>2.0163831127914304E-2</c:v>
                </c:pt>
                <c:pt idx="5">
                  <c:v>1.5752993068683049E-2</c:v>
                </c:pt>
              </c:numCache>
            </c:numRef>
          </c:val>
          <c:extLst>
            <c:ext xmlns:c16="http://schemas.microsoft.com/office/drawing/2014/chart" uri="{C3380CC4-5D6E-409C-BE32-E72D297353CC}">
              <c16:uniqueId val="{00000000-8FDE-4FA3-B86E-25B954A03089}"/>
            </c:ext>
          </c:extLst>
        </c:ser>
        <c:ser>
          <c:idx val="1"/>
          <c:order val="1"/>
          <c:tx>
            <c:strRef>
              <c:f>Sheet1!$H$1:$H$3</c:f>
              <c:strCache>
                <c:ptCount val="1"/>
                <c:pt idx="0">
                  <c:v>F - Gratuated</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Sheet1!$F$4:$F$10</c:f>
              <c:strCache>
                <c:ptCount val="6"/>
                <c:pt idx="0">
                  <c:v>Eastern US</c:v>
                </c:pt>
                <c:pt idx="1">
                  <c:v>International</c:v>
                </c:pt>
                <c:pt idx="2">
                  <c:v>Local Market</c:v>
                </c:pt>
                <c:pt idx="3">
                  <c:v>Northern CA</c:v>
                </c:pt>
                <c:pt idx="4">
                  <c:v>Southern CA</c:v>
                </c:pt>
                <c:pt idx="5">
                  <c:v>Western US</c:v>
                </c:pt>
              </c:strCache>
            </c:strRef>
          </c:cat>
          <c:val>
            <c:numRef>
              <c:f>Sheet1!$H$4:$H$10</c:f>
              <c:numCache>
                <c:formatCode>0.00%</c:formatCode>
                <c:ptCount val="6"/>
                <c:pt idx="0">
                  <c:v>1.0081915563957152E-2</c:v>
                </c:pt>
                <c:pt idx="1">
                  <c:v>3.0875866414618779E-2</c:v>
                </c:pt>
                <c:pt idx="2">
                  <c:v>8.0025204788909898E-2</c:v>
                </c:pt>
                <c:pt idx="3">
                  <c:v>8.2545683679899187E-2</c:v>
                </c:pt>
                <c:pt idx="4">
                  <c:v>2.9615626969124134E-2</c:v>
                </c:pt>
                <c:pt idx="5">
                  <c:v>1.6383112791430371E-2</c:v>
                </c:pt>
              </c:numCache>
            </c:numRef>
          </c:val>
          <c:extLst>
            <c:ext xmlns:c16="http://schemas.microsoft.com/office/drawing/2014/chart" uri="{C3380CC4-5D6E-409C-BE32-E72D297353CC}">
              <c16:uniqueId val="{00000001-8FDE-4FA3-B86E-25B954A03089}"/>
            </c:ext>
          </c:extLst>
        </c:ser>
        <c:ser>
          <c:idx val="2"/>
          <c:order val="2"/>
          <c:tx>
            <c:strRef>
              <c:f>Sheet1!$I$1:$I$3</c:f>
              <c:strCache>
                <c:ptCount val="1"/>
                <c:pt idx="0">
                  <c:v>M - Did not graduate</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Sheet1!$F$4:$F$10</c:f>
              <c:strCache>
                <c:ptCount val="6"/>
                <c:pt idx="0">
                  <c:v>Eastern US</c:v>
                </c:pt>
                <c:pt idx="1">
                  <c:v>International</c:v>
                </c:pt>
                <c:pt idx="2">
                  <c:v>Local Market</c:v>
                </c:pt>
                <c:pt idx="3">
                  <c:v>Northern CA</c:v>
                </c:pt>
                <c:pt idx="4">
                  <c:v>Southern CA</c:v>
                </c:pt>
                <c:pt idx="5">
                  <c:v>Western US</c:v>
                </c:pt>
              </c:strCache>
            </c:strRef>
          </c:cat>
          <c:val>
            <c:numRef>
              <c:f>Sheet1!$I$4:$I$10</c:f>
              <c:numCache>
                <c:formatCode>0.00%</c:formatCode>
                <c:ptCount val="6"/>
                <c:pt idx="0">
                  <c:v>2.3314429741650915E-2</c:v>
                </c:pt>
                <c:pt idx="1">
                  <c:v>5.2930056710775046E-2</c:v>
                </c:pt>
                <c:pt idx="2">
                  <c:v>6.6162570888468802E-2</c:v>
                </c:pt>
                <c:pt idx="3">
                  <c:v>8.0025204788909898E-2</c:v>
                </c:pt>
                <c:pt idx="4">
                  <c:v>5.2930056710775046E-2</c:v>
                </c:pt>
                <c:pt idx="5">
                  <c:v>2.7095148078134845E-2</c:v>
                </c:pt>
              </c:numCache>
            </c:numRef>
          </c:val>
          <c:extLst>
            <c:ext xmlns:c16="http://schemas.microsoft.com/office/drawing/2014/chart" uri="{C3380CC4-5D6E-409C-BE32-E72D297353CC}">
              <c16:uniqueId val="{00000002-8FDE-4FA3-B86E-25B954A03089}"/>
            </c:ext>
          </c:extLst>
        </c:ser>
        <c:ser>
          <c:idx val="3"/>
          <c:order val="3"/>
          <c:tx>
            <c:strRef>
              <c:f>Sheet1!$J$1:$J$3</c:f>
              <c:strCache>
                <c:ptCount val="1"/>
                <c:pt idx="0">
                  <c:v>M - Gratuated</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Sheet1!$F$4:$F$10</c:f>
              <c:strCache>
                <c:ptCount val="6"/>
                <c:pt idx="0">
                  <c:v>Eastern US</c:v>
                </c:pt>
                <c:pt idx="1">
                  <c:v>International</c:v>
                </c:pt>
                <c:pt idx="2">
                  <c:v>Local Market</c:v>
                </c:pt>
                <c:pt idx="3">
                  <c:v>Northern CA</c:v>
                </c:pt>
                <c:pt idx="4">
                  <c:v>Southern CA</c:v>
                </c:pt>
                <c:pt idx="5">
                  <c:v>Western US</c:v>
                </c:pt>
              </c:strCache>
            </c:strRef>
          </c:cat>
          <c:val>
            <c:numRef>
              <c:f>Sheet1!$J$4:$J$10</c:f>
              <c:numCache>
                <c:formatCode>0.00%</c:formatCode>
                <c:ptCount val="6"/>
                <c:pt idx="0">
                  <c:v>8.1915563957151855E-3</c:v>
                </c:pt>
                <c:pt idx="1">
                  <c:v>4.3478260869565216E-2</c:v>
                </c:pt>
                <c:pt idx="2">
                  <c:v>6.6162570888468802E-2</c:v>
                </c:pt>
                <c:pt idx="3">
                  <c:v>9.8298676748582225E-2</c:v>
                </c:pt>
                <c:pt idx="4">
                  <c:v>3.0875866414618779E-2</c:v>
                </c:pt>
                <c:pt idx="5">
                  <c:v>1.1342155009451797E-2</c:v>
                </c:pt>
              </c:numCache>
            </c:numRef>
          </c:val>
          <c:extLst>
            <c:ext xmlns:c16="http://schemas.microsoft.com/office/drawing/2014/chart" uri="{C3380CC4-5D6E-409C-BE32-E72D297353CC}">
              <c16:uniqueId val="{00000003-8FDE-4FA3-B86E-25B954A03089}"/>
            </c:ext>
          </c:extLst>
        </c:ser>
        <c:dLbls>
          <c:showLegendKey val="0"/>
          <c:showVal val="0"/>
          <c:showCatName val="0"/>
          <c:showSerName val="0"/>
          <c:showPercent val="0"/>
          <c:showBubbleSize val="0"/>
        </c:dLbls>
        <c:gapWidth val="150"/>
        <c:shape val="box"/>
        <c:axId val="1429958848"/>
        <c:axId val="1429958368"/>
        <c:axId val="441239904"/>
      </c:bar3DChart>
      <c:catAx>
        <c:axId val="142995884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9958368"/>
        <c:crosses val="autoZero"/>
        <c:auto val="1"/>
        <c:lblAlgn val="ctr"/>
        <c:lblOffset val="100"/>
        <c:noMultiLvlLbl val="0"/>
      </c:catAx>
      <c:valAx>
        <c:axId val="142995836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9958848"/>
        <c:crosses val="autoZero"/>
        <c:crossBetween val="between"/>
      </c:valAx>
      <c:serAx>
        <c:axId val="441239904"/>
        <c:scaling>
          <c:orientation val="minMax"/>
        </c:scaling>
        <c:delete val="0"/>
        <c:axPos val="b"/>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9958368"/>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 Data v1.xlsx]Sheet1!PivotTable3</c:name>
    <c:fmtId val="13"/>
  </c:pivotSource>
  <c:chart>
    <c:title>
      <c:tx>
        <c:rich>
          <a:bodyPr rot="0" spcFirstLastPara="1" vertOverflow="ellipsis" vert="horz" wrap="square" anchor="ctr" anchorCtr="1"/>
          <a:lstStyle/>
          <a:p>
            <a:pPr algn="ctr" rtl="0" eaLnBrk="1" fontAlgn="auto" latinLnBrk="0" hangingPunct="1">
              <a:defRPr lang="en-IN" sz="1200" b="1" i="0" u="none" strike="noStrike" kern="1200" baseline="0">
                <a:solidFill>
                  <a:sysClr val="windowText" lastClr="000000">
                    <a:lumMod val="65000"/>
                    <a:lumOff val="35000"/>
                  </a:sysClr>
                </a:solidFill>
                <a:latin typeface="Times New Roman" panose="02020603050405020304" pitchFamily="18" charset="0"/>
                <a:ea typeface="+mn-ea"/>
                <a:cs typeface="Times New Roman" panose="02020603050405020304" pitchFamily="18" charset="0"/>
              </a:defRPr>
            </a:pPr>
            <a:r>
              <a:rPr lang="en-IN" sz="1200" b="1" i="0" u="none" strike="noStrike" kern="1200" baseline="0">
                <a:solidFill>
                  <a:sysClr val="windowText" lastClr="000000">
                    <a:lumMod val="65000"/>
                    <a:lumOff val="35000"/>
                  </a:sysClr>
                </a:solidFill>
                <a:latin typeface="Times New Roman" panose="02020603050405020304" pitchFamily="18" charset="0"/>
                <a:ea typeface="+mn-ea"/>
                <a:cs typeface="Times New Roman" panose="02020603050405020304" pitchFamily="18" charset="0"/>
              </a:rPr>
              <a:t>4th year student graduation (major based)</a:t>
            </a:r>
          </a:p>
        </c:rich>
      </c:tx>
      <c:overlay val="0"/>
      <c:spPr>
        <a:noFill/>
        <a:ln>
          <a:noFill/>
        </a:ln>
        <a:effectLst/>
      </c:spPr>
      <c:txPr>
        <a:bodyPr rot="0" spcFirstLastPara="1" vertOverflow="ellipsis" vert="horz" wrap="square" anchor="ctr" anchorCtr="1"/>
        <a:lstStyle/>
        <a:p>
          <a:pPr algn="ctr" rtl="0" eaLnBrk="1" fontAlgn="auto" latinLnBrk="0" hangingPunct="1">
            <a:defRPr lang="en-IN" sz="1200" b="1" i="0" u="none" strike="noStrike" kern="1200" baseline="0">
              <a:solidFill>
                <a:sysClr val="windowText" lastClr="000000">
                  <a:lumMod val="65000"/>
                  <a:lumOff val="35000"/>
                </a:sysClr>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line3DChart>
        <c:grouping val="standard"/>
        <c:varyColors val="0"/>
        <c:ser>
          <c:idx val="0"/>
          <c:order val="0"/>
          <c:tx>
            <c:strRef>
              <c:f>Sheet1!$N$1:$N$3</c:f>
              <c:strCache>
                <c:ptCount val="1"/>
                <c:pt idx="0">
                  <c:v>F - Did not graduate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cat>
            <c:strRef>
              <c:f>Sheet1!$M$4:$M$21</c:f>
              <c:strCache>
                <c:ptCount val="17"/>
                <c:pt idx="0">
                  <c:v>Accounting</c:v>
                </c:pt>
                <c:pt idx="1">
                  <c:v>Business Admin - Acct Con</c:v>
                </c:pt>
                <c:pt idx="2">
                  <c:v>Business Admin - AE Mgmt Con</c:v>
                </c:pt>
                <c:pt idx="3">
                  <c:v>Business Admin - Bus Law Con</c:v>
                </c:pt>
                <c:pt idx="4">
                  <c:v>Business Admin - Econ Con</c:v>
                </c:pt>
                <c:pt idx="5">
                  <c:v>Business Admin - Entp Con</c:v>
                </c:pt>
                <c:pt idx="6">
                  <c:v>Business Admin - Entp Mgmt Con</c:v>
                </c:pt>
                <c:pt idx="7">
                  <c:v>Business Admin - Finc Con</c:v>
                </c:pt>
                <c:pt idx="8">
                  <c:v>Business Admin - Intl Bus Con</c:v>
                </c:pt>
                <c:pt idx="9">
                  <c:v>Business Admin - Int'l Bus Con</c:v>
                </c:pt>
                <c:pt idx="10">
                  <c:v>Business Admin - Mgmt HR Con</c:v>
                </c:pt>
                <c:pt idx="11">
                  <c:v>Business Admin - Mgmt IS Con</c:v>
                </c:pt>
                <c:pt idx="12">
                  <c:v>Business Admin - Mktg Con</c:v>
                </c:pt>
                <c:pt idx="13">
                  <c:v>Business Admin - Real Est Con</c:v>
                </c:pt>
                <c:pt idx="14">
                  <c:v>Business Administration</c:v>
                </c:pt>
                <c:pt idx="15">
                  <c:v>Business Administration Gen'l</c:v>
                </c:pt>
                <c:pt idx="16">
                  <c:v>Exploratory (Business)</c:v>
                </c:pt>
              </c:strCache>
            </c:strRef>
          </c:cat>
          <c:val>
            <c:numRef>
              <c:f>Sheet1!$N$4:$N$21</c:f>
              <c:numCache>
                <c:formatCode>0.00%</c:formatCode>
                <c:ptCount val="17"/>
                <c:pt idx="0">
                  <c:v>0</c:v>
                </c:pt>
                <c:pt idx="1">
                  <c:v>2.0163831127914304E-2</c:v>
                </c:pt>
                <c:pt idx="2">
                  <c:v>9.4517958412098299E-3</c:v>
                </c:pt>
                <c:pt idx="3">
                  <c:v>1.0081915563957152E-2</c:v>
                </c:pt>
                <c:pt idx="4">
                  <c:v>6.3011972274732201E-4</c:v>
                </c:pt>
                <c:pt idx="5">
                  <c:v>6.3011972274732196E-3</c:v>
                </c:pt>
                <c:pt idx="6">
                  <c:v>6.3011972274732196E-3</c:v>
                </c:pt>
                <c:pt idx="7">
                  <c:v>5.6710775047258983E-3</c:v>
                </c:pt>
                <c:pt idx="8">
                  <c:v>8.8216761184625077E-3</c:v>
                </c:pt>
                <c:pt idx="9">
                  <c:v>1.1342155009451797E-2</c:v>
                </c:pt>
                <c:pt idx="10">
                  <c:v>5.6710775047258983E-3</c:v>
                </c:pt>
                <c:pt idx="11">
                  <c:v>6.3011972274732201E-4</c:v>
                </c:pt>
                <c:pt idx="12">
                  <c:v>8.8216761184625077E-3</c:v>
                </c:pt>
                <c:pt idx="13">
                  <c:v>6.3011972274732201E-4</c:v>
                </c:pt>
                <c:pt idx="14">
                  <c:v>5.9231253938248268E-2</c:v>
                </c:pt>
                <c:pt idx="15">
                  <c:v>2.7725267800882167E-2</c:v>
                </c:pt>
                <c:pt idx="16">
                  <c:v>8.1915563957151855E-3</c:v>
                </c:pt>
              </c:numCache>
            </c:numRef>
          </c:val>
          <c:smooth val="0"/>
          <c:extLst>
            <c:ext xmlns:c16="http://schemas.microsoft.com/office/drawing/2014/chart" uri="{C3380CC4-5D6E-409C-BE32-E72D297353CC}">
              <c16:uniqueId val="{00000000-32C1-4873-BDFB-2F2EA01FEAAF}"/>
            </c:ext>
          </c:extLst>
        </c:ser>
        <c:ser>
          <c:idx val="1"/>
          <c:order val="1"/>
          <c:tx>
            <c:strRef>
              <c:f>Sheet1!$O$1:$O$3</c:f>
              <c:strCache>
                <c:ptCount val="1"/>
                <c:pt idx="0">
                  <c:v>F - Gratuated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cat>
            <c:strRef>
              <c:f>Sheet1!$M$4:$M$21</c:f>
              <c:strCache>
                <c:ptCount val="17"/>
                <c:pt idx="0">
                  <c:v>Accounting</c:v>
                </c:pt>
                <c:pt idx="1">
                  <c:v>Business Admin - Acct Con</c:v>
                </c:pt>
                <c:pt idx="2">
                  <c:v>Business Admin - AE Mgmt Con</c:v>
                </c:pt>
                <c:pt idx="3">
                  <c:v>Business Admin - Bus Law Con</c:v>
                </c:pt>
                <c:pt idx="4">
                  <c:v>Business Admin - Econ Con</c:v>
                </c:pt>
                <c:pt idx="5">
                  <c:v>Business Admin - Entp Con</c:v>
                </c:pt>
                <c:pt idx="6">
                  <c:v>Business Admin - Entp Mgmt Con</c:v>
                </c:pt>
                <c:pt idx="7">
                  <c:v>Business Admin - Finc Con</c:v>
                </c:pt>
                <c:pt idx="8">
                  <c:v>Business Admin - Intl Bus Con</c:v>
                </c:pt>
                <c:pt idx="9">
                  <c:v>Business Admin - Int'l Bus Con</c:v>
                </c:pt>
                <c:pt idx="10">
                  <c:v>Business Admin - Mgmt HR Con</c:v>
                </c:pt>
                <c:pt idx="11">
                  <c:v>Business Admin - Mgmt IS Con</c:v>
                </c:pt>
                <c:pt idx="12">
                  <c:v>Business Admin - Mktg Con</c:v>
                </c:pt>
                <c:pt idx="13">
                  <c:v>Business Admin - Real Est Con</c:v>
                </c:pt>
                <c:pt idx="14">
                  <c:v>Business Administration</c:v>
                </c:pt>
                <c:pt idx="15">
                  <c:v>Business Administration Gen'l</c:v>
                </c:pt>
                <c:pt idx="16">
                  <c:v>Exploratory (Business)</c:v>
                </c:pt>
              </c:strCache>
            </c:strRef>
          </c:cat>
          <c:val>
            <c:numRef>
              <c:f>Sheet1!$O$4:$O$21</c:f>
              <c:numCache>
                <c:formatCode>0.00%</c:formatCode>
                <c:ptCount val="17"/>
                <c:pt idx="0">
                  <c:v>0</c:v>
                </c:pt>
                <c:pt idx="1">
                  <c:v>1.0081915563957152E-2</c:v>
                </c:pt>
                <c:pt idx="2">
                  <c:v>3.780718336483932E-3</c:v>
                </c:pt>
                <c:pt idx="3">
                  <c:v>6.3011972274732196E-3</c:v>
                </c:pt>
                <c:pt idx="4">
                  <c:v>6.3011972274732196E-3</c:v>
                </c:pt>
                <c:pt idx="5">
                  <c:v>5.0409577819785761E-3</c:v>
                </c:pt>
                <c:pt idx="6">
                  <c:v>0</c:v>
                </c:pt>
                <c:pt idx="7">
                  <c:v>5.6710775047258983E-3</c:v>
                </c:pt>
                <c:pt idx="8">
                  <c:v>4.4108380592312538E-3</c:v>
                </c:pt>
                <c:pt idx="9">
                  <c:v>6.9313169502205419E-3</c:v>
                </c:pt>
                <c:pt idx="10">
                  <c:v>1.5122873345935728E-2</c:v>
                </c:pt>
                <c:pt idx="11">
                  <c:v>3.780718336483932E-3</c:v>
                </c:pt>
                <c:pt idx="12">
                  <c:v>1.8273471959672338E-2</c:v>
                </c:pt>
                <c:pt idx="13">
                  <c:v>0</c:v>
                </c:pt>
                <c:pt idx="14">
                  <c:v>0.11153119092627599</c:v>
                </c:pt>
                <c:pt idx="15">
                  <c:v>4.4738500315059861E-2</c:v>
                </c:pt>
                <c:pt idx="16">
                  <c:v>7.5614366729678641E-3</c:v>
                </c:pt>
              </c:numCache>
            </c:numRef>
          </c:val>
          <c:smooth val="0"/>
          <c:extLst>
            <c:ext xmlns:c16="http://schemas.microsoft.com/office/drawing/2014/chart" uri="{C3380CC4-5D6E-409C-BE32-E72D297353CC}">
              <c16:uniqueId val="{00000001-32C1-4873-BDFB-2F2EA01FEAAF}"/>
            </c:ext>
          </c:extLst>
        </c:ser>
        <c:ser>
          <c:idx val="2"/>
          <c:order val="2"/>
          <c:tx>
            <c:strRef>
              <c:f>Sheet1!$P$1:$P$3</c:f>
              <c:strCache>
                <c:ptCount val="1"/>
                <c:pt idx="0">
                  <c:v>M - Did not graduate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sp3d/>
          </c:spPr>
          <c:cat>
            <c:strRef>
              <c:f>Sheet1!$M$4:$M$21</c:f>
              <c:strCache>
                <c:ptCount val="17"/>
                <c:pt idx="0">
                  <c:v>Accounting</c:v>
                </c:pt>
                <c:pt idx="1">
                  <c:v>Business Admin - Acct Con</c:v>
                </c:pt>
                <c:pt idx="2">
                  <c:v>Business Admin - AE Mgmt Con</c:v>
                </c:pt>
                <c:pt idx="3">
                  <c:v>Business Admin - Bus Law Con</c:v>
                </c:pt>
                <c:pt idx="4">
                  <c:v>Business Admin - Econ Con</c:v>
                </c:pt>
                <c:pt idx="5">
                  <c:v>Business Admin - Entp Con</c:v>
                </c:pt>
                <c:pt idx="6">
                  <c:v>Business Admin - Entp Mgmt Con</c:v>
                </c:pt>
                <c:pt idx="7">
                  <c:v>Business Admin - Finc Con</c:v>
                </c:pt>
                <c:pt idx="8">
                  <c:v>Business Admin - Intl Bus Con</c:v>
                </c:pt>
                <c:pt idx="9">
                  <c:v>Business Admin - Int'l Bus Con</c:v>
                </c:pt>
                <c:pt idx="10">
                  <c:v>Business Admin - Mgmt HR Con</c:v>
                </c:pt>
                <c:pt idx="11">
                  <c:v>Business Admin - Mgmt IS Con</c:v>
                </c:pt>
                <c:pt idx="12">
                  <c:v>Business Admin - Mktg Con</c:v>
                </c:pt>
                <c:pt idx="13">
                  <c:v>Business Admin - Real Est Con</c:v>
                </c:pt>
                <c:pt idx="14">
                  <c:v>Business Administration</c:v>
                </c:pt>
                <c:pt idx="15">
                  <c:v>Business Administration Gen'l</c:v>
                </c:pt>
                <c:pt idx="16">
                  <c:v>Exploratory (Business)</c:v>
                </c:pt>
              </c:strCache>
            </c:strRef>
          </c:cat>
          <c:val>
            <c:numRef>
              <c:f>Sheet1!$P$4:$P$21</c:f>
              <c:numCache>
                <c:formatCode>0.00%</c:formatCode>
                <c:ptCount val="17"/>
                <c:pt idx="0">
                  <c:v>0</c:v>
                </c:pt>
                <c:pt idx="1">
                  <c:v>2.3944549464398234E-2</c:v>
                </c:pt>
                <c:pt idx="2">
                  <c:v>3.780718336483932E-3</c:v>
                </c:pt>
                <c:pt idx="3">
                  <c:v>1.1342155009451797E-2</c:v>
                </c:pt>
                <c:pt idx="4">
                  <c:v>4.4108380592312538E-3</c:v>
                </c:pt>
                <c:pt idx="5">
                  <c:v>8.1915563957151855E-3</c:v>
                </c:pt>
                <c:pt idx="6">
                  <c:v>1.1972274732199117E-2</c:v>
                </c:pt>
                <c:pt idx="7">
                  <c:v>3.3396345305608068E-2</c:v>
                </c:pt>
                <c:pt idx="8">
                  <c:v>8.8216761184625077E-3</c:v>
                </c:pt>
                <c:pt idx="9">
                  <c:v>1.0081915563957152E-2</c:v>
                </c:pt>
                <c:pt idx="10">
                  <c:v>5.6710775047258983E-3</c:v>
                </c:pt>
                <c:pt idx="11">
                  <c:v>3.780718336483932E-3</c:v>
                </c:pt>
                <c:pt idx="12">
                  <c:v>1.1972274732199117E-2</c:v>
                </c:pt>
                <c:pt idx="13">
                  <c:v>1.260239445494644E-3</c:v>
                </c:pt>
                <c:pt idx="14">
                  <c:v>0.10207939508506617</c:v>
                </c:pt>
                <c:pt idx="15">
                  <c:v>4.8519218651543794E-2</c:v>
                </c:pt>
                <c:pt idx="16">
                  <c:v>1.3232514177693762E-2</c:v>
                </c:pt>
              </c:numCache>
            </c:numRef>
          </c:val>
          <c:smooth val="0"/>
          <c:extLst>
            <c:ext xmlns:c16="http://schemas.microsoft.com/office/drawing/2014/chart" uri="{C3380CC4-5D6E-409C-BE32-E72D297353CC}">
              <c16:uniqueId val="{00000002-32C1-4873-BDFB-2F2EA01FEAAF}"/>
            </c:ext>
          </c:extLst>
        </c:ser>
        <c:ser>
          <c:idx val="3"/>
          <c:order val="3"/>
          <c:tx>
            <c:strRef>
              <c:f>Sheet1!$Q$1:$Q$3</c:f>
              <c:strCache>
                <c:ptCount val="1"/>
                <c:pt idx="0">
                  <c:v>M - Gratuated</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sp3d/>
          </c:spPr>
          <c:cat>
            <c:strRef>
              <c:f>Sheet1!$M$4:$M$21</c:f>
              <c:strCache>
                <c:ptCount val="17"/>
                <c:pt idx="0">
                  <c:v>Accounting</c:v>
                </c:pt>
                <c:pt idx="1">
                  <c:v>Business Admin - Acct Con</c:v>
                </c:pt>
                <c:pt idx="2">
                  <c:v>Business Admin - AE Mgmt Con</c:v>
                </c:pt>
                <c:pt idx="3">
                  <c:v>Business Admin - Bus Law Con</c:v>
                </c:pt>
                <c:pt idx="4">
                  <c:v>Business Admin - Econ Con</c:v>
                </c:pt>
                <c:pt idx="5">
                  <c:v>Business Admin - Entp Con</c:v>
                </c:pt>
                <c:pt idx="6">
                  <c:v>Business Admin - Entp Mgmt Con</c:v>
                </c:pt>
                <c:pt idx="7">
                  <c:v>Business Admin - Finc Con</c:v>
                </c:pt>
                <c:pt idx="8">
                  <c:v>Business Admin - Intl Bus Con</c:v>
                </c:pt>
                <c:pt idx="9">
                  <c:v>Business Admin - Int'l Bus Con</c:v>
                </c:pt>
                <c:pt idx="10">
                  <c:v>Business Admin - Mgmt HR Con</c:v>
                </c:pt>
                <c:pt idx="11">
                  <c:v>Business Admin - Mgmt IS Con</c:v>
                </c:pt>
                <c:pt idx="12">
                  <c:v>Business Admin - Mktg Con</c:v>
                </c:pt>
                <c:pt idx="13">
                  <c:v>Business Admin - Real Est Con</c:v>
                </c:pt>
                <c:pt idx="14">
                  <c:v>Business Administration</c:v>
                </c:pt>
                <c:pt idx="15">
                  <c:v>Business Administration Gen'l</c:v>
                </c:pt>
                <c:pt idx="16">
                  <c:v>Exploratory (Business)</c:v>
                </c:pt>
              </c:strCache>
            </c:strRef>
          </c:cat>
          <c:val>
            <c:numRef>
              <c:f>Sheet1!$Q$4:$Q$21</c:f>
              <c:numCache>
                <c:formatCode>0.00%</c:formatCode>
                <c:ptCount val="17"/>
                <c:pt idx="0">
                  <c:v>6.3011972274732201E-4</c:v>
                </c:pt>
                <c:pt idx="1">
                  <c:v>7.5614366729678641E-3</c:v>
                </c:pt>
                <c:pt idx="2">
                  <c:v>3.780718336483932E-3</c:v>
                </c:pt>
                <c:pt idx="3">
                  <c:v>3.780718336483932E-3</c:v>
                </c:pt>
                <c:pt idx="4">
                  <c:v>7.5614366729678641E-3</c:v>
                </c:pt>
                <c:pt idx="5">
                  <c:v>1.1972274732199117E-2</c:v>
                </c:pt>
                <c:pt idx="6">
                  <c:v>1.890359168241966E-3</c:v>
                </c:pt>
                <c:pt idx="7">
                  <c:v>1.1342155009451797E-2</c:v>
                </c:pt>
                <c:pt idx="8">
                  <c:v>0</c:v>
                </c:pt>
                <c:pt idx="9">
                  <c:v>6.3011972274732196E-3</c:v>
                </c:pt>
                <c:pt idx="10">
                  <c:v>1.3862633900441084E-2</c:v>
                </c:pt>
                <c:pt idx="11">
                  <c:v>5.0409577819785761E-3</c:v>
                </c:pt>
                <c:pt idx="12">
                  <c:v>1.890359168241966E-2</c:v>
                </c:pt>
                <c:pt idx="13">
                  <c:v>1.260239445494644E-3</c:v>
                </c:pt>
                <c:pt idx="14">
                  <c:v>0.10081915563957151</c:v>
                </c:pt>
                <c:pt idx="15">
                  <c:v>5.7971014492753624E-2</c:v>
                </c:pt>
                <c:pt idx="16">
                  <c:v>5.6710775047258983E-3</c:v>
                </c:pt>
              </c:numCache>
            </c:numRef>
          </c:val>
          <c:smooth val="0"/>
          <c:extLst>
            <c:ext xmlns:c16="http://schemas.microsoft.com/office/drawing/2014/chart" uri="{C3380CC4-5D6E-409C-BE32-E72D297353CC}">
              <c16:uniqueId val="{00000003-32C1-4873-BDFB-2F2EA01FEAAF}"/>
            </c:ext>
          </c:extLst>
        </c:ser>
        <c:dLbls>
          <c:showLegendKey val="0"/>
          <c:showVal val="0"/>
          <c:showCatName val="0"/>
          <c:showSerName val="0"/>
          <c:showPercent val="0"/>
          <c:showBubbleSize val="0"/>
        </c:dLbls>
        <c:axId val="172521776"/>
        <c:axId val="172526096"/>
        <c:axId val="656468560"/>
      </c:line3DChart>
      <c:catAx>
        <c:axId val="172521776"/>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72526096"/>
        <c:crosses val="autoZero"/>
        <c:auto val="1"/>
        <c:lblAlgn val="ctr"/>
        <c:lblOffset val="100"/>
        <c:noMultiLvlLbl val="0"/>
      </c:catAx>
      <c:valAx>
        <c:axId val="172526096"/>
        <c:scaling>
          <c:orientation val="minMax"/>
        </c:scaling>
        <c:delete val="0"/>
        <c:axPos val="l"/>
        <c:majorGridlines>
          <c:spPr>
            <a:ln w="9525" cap="flat" cmpd="sng" algn="ctr">
              <a:solidFill>
                <a:schemeClr val="tx2">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72521776"/>
        <c:crosses val="autoZero"/>
        <c:crossBetween val="between"/>
      </c:valAx>
      <c:serAx>
        <c:axId val="656468560"/>
        <c:scaling>
          <c:orientation val="minMax"/>
        </c:scaling>
        <c:delete val="0"/>
        <c:axPos val="b"/>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72526096"/>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 Data v1.xlsx]Sheet1!PivotTable4</c:name>
    <c:fmtId val="18"/>
  </c:pivotSource>
  <c:chart>
    <c:title>
      <c:tx>
        <c:rich>
          <a:bodyPr rot="0" spcFirstLastPara="1" vertOverflow="ellipsis" vert="horz" wrap="square" anchor="ctr" anchorCtr="1"/>
          <a:lstStyle/>
          <a:p>
            <a:pPr algn="ctr" rtl="0" eaLnBrk="1" fontAlgn="auto" latinLnBrk="0" hangingPunct="1">
              <a:defRPr lang="en-IN" sz="1200" b="1" i="0" u="none" strike="noStrike" kern="1200" cap="none" spc="0" normalizeH="0" baseline="0">
                <a:solidFill>
                  <a:sysClr val="windowText" lastClr="000000">
                    <a:lumMod val="65000"/>
                    <a:lumOff val="35000"/>
                  </a:sysClr>
                </a:solidFill>
                <a:latin typeface="Times New Roman" panose="02020603050405020304" pitchFamily="18" charset="0"/>
                <a:ea typeface="+mn-ea"/>
                <a:cs typeface="Times New Roman" panose="02020603050405020304" pitchFamily="18" charset="0"/>
              </a:defRPr>
            </a:pPr>
            <a:r>
              <a:rPr lang="en-IN" sz="1200" b="1" i="0" u="none" strike="noStrike" kern="1200" baseline="0">
                <a:solidFill>
                  <a:sysClr val="windowText" lastClr="000000">
                    <a:lumMod val="65000"/>
                    <a:lumOff val="35000"/>
                  </a:sysClr>
                </a:solidFill>
                <a:latin typeface="Times New Roman" panose="02020603050405020304" pitchFamily="18" charset="0"/>
                <a:ea typeface="+mn-ea"/>
                <a:cs typeface="Times New Roman" panose="02020603050405020304" pitchFamily="18" charset="0"/>
              </a:rPr>
              <a:t>4th year student graduation (ethnicity based)</a:t>
            </a:r>
          </a:p>
        </c:rich>
      </c:tx>
      <c:overlay val="0"/>
      <c:spPr>
        <a:noFill/>
        <a:ln>
          <a:noFill/>
        </a:ln>
        <a:effectLst/>
      </c:spPr>
      <c:txPr>
        <a:bodyPr rot="0" spcFirstLastPara="1" vertOverflow="ellipsis" vert="horz" wrap="square" anchor="ctr" anchorCtr="1"/>
        <a:lstStyle/>
        <a:p>
          <a:pPr algn="ctr" rtl="0" eaLnBrk="1" fontAlgn="auto" latinLnBrk="0" hangingPunct="1">
            <a:defRPr lang="en-IN" sz="1200" b="1" i="0" u="none" strike="noStrike" kern="1200" cap="none" spc="0" normalizeH="0" baseline="0">
              <a:solidFill>
                <a:sysClr val="windowText" lastClr="000000">
                  <a:lumMod val="65000"/>
                  <a:lumOff val="35000"/>
                </a:sysClr>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1"/>
          </a:solidFill>
          <a:ln>
            <a:noFill/>
          </a:ln>
          <a:effectLst/>
          <a:sp3d/>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circle"/>
          <c:size val="8"/>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circle"/>
          <c:size val="8"/>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circle"/>
          <c:size val="8"/>
          <c:spPr>
            <a:solidFill>
              <a:schemeClr val="accent4"/>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Sheet1!$U$1:$U$3</c:f>
              <c:strCache>
                <c:ptCount val="1"/>
                <c:pt idx="0">
                  <c:v>F - Did not graduate</c:v>
                </c:pt>
              </c:strCache>
            </c:strRef>
          </c:tx>
          <c:spPr>
            <a:solidFill>
              <a:schemeClr val="accent1"/>
            </a:solidFill>
            <a:ln>
              <a:noFill/>
            </a:ln>
            <a:effectLst/>
            <a:sp3d/>
          </c:spPr>
          <c:invertIfNegative val="0"/>
          <c:cat>
            <c:strRef>
              <c:f>Sheet1!$T$4:$T$13</c:f>
              <c:strCache>
                <c:ptCount val="9"/>
                <c:pt idx="0">
                  <c:v>1. International</c:v>
                </c:pt>
                <c:pt idx="1">
                  <c:v>2. Black or African American</c:v>
                </c:pt>
                <c:pt idx="2">
                  <c:v>3. American Indian or Alaska Native</c:v>
                </c:pt>
                <c:pt idx="3">
                  <c:v>4. Asian</c:v>
                </c:pt>
                <c:pt idx="4">
                  <c:v>5. Native Hawaiian or Other Pacific Islander</c:v>
                </c:pt>
                <c:pt idx="5">
                  <c:v>6. Hispanic/Latino</c:v>
                </c:pt>
                <c:pt idx="6">
                  <c:v>7. White</c:v>
                </c:pt>
                <c:pt idx="7">
                  <c:v>8. Two or more races</c:v>
                </c:pt>
                <c:pt idx="8">
                  <c:v>9. Race and ethnicity unknown</c:v>
                </c:pt>
              </c:strCache>
            </c:strRef>
          </c:cat>
          <c:val>
            <c:numRef>
              <c:f>Sheet1!$U$4:$U$13</c:f>
              <c:numCache>
                <c:formatCode>0.00%</c:formatCode>
                <c:ptCount val="9"/>
                <c:pt idx="0">
                  <c:v>2.0163831127914304E-2</c:v>
                </c:pt>
                <c:pt idx="1">
                  <c:v>7.5614366729678641E-3</c:v>
                </c:pt>
                <c:pt idx="2">
                  <c:v>3.1505986137366098E-3</c:v>
                </c:pt>
                <c:pt idx="3">
                  <c:v>5.2299936988027727E-2</c:v>
                </c:pt>
                <c:pt idx="4">
                  <c:v>1.890359168241966E-3</c:v>
                </c:pt>
                <c:pt idx="5">
                  <c:v>3.5286704473850031E-2</c:v>
                </c:pt>
                <c:pt idx="6">
                  <c:v>5.2299936988027727E-2</c:v>
                </c:pt>
                <c:pt idx="7">
                  <c:v>8.1915563957151855E-3</c:v>
                </c:pt>
                <c:pt idx="8">
                  <c:v>8.8216761184625077E-3</c:v>
                </c:pt>
              </c:numCache>
            </c:numRef>
          </c:val>
          <c:extLst>
            <c:ext xmlns:c16="http://schemas.microsoft.com/office/drawing/2014/chart" uri="{C3380CC4-5D6E-409C-BE32-E72D297353CC}">
              <c16:uniqueId val="{00000000-B247-42D2-A31B-AF10553ACB5B}"/>
            </c:ext>
          </c:extLst>
        </c:ser>
        <c:ser>
          <c:idx val="1"/>
          <c:order val="1"/>
          <c:tx>
            <c:strRef>
              <c:f>Sheet1!$V$1:$V$3</c:f>
              <c:strCache>
                <c:ptCount val="1"/>
                <c:pt idx="0">
                  <c:v>F - Gratuated</c:v>
                </c:pt>
              </c:strCache>
            </c:strRef>
          </c:tx>
          <c:spPr>
            <a:solidFill>
              <a:schemeClr val="accent2"/>
            </a:solidFill>
            <a:ln>
              <a:noFill/>
            </a:ln>
            <a:effectLst/>
            <a:sp3d/>
          </c:spPr>
          <c:invertIfNegative val="0"/>
          <c:cat>
            <c:strRef>
              <c:f>Sheet1!$T$4:$T$13</c:f>
              <c:strCache>
                <c:ptCount val="9"/>
                <c:pt idx="0">
                  <c:v>1. International</c:v>
                </c:pt>
                <c:pt idx="1">
                  <c:v>2. Black or African American</c:v>
                </c:pt>
                <c:pt idx="2">
                  <c:v>3. American Indian or Alaska Native</c:v>
                </c:pt>
                <c:pt idx="3">
                  <c:v>4. Asian</c:v>
                </c:pt>
                <c:pt idx="4">
                  <c:v>5. Native Hawaiian or Other Pacific Islander</c:v>
                </c:pt>
                <c:pt idx="5">
                  <c:v>6. Hispanic/Latino</c:v>
                </c:pt>
                <c:pt idx="6">
                  <c:v>7. White</c:v>
                </c:pt>
                <c:pt idx="7">
                  <c:v>8. Two or more races</c:v>
                </c:pt>
                <c:pt idx="8">
                  <c:v>9. Race and ethnicity unknown</c:v>
                </c:pt>
              </c:strCache>
            </c:strRef>
          </c:cat>
          <c:val>
            <c:numRef>
              <c:f>Sheet1!$V$4:$V$13</c:f>
              <c:numCache>
                <c:formatCode>0.00%</c:formatCode>
                <c:ptCount val="9"/>
                <c:pt idx="0">
                  <c:v>3.0875866414618779E-2</c:v>
                </c:pt>
                <c:pt idx="1">
                  <c:v>6.3011972274732196E-3</c:v>
                </c:pt>
                <c:pt idx="2">
                  <c:v>1.260239445494644E-3</c:v>
                </c:pt>
                <c:pt idx="3">
                  <c:v>6.6162570888468802E-2</c:v>
                </c:pt>
                <c:pt idx="4">
                  <c:v>1.890359168241966E-3</c:v>
                </c:pt>
                <c:pt idx="5">
                  <c:v>4.0327662255828609E-2</c:v>
                </c:pt>
                <c:pt idx="6">
                  <c:v>8.1915563957151855E-2</c:v>
                </c:pt>
                <c:pt idx="7">
                  <c:v>9.4517958412098299E-3</c:v>
                </c:pt>
                <c:pt idx="8">
                  <c:v>1.1342155009451797E-2</c:v>
                </c:pt>
              </c:numCache>
            </c:numRef>
          </c:val>
          <c:extLst>
            <c:ext xmlns:c16="http://schemas.microsoft.com/office/drawing/2014/chart" uri="{C3380CC4-5D6E-409C-BE32-E72D297353CC}">
              <c16:uniqueId val="{00000001-B247-42D2-A31B-AF10553ACB5B}"/>
            </c:ext>
          </c:extLst>
        </c:ser>
        <c:ser>
          <c:idx val="2"/>
          <c:order val="2"/>
          <c:tx>
            <c:strRef>
              <c:f>Sheet1!$W$1:$W$3</c:f>
              <c:strCache>
                <c:ptCount val="1"/>
                <c:pt idx="0">
                  <c:v>M - Did not graduate</c:v>
                </c:pt>
              </c:strCache>
            </c:strRef>
          </c:tx>
          <c:spPr>
            <a:solidFill>
              <a:schemeClr val="accent3"/>
            </a:solidFill>
            <a:ln>
              <a:noFill/>
            </a:ln>
            <a:effectLst/>
            <a:sp3d/>
          </c:spPr>
          <c:invertIfNegative val="0"/>
          <c:cat>
            <c:strRef>
              <c:f>Sheet1!$T$4:$T$13</c:f>
              <c:strCache>
                <c:ptCount val="9"/>
                <c:pt idx="0">
                  <c:v>1. International</c:v>
                </c:pt>
                <c:pt idx="1">
                  <c:v>2. Black or African American</c:v>
                </c:pt>
                <c:pt idx="2">
                  <c:v>3. American Indian or Alaska Native</c:v>
                </c:pt>
                <c:pt idx="3">
                  <c:v>4. Asian</c:v>
                </c:pt>
                <c:pt idx="4">
                  <c:v>5. Native Hawaiian or Other Pacific Islander</c:v>
                </c:pt>
                <c:pt idx="5">
                  <c:v>6. Hispanic/Latino</c:v>
                </c:pt>
                <c:pt idx="6">
                  <c:v>7. White</c:v>
                </c:pt>
                <c:pt idx="7">
                  <c:v>8. Two or more races</c:v>
                </c:pt>
                <c:pt idx="8">
                  <c:v>9. Race and ethnicity unknown</c:v>
                </c:pt>
              </c:strCache>
            </c:strRef>
          </c:cat>
          <c:val>
            <c:numRef>
              <c:f>Sheet1!$W$4:$W$13</c:f>
              <c:numCache>
                <c:formatCode>0.00%</c:formatCode>
                <c:ptCount val="9"/>
                <c:pt idx="0">
                  <c:v>5.2930056710775046E-2</c:v>
                </c:pt>
                <c:pt idx="1">
                  <c:v>1.0081915563957152E-2</c:v>
                </c:pt>
                <c:pt idx="2">
                  <c:v>6.3011972274732201E-4</c:v>
                </c:pt>
                <c:pt idx="3">
                  <c:v>5.7340894770006298E-2</c:v>
                </c:pt>
                <c:pt idx="4">
                  <c:v>0</c:v>
                </c:pt>
                <c:pt idx="5">
                  <c:v>4.4738500315059861E-2</c:v>
                </c:pt>
                <c:pt idx="6">
                  <c:v>0.10838059231253938</c:v>
                </c:pt>
                <c:pt idx="7">
                  <c:v>1.3232514177693762E-2</c:v>
                </c:pt>
                <c:pt idx="8">
                  <c:v>1.5122873345935728E-2</c:v>
                </c:pt>
              </c:numCache>
            </c:numRef>
          </c:val>
          <c:extLst>
            <c:ext xmlns:c16="http://schemas.microsoft.com/office/drawing/2014/chart" uri="{C3380CC4-5D6E-409C-BE32-E72D297353CC}">
              <c16:uniqueId val="{00000002-B247-42D2-A31B-AF10553ACB5B}"/>
            </c:ext>
          </c:extLst>
        </c:ser>
        <c:ser>
          <c:idx val="3"/>
          <c:order val="3"/>
          <c:tx>
            <c:strRef>
              <c:f>Sheet1!$X$1:$X$3</c:f>
              <c:strCache>
                <c:ptCount val="1"/>
                <c:pt idx="0">
                  <c:v>M - Gratuated</c:v>
                </c:pt>
              </c:strCache>
            </c:strRef>
          </c:tx>
          <c:spPr>
            <a:solidFill>
              <a:schemeClr val="accent4"/>
            </a:solidFill>
            <a:ln>
              <a:noFill/>
            </a:ln>
            <a:effectLst/>
            <a:sp3d/>
          </c:spPr>
          <c:invertIfNegative val="0"/>
          <c:cat>
            <c:strRef>
              <c:f>Sheet1!$T$4:$T$13</c:f>
              <c:strCache>
                <c:ptCount val="9"/>
                <c:pt idx="0">
                  <c:v>1. International</c:v>
                </c:pt>
                <c:pt idx="1">
                  <c:v>2. Black or African American</c:v>
                </c:pt>
                <c:pt idx="2">
                  <c:v>3. American Indian or Alaska Native</c:v>
                </c:pt>
                <c:pt idx="3">
                  <c:v>4. Asian</c:v>
                </c:pt>
                <c:pt idx="4">
                  <c:v>5. Native Hawaiian or Other Pacific Islander</c:v>
                </c:pt>
                <c:pt idx="5">
                  <c:v>6. Hispanic/Latino</c:v>
                </c:pt>
                <c:pt idx="6">
                  <c:v>7. White</c:v>
                </c:pt>
                <c:pt idx="7">
                  <c:v>8. Two or more races</c:v>
                </c:pt>
                <c:pt idx="8">
                  <c:v>9. Race and ethnicity unknown</c:v>
                </c:pt>
              </c:strCache>
            </c:strRef>
          </c:cat>
          <c:val>
            <c:numRef>
              <c:f>Sheet1!$X$4:$X$13</c:f>
              <c:numCache>
                <c:formatCode>0.00%</c:formatCode>
                <c:ptCount val="9"/>
                <c:pt idx="0">
                  <c:v>4.3478260869565216E-2</c:v>
                </c:pt>
                <c:pt idx="1">
                  <c:v>6.9313169502205419E-3</c:v>
                </c:pt>
                <c:pt idx="2">
                  <c:v>1.890359168241966E-3</c:v>
                </c:pt>
                <c:pt idx="3">
                  <c:v>5.6710775047258979E-2</c:v>
                </c:pt>
                <c:pt idx="4">
                  <c:v>1.260239445494644E-3</c:v>
                </c:pt>
                <c:pt idx="5">
                  <c:v>4.2218021424070572E-2</c:v>
                </c:pt>
                <c:pt idx="6">
                  <c:v>8.1285444234404536E-2</c:v>
                </c:pt>
                <c:pt idx="7">
                  <c:v>1.3232514177693762E-2</c:v>
                </c:pt>
                <c:pt idx="8">
                  <c:v>1.1342155009451797E-2</c:v>
                </c:pt>
              </c:numCache>
            </c:numRef>
          </c:val>
          <c:extLst>
            <c:ext xmlns:c16="http://schemas.microsoft.com/office/drawing/2014/chart" uri="{C3380CC4-5D6E-409C-BE32-E72D297353CC}">
              <c16:uniqueId val="{00000003-B247-42D2-A31B-AF10553ACB5B}"/>
            </c:ext>
          </c:extLst>
        </c:ser>
        <c:dLbls>
          <c:showLegendKey val="0"/>
          <c:showVal val="0"/>
          <c:showCatName val="0"/>
          <c:showSerName val="0"/>
          <c:showPercent val="0"/>
          <c:showBubbleSize val="0"/>
        </c:dLbls>
        <c:gapWidth val="150"/>
        <c:shape val="box"/>
        <c:axId val="170051648"/>
        <c:axId val="170052128"/>
        <c:axId val="441221408"/>
      </c:bar3DChart>
      <c:catAx>
        <c:axId val="17005164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70052128"/>
        <c:crosses val="autoZero"/>
        <c:auto val="1"/>
        <c:lblAlgn val="ctr"/>
        <c:lblOffset val="100"/>
        <c:noMultiLvlLbl val="0"/>
      </c:catAx>
      <c:valAx>
        <c:axId val="170052128"/>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051648"/>
        <c:crosses val="autoZero"/>
        <c:crossBetween val="between"/>
      </c:valAx>
      <c:serAx>
        <c:axId val="44122140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052128"/>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 Data v1.xlsx]Sheet1!PivotTable6</c:name>
    <c:fmtId val="36"/>
  </c:pivotSource>
  <c:chart>
    <c:title>
      <c:tx>
        <c:rich>
          <a:bodyPr rot="0" spcFirstLastPara="1" vertOverflow="ellipsis" vert="horz" wrap="square" anchor="ctr" anchorCtr="1"/>
          <a:lstStyle/>
          <a:p>
            <a:pPr algn="ctr" rtl="0" eaLnBrk="1" fontAlgn="auto" latinLnBrk="0" hangingPunct="1">
              <a:defRPr lang="en-IN" sz="1200" b="1" i="0" u="none" strike="noStrike" kern="1200" cap="none" spc="0" normalizeH="0" baseline="0">
                <a:solidFill>
                  <a:sysClr val="windowText" lastClr="000000">
                    <a:lumMod val="65000"/>
                    <a:lumOff val="35000"/>
                  </a:sysClr>
                </a:solidFill>
                <a:latin typeface="Times New Roman" panose="02020603050405020304" pitchFamily="18" charset="0"/>
                <a:ea typeface="+mn-ea"/>
                <a:cs typeface="Times New Roman" panose="02020603050405020304" pitchFamily="18" charset="0"/>
              </a:defRPr>
            </a:pPr>
            <a:r>
              <a:rPr lang="en-IN" sz="1200" b="1" i="0" u="none" strike="noStrike" kern="1200" cap="none" spc="0" normalizeH="0" baseline="0">
                <a:solidFill>
                  <a:sysClr val="windowText" lastClr="000000">
                    <a:lumMod val="65000"/>
                    <a:lumOff val="35000"/>
                  </a:sysClr>
                </a:solidFill>
                <a:latin typeface="Times New Roman" panose="02020603050405020304" pitchFamily="18" charset="0"/>
                <a:ea typeface="+mn-ea"/>
                <a:cs typeface="Times New Roman" panose="02020603050405020304" pitchFamily="18" charset="0"/>
              </a:rPr>
              <a:t>4th year athlete graduation (Gender based)</a:t>
            </a:r>
          </a:p>
        </c:rich>
      </c:tx>
      <c:overlay val="0"/>
      <c:spPr>
        <a:noFill/>
        <a:ln>
          <a:noFill/>
        </a:ln>
        <a:effectLst/>
      </c:spPr>
      <c:txPr>
        <a:bodyPr rot="0" spcFirstLastPara="1" vertOverflow="ellipsis" vert="horz" wrap="square" anchor="ctr" anchorCtr="1"/>
        <a:lstStyle/>
        <a:p>
          <a:pPr algn="ctr" rtl="0" eaLnBrk="1" fontAlgn="auto" latinLnBrk="0" hangingPunct="1">
            <a:defRPr lang="en-IN" sz="1200" b="1" i="0" u="none" strike="noStrike" kern="1200" cap="none" spc="0" normalizeH="0" baseline="0">
              <a:solidFill>
                <a:sysClr val="windowText" lastClr="000000">
                  <a:lumMod val="65000"/>
                  <a:lumOff val="35000"/>
                </a:sysClr>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Sheet1!$AB$1:$AB$3</c:f>
              <c:strCache>
                <c:ptCount val="1"/>
                <c:pt idx="0">
                  <c:v>Non Athlete - F</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Sheet1!$AA$4:$AA$6</c:f>
              <c:strCache>
                <c:ptCount val="2"/>
                <c:pt idx="0">
                  <c:v>Did not graduate</c:v>
                </c:pt>
                <c:pt idx="1">
                  <c:v>Gratuated</c:v>
                </c:pt>
              </c:strCache>
            </c:strRef>
          </c:cat>
          <c:val>
            <c:numRef>
              <c:f>Sheet1!$AB$4:$AB$6</c:f>
              <c:numCache>
                <c:formatCode>0.00%</c:formatCode>
                <c:ptCount val="2"/>
                <c:pt idx="0">
                  <c:v>0.16509136735979837</c:v>
                </c:pt>
                <c:pt idx="1">
                  <c:v>0.21361058601134217</c:v>
                </c:pt>
              </c:numCache>
            </c:numRef>
          </c:val>
          <c:extLst>
            <c:ext xmlns:c16="http://schemas.microsoft.com/office/drawing/2014/chart" uri="{C3380CC4-5D6E-409C-BE32-E72D297353CC}">
              <c16:uniqueId val="{00000000-518C-4948-918E-4B647529D465}"/>
            </c:ext>
          </c:extLst>
        </c:ser>
        <c:ser>
          <c:idx val="1"/>
          <c:order val="1"/>
          <c:tx>
            <c:strRef>
              <c:f>Sheet1!$AC$1:$AC$3</c:f>
              <c:strCache>
                <c:ptCount val="1"/>
                <c:pt idx="0">
                  <c:v>Non Athlete - M</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Sheet1!$AA$4:$AA$6</c:f>
              <c:strCache>
                <c:ptCount val="2"/>
                <c:pt idx="0">
                  <c:v>Did not graduate</c:v>
                </c:pt>
                <c:pt idx="1">
                  <c:v>Gratuated</c:v>
                </c:pt>
              </c:strCache>
            </c:strRef>
          </c:cat>
          <c:val>
            <c:numRef>
              <c:f>Sheet1!$AC$4:$AC$6</c:f>
              <c:numCache>
                <c:formatCode>0.00%</c:formatCode>
                <c:ptCount val="2"/>
                <c:pt idx="0">
                  <c:v>0.2262129804662886</c:v>
                </c:pt>
                <c:pt idx="1">
                  <c:v>0.20982986767485823</c:v>
                </c:pt>
              </c:numCache>
            </c:numRef>
          </c:val>
          <c:extLst>
            <c:ext xmlns:c16="http://schemas.microsoft.com/office/drawing/2014/chart" uri="{C3380CC4-5D6E-409C-BE32-E72D297353CC}">
              <c16:uniqueId val="{00000001-518C-4948-918E-4B647529D465}"/>
            </c:ext>
          </c:extLst>
        </c:ser>
        <c:ser>
          <c:idx val="2"/>
          <c:order val="2"/>
          <c:tx>
            <c:strRef>
              <c:f>Sheet1!$AD$1:$AD$3</c:f>
              <c:strCache>
                <c:ptCount val="1"/>
                <c:pt idx="0">
                  <c:v>Athlete - 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Sheet1!$AA$4:$AA$6</c:f>
              <c:strCache>
                <c:ptCount val="2"/>
                <c:pt idx="0">
                  <c:v>Did not graduate</c:v>
                </c:pt>
                <c:pt idx="1">
                  <c:v>Gratuated</c:v>
                </c:pt>
              </c:strCache>
            </c:strRef>
          </c:cat>
          <c:val>
            <c:numRef>
              <c:f>Sheet1!$AD$4:$AD$6</c:f>
              <c:numCache>
                <c:formatCode>0.00%</c:formatCode>
                <c:ptCount val="2"/>
                <c:pt idx="0">
                  <c:v>2.4574669187145556E-2</c:v>
                </c:pt>
                <c:pt idx="1">
                  <c:v>3.5916824196597356E-2</c:v>
                </c:pt>
              </c:numCache>
            </c:numRef>
          </c:val>
          <c:extLst>
            <c:ext xmlns:c16="http://schemas.microsoft.com/office/drawing/2014/chart" uri="{C3380CC4-5D6E-409C-BE32-E72D297353CC}">
              <c16:uniqueId val="{00000002-518C-4948-918E-4B647529D465}"/>
            </c:ext>
          </c:extLst>
        </c:ser>
        <c:ser>
          <c:idx val="3"/>
          <c:order val="3"/>
          <c:tx>
            <c:strRef>
              <c:f>Sheet1!$AE$1:$AE$3</c:f>
              <c:strCache>
                <c:ptCount val="1"/>
                <c:pt idx="0">
                  <c:v>Athlete - M</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Sheet1!$AA$4:$AA$6</c:f>
              <c:strCache>
                <c:ptCount val="2"/>
                <c:pt idx="0">
                  <c:v>Did not graduate</c:v>
                </c:pt>
                <c:pt idx="1">
                  <c:v>Gratuated</c:v>
                </c:pt>
              </c:strCache>
            </c:strRef>
          </c:cat>
          <c:val>
            <c:numRef>
              <c:f>Sheet1!$AE$4:$AE$6</c:f>
              <c:numCache>
                <c:formatCode>0.00%</c:formatCode>
                <c:ptCount val="2"/>
                <c:pt idx="0">
                  <c:v>7.6244486452425958E-2</c:v>
                </c:pt>
                <c:pt idx="1">
                  <c:v>4.8519218651543794E-2</c:v>
                </c:pt>
              </c:numCache>
            </c:numRef>
          </c:val>
          <c:extLst>
            <c:ext xmlns:c16="http://schemas.microsoft.com/office/drawing/2014/chart" uri="{C3380CC4-5D6E-409C-BE32-E72D297353CC}">
              <c16:uniqueId val="{00000003-518C-4948-918E-4B647529D465}"/>
            </c:ext>
          </c:extLst>
        </c:ser>
        <c:dLbls>
          <c:showLegendKey val="0"/>
          <c:showVal val="0"/>
          <c:showCatName val="0"/>
          <c:showSerName val="0"/>
          <c:showPercent val="0"/>
          <c:showBubbleSize val="0"/>
        </c:dLbls>
        <c:gapWidth val="150"/>
        <c:shape val="box"/>
        <c:axId val="1429959808"/>
        <c:axId val="1429960288"/>
        <c:axId val="0"/>
      </c:bar3DChart>
      <c:catAx>
        <c:axId val="142995980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9960288"/>
        <c:crosses val="autoZero"/>
        <c:auto val="1"/>
        <c:lblAlgn val="ctr"/>
        <c:lblOffset val="100"/>
        <c:noMultiLvlLbl val="0"/>
      </c:catAx>
      <c:valAx>
        <c:axId val="14299602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995980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[Student Data v1.xlsx]Sheet1!PivotTable5</c:name>
    <c:fmtId val="27"/>
  </c:pivotSource>
  <c:chart>
    <c:title>
      <c:tx>
        <c:rich>
          <a:bodyPr rot="0" spcFirstLastPara="1" vertOverflow="ellipsis" vert="horz" wrap="square" anchor="ctr" anchorCtr="1"/>
          <a:lstStyle/>
          <a:p>
            <a:pPr algn="ctr" rtl="0" eaLnBrk="1" fontAlgn="auto" latinLnBrk="0" hangingPunct="1">
              <a:defRPr lang="en-IN" sz="1200" b="1" i="0" u="none" strike="noStrike" kern="1200" cap="none" spc="0" normalizeH="0" baseline="0">
                <a:solidFill>
                  <a:sysClr val="windowText" lastClr="000000">
                    <a:lumMod val="65000"/>
                    <a:lumOff val="35000"/>
                  </a:sysClr>
                </a:solidFill>
                <a:latin typeface="Times New Roman" panose="02020603050405020304" pitchFamily="18" charset="0"/>
                <a:ea typeface="+mn-ea"/>
                <a:cs typeface="Times New Roman" panose="02020603050405020304" pitchFamily="18" charset="0"/>
              </a:defRPr>
            </a:pPr>
            <a:r>
              <a:rPr lang="en-IN" sz="1200" b="1" i="0" u="none" strike="noStrike" kern="1200" cap="none" spc="0" normalizeH="0" baseline="0">
                <a:solidFill>
                  <a:sysClr val="windowText" lastClr="000000">
                    <a:lumMod val="65000"/>
                    <a:lumOff val="35000"/>
                  </a:sysClr>
                </a:solidFill>
                <a:latin typeface="Times New Roman" panose="02020603050405020304" pitchFamily="18" charset="0"/>
                <a:ea typeface="+mn-ea"/>
                <a:cs typeface="Times New Roman" panose="02020603050405020304" pitchFamily="18" charset="0"/>
              </a:rPr>
              <a:t>4th year Pell granted student graduation</a:t>
            </a:r>
            <a:br>
              <a:rPr lang="en-IN" sz="1200" b="1" i="0" u="none" strike="noStrike" kern="1200" cap="none" spc="0" normalizeH="0" baseline="0">
                <a:solidFill>
                  <a:sysClr val="windowText" lastClr="000000">
                    <a:lumMod val="65000"/>
                    <a:lumOff val="35000"/>
                  </a:sysClr>
                </a:solidFill>
                <a:latin typeface="Times New Roman" panose="02020603050405020304" pitchFamily="18" charset="0"/>
                <a:ea typeface="+mn-ea"/>
                <a:cs typeface="Times New Roman" panose="02020603050405020304" pitchFamily="18" charset="0"/>
              </a:rPr>
            </a:br>
            <a:r>
              <a:rPr lang="en-IN" sz="1200" b="1" i="0" u="none" strike="noStrike" kern="1200" cap="none" spc="0" normalizeH="0" baseline="0">
                <a:solidFill>
                  <a:sysClr val="windowText" lastClr="000000">
                    <a:lumMod val="65000"/>
                    <a:lumOff val="35000"/>
                  </a:sysClr>
                </a:solidFill>
                <a:latin typeface="Times New Roman" panose="02020603050405020304" pitchFamily="18" charset="0"/>
                <a:ea typeface="+mn-ea"/>
                <a:cs typeface="Times New Roman" panose="02020603050405020304" pitchFamily="18" charset="0"/>
              </a:rPr>
              <a:t>(Gender based)</a:t>
            </a:r>
          </a:p>
        </c:rich>
      </c:tx>
      <c:overlay val="0"/>
      <c:spPr>
        <a:noFill/>
        <a:ln>
          <a:noFill/>
        </a:ln>
        <a:effectLst/>
      </c:spPr>
      <c:txPr>
        <a:bodyPr rot="0" spcFirstLastPara="1" vertOverflow="ellipsis" vert="horz" wrap="square" anchor="ctr" anchorCtr="1"/>
        <a:lstStyle/>
        <a:p>
          <a:pPr algn="ctr" rtl="0" eaLnBrk="1" fontAlgn="auto" latinLnBrk="0" hangingPunct="1">
            <a:defRPr lang="en-IN" sz="1200" b="1" i="0" u="none" strike="noStrike" kern="1200" cap="none" spc="0" normalizeH="0" baseline="0">
              <a:solidFill>
                <a:sysClr val="windowText" lastClr="000000">
                  <a:lumMod val="65000"/>
                  <a:lumOff val="35000"/>
                </a:sysClr>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9525">
              <a:solidFill>
                <a:schemeClr val="accent2">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Sheet1!$AI$1:$AI$3</c:f>
              <c:strCache>
                <c:ptCount val="1"/>
                <c:pt idx="0">
                  <c:v>Pell granted - F</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Sheet1!$AH$4:$AH$6</c:f>
              <c:strCache>
                <c:ptCount val="2"/>
                <c:pt idx="0">
                  <c:v>Did not graduate</c:v>
                </c:pt>
                <c:pt idx="1">
                  <c:v>Gratuated</c:v>
                </c:pt>
              </c:strCache>
            </c:strRef>
          </c:cat>
          <c:val>
            <c:numRef>
              <c:f>Sheet1!$AI$4:$AI$6</c:f>
              <c:numCache>
                <c:formatCode>0.00%</c:formatCode>
                <c:ptCount val="2"/>
                <c:pt idx="0">
                  <c:v>0.1146817895400126</c:v>
                </c:pt>
                <c:pt idx="1">
                  <c:v>0.1751732829237555</c:v>
                </c:pt>
              </c:numCache>
            </c:numRef>
          </c:val>
          <c:extLst>
            <c:ext xmlns:c16="http://schemas.microsoft.com/office/drawing/2014/chart" uri="{C3380CC4-5D6E-409C-BE32-E72D297353CC}">
              <c16:uniqueId val="{00000000-264E-4110-99E2-6FDC3724A11A}"/>
            </c:ext>
          </c:extLst>
        </c:ser>
        <c:ser>
          <c:idx val="1"/>
          <c:order val="1"/>
          <c:tx>
            <c:strRef>
              <c:f>Sheet1!$AJ$1:$AJ$3</c:f>
              <c:strCache>
                <c:ptCount val="1"/>
                <c:pt idx="0">
                  <c:v>Pell granted - M</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Sheet1!$AH$4:$AH$6</c:f>
              <c:strCache>
                <c:ptCount val="2"/>
                <c:pt idx="0">
                  <c:v>Did not graduate</c:v>
                </c:pt>
                <c:pt idx="1">
                  <c:v>Gratuated</c:v>
                </c:pt>
              </c:strCache>
            </c:strRef>
          </c:cat>
          <c:val>
            <c:numRef>
              <c:f>Sheet1!$AJ$4:$AJ$6</c:f>
              <c:numCache>
                <c:formatCode>0.00%</c:formatCode>
                <c:ptCount val="2"/>
                <c:pt idx="0">
                  <c:v>0.22117202268431002</c:v>
                </c:pt>
                <c:pt idx="1">
                  <c:v>0.18651543793320732</c:v>
                </c:pt>
              </c:numCache>
            </c:numRef>
          </c:val>
          <c:extLst>
            <c:ext xmlns:c16="http://schemas.microsoft.com/office/drawing/2014/chart" uri="{C3380CC4-5D6E-409C-BE32-E72D297353CC}">
              <c16:uniqueId val="{00000001-264E-4110-99E2-6FDC3724A11A}"/>
            </c:ext>
          </c:extLst>
        </c:ser>
        <c:ser>
          <c:idx val="2"/>
          <c:order val="2"/>
          <c:tx>
            <c:strRef>
              <c:f>Sheet1!$AK$1:$AK$3</c:f>
              <c:strCache>
                <c:ptCount val="1"/>
                <c:pt idx="0">
                  <c:v>Pell not granted - F</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Sheet1!$AH$4:$AH$6</c:f>
              <c:strCache>
                <c:ptCount val="2"/>
                <c:pt idx="0">
                  <c:v>Did not graduate</c:v>
                </c:pt>
                <c:pt idx="1">
                  <c:v>Gratuated</c:v>
                </c:pt>
              </c:strCache>
            </c:strRef>
          </c:cat>
          <c:val>
            <c:numRef>
              <c:f>Sheet1!$AK$4:$AK$6</c:f>
              <c:numCache>
                <c:formatCode>0.00%</c:formatCode>
                <c:ptCount val="2"/>
                <c:pt idx="0">
                  <c:v>7.4984247006931321E-2</c:v>
                </c:pt>
                <c:pt idx="1">
                  <c:v>7.4354127284184002E-2</c:v>
                </c:pt>
              </c:numCache>
            </c:numRef>
          </c:val>
          <c:extLst>
            <c:ext xmlns:c16="http://schemas.microsoft.com/office/drawing/2014/chart" uri="{C3380CC4-5D6E-409C-BE32-E72D297353CC}">
              <c16:uniqueId val="{00000002-264E-4110-99E2-6FDC3724A11A}"/>
            </c:ext>
          </c:extLst>
        </c:ser>
        <c:ser>
          <c:idx val="3"/>
          <c:order val="3"/>
          <c:tx>
            <c:strRef>
              <c:f>Sheet1!$AL$1:$AL$3</c:f>
              <c:strCache>
                <c:ptCount val="1"/>
                <c:pt idx="0">
                  <c:v>Pell not granted - M</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Sheet1!$AH$4:$AH$6</c:f>
              <c:strCache>
                <c:ptCount val="2"/>
                <c:pt idx="0">
                  <c:v>Did not graduate</c:v>
                </c:pt>
                <c:pt idx="1">
                  <c:v>Gratuated</c:v>
                </c:pt>
              </c:strCache>
            </c:strRef>
          </c:cat>
          <c:val>
            <c:numRef>
              <c:f>Sheet1!$AL$4:$AL$6</c:f>
              <c:numCache>
                <c:formatCode>0.00%</c:formatCode>
                <c:ptCount val="2"/>
                <c:pt idx="0">
                  <c:v>8.1285444234404536E-2</c:v>
                </c:pt>
                <c:pt idx="1">
                  <c:v>7.1833648393194713E-2</c:v>
                </c:pt>
              </c:numCache>
            </c:numRef>
          </c:val>
          <c:extLst>
            <c:ext xmlns:c16="http://schemas.microsoft.com/office/drawing/2014/chart" uri="{C3380CC4-5D6E-409C-BE32-E72D297353CC}">
              <c16:uniqueId val="{00000003-264E-4110-99E2-6FDC3724A11A}"/>
            </c:ext>
          </c:extLst>
        </c:ser>
        <c:dLbls>
          <c:showLegendKey val="0"/>
          <c:showVal val="0"/>
          <c:showCatName val="0"/>
          <c:showSerName val="0"/>
          <c:showPercent val="0"/>
          <c:showBubbleSize val="0"/>
        </c:dLbls>
        <c:gapWidth val="150"/>
        <c:shape val="box"/>
        <c:axId val="2061180192"/>
        <c:axId val="2061178752"/>
        <c:axId val="0"/>
      </c:bar3DChart>
      <c:catAx>
        <c:axId val="206118019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1178752"/>
        <c:crosses val="autoZero"/>
        <c:auto val="1"/>
        <c:lblAlgn val="ctr"/>
        <c:lblOffset val="100"/>
        <c:noMultiLvlLbl val="0"/>
      </c:catAx>
      <c:valAx>
        <c:axId val="206117875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118019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0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9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9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308">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1.xml><?xml version="1.0" encoding="utf-8"?>
<cs:chartStyle xmlns:cs="http://schemas.microsoft.com/office/drawing/2012/chartStyle" xmlns:a="http://schemas.openxmlformats.org/drawingml/2006/main" id="29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1</xdr:col>
      <xdr:colOff>76969</xdr:colOff>
      <xdr:row>13</xdr:row>
      <xdr:rowOff>102369</xdr:rowOff>
    </xdr:from>
    <xdr:to>
      <xdr:col>9</xdr:col>
      <xdr:colOff>523394</xdr:colOff>
      <xdr:row>32</xdr:row>
      <xdr:rowOff>177030</xdr:rowOff>
    </xdr:to>
    <xdr:graphicFrame macro="">
      <xdr:nvGraphicFramePr>
        <xdr:cNvPr id="2" name="Chart 1">
          <a:extLst>
            <a:ext uri="{FF2B5EF4-FFF2-40B4-BE49-F238E27FC236}">
              <a16:creationId xmlns:a16="http://schemas.microsoft.com/office/drawing/2014/main" id="{2DB67BDF-B9C1-2C4D-EF2A-57EB92A7F5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335280</xdr:colOff>
      <xdr:row>12</xdr:row>
      <xdr:rowOff>171450</xdr:rowOff>
    </xdr:from>
    <xdr:to>
      <xdr:col>11</xdr:col>
      <xdr:colOff>464820</xdr:colOff>
      <xdr:row>27</xdr:row>
      <xdr:rowOff>171450</xdr:rowOff>
    </xdr:to>
    <xdr:graphicFrame macro="">
      <xdr:nvGraphicFramePr>
        <xdr:cNvPr id="2" name="Chart 1">
          <a:extLst>
            <a:ext uri="{FF2B5EF4-FFF2-40B4-BE49-F238E27FC236}">
              <a16:creationId xmlns:a16="http://schemas.microsoft.com/office/drawing/2014/main" id="{8879CA7D-C61B-131F-7935-FAB588DCB7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30480</xdr:colOff>
      <xdr:row>24</xdr:row>
      <xdr:rowOff>125730</xdr:rowOff>
    </xdr:from>
    <xdr:to>
      <xdr:col>19</xdr:col>
      <xdr:colOff>205740</xdr:colOff>
      <xdr:row>46</xdr:row>
      <xdr:rowOff>60960</xdr:rowOff>
    </xdr:to>
    <xdr:graphicFrame macro="">
      <xdr:nvGraphicFramePr>
        <xdr:cNvPr id="4" name="Chart 3">
          <a:extLst>
            <a:ext uri="{FF2B5EF4-FFF2-40B4-BE49-F238E27FC236}">
              <a16:creationId xmlns:a16="http://schemas.microsoft.com/office/drawing/2014/main" id="{9EEEFBCF-BBD7-94AD-B3E3-B6DD8BFDA0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137160</xdr:colOff>
      <xdr:row>17</xdr:row>
      <xdr:rowOff>34290</xdr:rowOff>
    </xdr:from>
    <xdr:to>
      <xdr:col>24</xdr:col>
      <xdr:colOff>472440</xdr:colOff>
      <xdr:row>35</xdr:row>
      <xdr:rowOff>60960</xdr:rowOff>
    </xdr:to>
    <xdr:graphicFrame macro="">
      <xdr:nvGraphicFramePr>
        <xdr:cNvPr id="5" name="Chart 4">
          <a:extLst>
            <a:ext uri="{FF2B5EF4-FFF2-40B4-BE49-F238E27FC236}">
              <a16:creationId xmlns:a16="http://schemas.microsoft.com/office/drawing/2014/main" id="{79B3B631-1785-3DAA-3300-899379B2C3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26</xdr:col>
      <xdr:colOff>518160</xdr:colOff>
      <xdr:row>8</xdr:row>
      <xdr:rowOff>57150</xdr:rowOff>
    </xdr:from>
    <xdr:to>
      <xdr:col>33</xdr:col>
      <xdr:colOff>7620</xdr:colOff>
      <xdr:row>24</xdr:row>
      <xdr:rowOff>15240</xdr:rowOff>
    </xdr:to>
    <xdr:graphicFrame macro="">
      <xdr:nvGraphicFramePr>
        <xdr:cNvPr id="3" name="Chart 2">
          <a:extLst>
            <a:ext uri="{FF2B5EF4-FFF2-40B4-BE49-F238E27FC236}">
              <a16:creationId xmlns:a16="http://schemas.microsoft.com/office/drawing/2014/main" id="{A528DD36-5031-50A5-3C1F-CA89240185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9</xdr:row>
      <xdr:rowOff>102870</xdr:rowOff>
    </xdr:from>
    <xdr:to>
      <xdr:col>4</xdr:col>
      <xdr:colOff>1127760</xdr:colOff>
      <xdr:row>25</xdr:row>
      <xdr:rowOff>22860</xdr:rowOff>
    </xdr:to>
    <xdr:graphicFrame macro="">
      <xdr:nvGraphicFramePr>
        <xdr:cNvPr id="6" name="Chart 5">
          <a:extLst>
            <a:ext uri="{FF2B5EF4-FFF2-40B4-BE49-F238E27FC236}">
              <a16:creationId xmlns:a16="http://schemas.microsoft.com/office/drawing/2014/main" id="{8E8F29FE-454A-EBAF-B6A6-40546EA4CB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35</xdr:col>
      <xdr:colOff>106680</xdr:colOff>
      <xdr:row>9</xdr:row>
      <xdr:rowOff>72390</xdr:rowOff>
    </xdr:from>
    <xdr:to>
      <xdr:col>41</xdr:col>
      <xdr:colOff>670560</xdr:colOff>
      <xdr:row>26</xdr:row>
      <xdr:rowOff>76200</xdr:rowOff>
    </xdr:to>
    <xdr:graphicFrame macro="">
      <xdr:nvGraphicFramePr>
        <xdr:cNvPr id="7" name="Chart 6">
          <a:extLst>
            <a:ext uri="{FF2B5EF4-FFF2-40B4-BE49-F238E27FC236}">
              <a16:creationId xmlns:a16="http://schemas.microsoft.com/office/drawing/2014/main" id="{DA0B33CD-7206-C42E-DA7D-A81F1CA7CC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6</xdr:row>
      <xdr:rowOff>80010</xdr:rowOff>
    </xdr:from>
    <xdr:to>
      <xdr:col>4</xdr:col>
      <xdr:colOff>579120</xdr:colOff>
      <xdr:row>20</xdr:row>
      <xdr:rowOff>106680</xdr:rowOff>
    </xdr:to>
    <xdr:graphicFrame macro="">
      <xdr:nvGraphicFramePr>
        <xdr:cNvPr id="3" name="Chart 2">
          <a:extLst>
            <a:ext uri="{FF2B5EF4-FFF2-40B4-BE49-F238E27FC236}">
              <a16:creationId xmlns:a16="http://schemas.microsoft.com/office/drawing/2014/main" id="{F766D0BA-A3A2-A5A8-E2AB-2D3C7249BB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30480</xdr:colOff>
      <xdr:row>10</xdr:row>
      <xdr:rowOff>148590</xdr:rowOff>
    </xdr:from>
    <xdr:to>
      <xdr:col>11</xdr:col>
      <xdr:colOff>182880</xdr:colOff>
      <xdr:row>29</xdr:row>
      <xdr:rowOff>83820</xdr:rowOff>
    </xdr:to>
    <xdr:graphicFrame macro="">
      <xdr:nvGraphicFramePr>
        <xdr:cNvPr id="4" name="Chart 3">
          <a:extLst>
            <a:ext uri="{FF2B5EF4-FFF2-40B4-BE49-F238E27FC236}">
              <a16:creationId xmlns:a16="http://schemas.microsoft.com/office/drawing/2014/main" id="{491B3822-4DFF-F4BA-990A-E87468794B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91440</xdr:colOff>
      <xdr:row>22</xdr:row>
      <xdr:rowOff>140970</xdr:rowOff>
    </xdr:from>
    <xdr:to>
      <xdr:col>18</xdr:col>
      <xdr:colOff>22860</xdr:colOff>
      <xdr:row>40</xdr:row>
      <xdr:rowOff>129540</xdr:rowOff>
    </xdr:to>
    <xdr:graphicFrame macro="">
      <xdr:nvGraphicFramePr>
        <xdr:cNvPr id="5" name="Chart 4">
          <a:extLst>
            <a:ext uri="{FF2B5EF4-FFF2-40B4-BE49-F238E27FC236}">
              <a16:creationId xmlns:a16="http://schemas.microsoft.com/office/drawing/2014/main" id="{4058269F-B354-C4B9-5172-EAECEA2B12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251460</xdr:colOff>
      <xdr:row>15</xdr:row>
      <xdr:rowOff>49530</xdr:rowOff>
    </xdr:from>
    <xdr:to>
      <xdr:col>24</xdr:col>
      <xdr:colOff>518160</xdr:colOff>
      <xdr:row>34</xdr:row>
      <xdr:rowOff>175260</xdr:rowOff>
    </xdr:to>
    <xdr:graphicFrame macro="">
      <xdr:nvGraphicFramePr>
        <xdr:cNvPr id="7" name="Chart 6">
          <a:extLst>
            <a:ext uri="{FF2B5EF4-FFF2-40B4-BE49-F238E27FC236}">
              <a16:creationId xmlns:a16="http://schemas.microsoft.com/office/drawing/2014/main" id="{C4F756F6-0D7C-5742-C3A5-F3E805EE06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25</xdr:col>
      <xdr:colOff>190500</xdr:colOff>
      <xdr:row>7</xdr:row>
      <xdr:rowOff>41910</xdr:rowOff>
    </xdr:from>
    <xdr:to>
      <xdr:col>31</xdr:col>
      <xdr:colOff>487680</xdr:colOff>
      <xdr:row>22</xdr:row>
      <xdr:rowOff>41910</xdr:rowOff>
    </xdr:to>
    <xdr:graphicFrame macro="">
      <xdr:nvGraphicFramePr>
        <xdr:cNvPr id="10" name="Chart 9">
          <a:extLst>
            <a:ext uri="{FF2B5EF4-FFF2-40B4-BE49-F238E27FC236}">
              <a16:creationId xmlns:a16="http://schemas.microsoft.com/office/drawing/2014/main" id="{EA4953DA-26D9-F542-C8FB-B683362B04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32</xdr:col>
      <xdr:colOff>441960</xdr:colOff>
      <xdr:row>6</xdr:row>
      <xdr:rowOff>80010</xdr:rowOff>
    </xdr:from>
    <xdr:to>
      <xdr:col>39</xdr:col>
      <xdr:colOff>213360</xdr:colOff>
      <xdr:row>23</xdr:row>
      <xdr:rowOff>137160</xdr:rowOff>
    </xdr:to>
    <xdr:graphicFrame macro="">
      <xdr:nvGraphicFramePr>
        <xdr:cNvPr id="11" name="Chart 10">
          <a:extLst>
            <a:ext uri="{FF2B5EF4-FFF2-40B4-BE49-F238E27FC236}">
              <a16:creationId xmlns:a16="http://schemas.microsoft.com/office/drawing/2014/main" id="{7283905C-D408-3A1A-702C-79D1BB26C5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043.737068287039" createdVersion="8" refreshedVersion="8" minRefreshableVersion="3" recordCount="1587" xr:uid="{18F4D318-EE40-48B1-9F2E-EFBB7222E35C}">
  <cacheSource type="worksheet">
    <worksheetSource ref="A1:AH1588" sheet="Raw"/>
  </cacheSource>
  <cacheFields count="34">
    <cacheField name="term_code_key" numFmtId="0">
      <sharedItems containsSemiMixedTypes="0" containsString="0" containsNumber="1" containsInteger="1" minValue="200581" maxValue="201981"/>
    </cacheField>
    <cacheField name="Term date" numFmtId="14">
      <sharedItems/>
    </cacheField>
    <cacheField name="Year" numFmtId="1">
      <sharedItems containsSemiMixedTypes="0" containsString="0" containsNumber="1" containsInteger="1" minValue="2005" maxValue="2019" count="15">
        <n v="2005"/>
        <n v="2006"/>
        <n v="2007"/>
        <n v="2008"/>
        <n v="2009"/>
        <n v="2010"/>
        <n v="2011"/>
        <n v="2012"/>
        <n v="2013"/>
        <n v="2014"/>
        <n v="2015"/>
        <n v="2016"/>
        <n v="2017"/>
        <n v="2018"/>
        <n v="2019"/>
      </sharedItems>
    </cacheField>
    <cacheField name="Month" numFmtId="1">
      <sharedItems containsSemiMixedTypes="0" containsString="0" containsNumber="1" containsInteger="1" minValue="8" maxValue="8"/>
    </cacheField>
    <cacheField name="Date" numFmtId="1">
      <sharedItems containsSemiMixedTypes="0" containsString="0" containsNumber="1" containsInteger="1" minValue="1" maxValue="1"/>
    </cacheField>
    <cacheField name="gender" numFmtId="0">
      <sharedItems count="2">
        <s v="M"/>
        <s v="F"/>
      </sharedItems>
    </cacheField>
    <cacheField name="region" numFmtId="0">
      <sharedItems count="7">
        <s v="Eastern US"/>
        <s v="International"/>
        <s v="Western US"/>
        <s v="Southern CA"/>
        <s v="Northern CA"/>
        <s v="Local Market"/>
        <s v="Missing" u="1"/>
      </sharedItems>
    </cacheField>
    <cacheField name="HSGPA" numFmtId="2">
      <sharedItems containsSemiMixedTypes="0" containsString="0" containsNumber="1" minValue="2.1800000000000002" maxValue="4" count="161">
        <n v="2.97"/>
        <n v="3.38"/>
        <n v="2.8"/>
        <n v="3.05"/>
        <n v="3.94"/>
        <n v="2.94"/>
        <n v="2.88"/>
        <n v="3.32"/>
        <n v="3.2"/>
        <n v="2.7"/>
        <n v="2.91"/>
        <n v="3.74"/>
        <n v="3.43"/>
        <n v="3.26"/>
        <n v="3.03"/>
        <n v="2.5299999999999998"/>
        <n v="3.01"/>
        <n v="3.17"/>
        <n v="3.16"/>
        <n v="3.42"/>
        <n v="3.56"/>
        <n v="4"/>
        <n v="2.82"/>
        <n v="3.1"/>
        <n v="2.99"/>
        <n v="3.11"/>
        <n v="3.71"/>
        <n v="2.79"/>
        <n v="3.73"/>
        <n v="2.93"/>
        <n v="2.78"/>
        <n v="2.73"/>
        <n v="3.3"/>
        <n v="3.24"/>
        <n v="3.7"/>
        <n v="3.68"/>
        <n v="3.63"/>
        <n v="3.23"/>
        <n v="3.82"/>
        <n v="2.98"/>
        <n v="2.77"/>
        <n v="3.53"/>
        <n v="3.54"/>
        <n v="2.87"/>
        <n v="3.36"/>
        <n v="3.65"/>
        <n v="3.97"/>
        <n v="3.69"/>
        <n v="3.76"/>
        <n v="3.28"/>
        <n v="3.45"/>
        <n v="3.13"/>
        <n v="3.41"/>
        <n v="3.31"/>
        <n v="3.61"/>
        <n v="3.89"/>
        <n v="3.44"/>
        <n v="3.88"/>
        <n v="3.33"/>
        <n v="3.5"/>
        <n v="3.59"/>
        <n v="3.72"/>
        <n v="3.47"/>
        <n v="2.89"/>
        <n v="2.71"/>
        <n v="3"/>
        <n v="3.91"/>
        <n v="2.76"/>
        <n v="3.12"/>
        <n v="2.85"/>
        <n v="2.63"/>
        <n v="2.75"/>
        <n v="3.48"/>
        <n v="3.55"/>
        <n v="3.46"/>
        <n v="3.07"/>
        <n v="2.84"/>
        <n v="3.86"/>
        <n v="3.02"/>
        <n v="3.62"/>
        <n v="3.19"/>
        <n v="3.66"/>
        <n v="3.95"/>
        <n v="3.08"/>
        <n v="2.64"/>
        <n v="3.57"/>
        <n v="3.29"/>
        <n v="3.18"/>
        <n v="3.87"/>
        <n v="3.25"/>
        <n v="3.37"/>
        <n v="2.6"/>
        <n v="3.52"/>
        <n v="3.49"/>
        <n v="3.83"/>
        <n v="2.95"/>
        <n v="3.9"/>
        <n v="3.15"/>
        <n v="3.84"/>
        <n v="3.51"/>
        <n v="3.09"/>
        <n v="3.78"/>
        <n v="3.21"/>
        <n v="3.8"/>
        <n v="2.74"/>
        <n v="2.9"/>
        <n v="3.39"/>
        <n v="2.46"/>
        <n v="3.14"/>
        <n v="3.06"/>
        <n v="2.56"/>
        <n v="3.27"/>
        <n v="3.92"/>
        <n v="3.22"/>
        <n v="2.92"/>
        <n v="3.75"/>
        <n v="2.54"/>
        <n v="3.4"/>
        <n v="3.6"/>
        <n v="3.58"/>
        <n v="3.81"/>
        <n v="3.98"/>
        <n v="2.86"/>
        <n v="3.35"/>
        <n v="3.34"/>
        <n v="2.62"/>
        <n v="2.5099999999999998"/>
        <n v="2.66"/>
        <n v="2.59"/>
        <n v="2.68"/>
        <n v="3.93"/>
        <n v="3.67"/>
        <n v="2.21"/>
        <n v="2.42"/>
        <n v="2.81"/>
        <n v="2.96"/>
        <n v="2.4"/>
        <n v="2.69"/>
        <n v="3.79"/>
        <n v="2.52"/>
        <n v="3.04"/>
        <n v="3.85"/>
        <n v="3.64"/>
        <n v="3.77"/>
        <n v="2.58"/>
        <n v="2.83"/>
        <n v="2.3199999999999998"/>
        <n v="2.65"/>
        <n v="2.57"/>
        <n v="2.5499999999999998"/>
        <n v="2.67"/>
        <n v="2.4300000000000002"/>
        <n v="3.96"/>
        <n v="2.23"/>
        <n v="2.1800000000000002"/>
        <n v="2.72"/>
        <n v="2.4900000000000002"/>
        <n v="2.36"/>
        <n v="2.48"/>
        <n v="2.4500000000000002"/>
        <n v="2.33"/>
      </sharedItems>
    </cacheField>
    <cacheField name="major" numFmtId="0">
      <sharedItems count="17">
        <s v="Business Administration"/>
        <s v="Business Administration Gen'l"/>
        <s v="Business Admin - Real Est Con"/>
        <s v="Business Admin - Finc Con"/>
        <s v="Business Admin - AE Mgmt Con"/>
        <s v="Business Admin - Bus Law Con"/>
        <s v="Business Admin - Mktg Con"/>
        <s v="Business Admin - Int'l Bus Con"/>
        <s v="Business Admin - Acct Con"/>
        <s v="Business Admin - Mgmt HR Con"/>
        <s v="Business Admin - Econ Con"/>
        <s v="Business Admin - Entp Con"/>
        <s v="Business Admin - Mgmt IS Con"/>
        <s v="Exploratory (Business)"/>
        <s v="Business Admin - Intl Bus Con"/>
        <s v="Business Admin - Entp Mgmt Con"/>
        <s v="Accounting"/>
      </sharedItems>
    </cacheField>
    <cacheField name="ethnicity" numFmtId="0">
      <sharedItems count="9">
        <s v="7. White"/>
        <s v="1. International"/>
        <s v="4. Asian"/>
        <s v="6. Hispanic/Latino"/>
        <s v="9. Race and ethnicity unknown"/>
        <s v="2. Black or African American"/>
        <s v="8. Two or more races"/>
        <s v="3. American Indian or Alaska Native"/>
        <s v="5. Native Hawaiian or Other Pacific Islander"/>
      </sharedItems>
    </cacheField>
    <cacheField name="first_term_GPA" numFmtId="2">
      <sharedItems containsString="0" containsBlank="1" containsNumber="1" minValue="0" maxValue="4" count="385">
        <n v="2.1"/>
        <n v="3.75"/>
        <n v="3.326666667"/>
        <n v="2.1800000000000002"/>
        <n v="2.6666666669999999"/>
        <n v="3.5466666670000002"/>
        <n v="1.9"/>
        <n v="2.5099999999999998"/>
        <n v="2.9750000000000001"/>
        <n v="2.766666667"/>
        <n v="2.4533333329999998"/>
        <n v="3.538461538"/>
        <n v="3.36"/>
        <n v="3.25"/>
        <n v="3.5"/>
        <n v="3"/>
        <n v="2.653333333"/>
        <n v="2.636363636"/>
        <n v="2.98"/>
        <n v="3.0333333329999999"/>
        <n v="2.4249999999999998"/>
        <n v="3.2749999999999999"/>
        <n v="3.753333333"/>
        <n v="3.9249999999999998"/>
        <n v="3.2"/>
        <n v="2.75"/>
        <n v="3.7749999999999999"/>
        <n v="2.7785714289999999"/>
        <n v="2.713333333"/>
        <n v="3.6"/>
        <n v="3.14"/>
        <n v="3.346666667"/>
        <n v="2.7933333330000001"/>
        <n v="2.809090909"/>
        <n v="3.5750000000000002"/>
        <n v="3.64"/>
        <n v="2"/>
        <n v="2.6266666669999998"/>
        <n v="3.405882353"/>
        <n v="2.8133333330000001"/>
        <n v="3.266666667"/>
        <n v="3.2066666669999999"/>
        <n v="3.0249999999999999"/>
        <n v="3.86"/>
        <n v="2.233333333"/>
        <n v="3.3"/>
        <n v="1.825"/>
        <n v="2.3769230769999998"/>
        <n v="1.5636363639999999"/>
        <n v="0.43333333299999999"/>
        <n v="3.809090909"/>
        <n v="3.2545454550000001"/>
        <n v="2.4500000000000002"/>
        <n v="2.6749999999999998"/>
        <n v="3.3933333330000002"/>
        <n v="1.8133333330000001"/>
        <n v="3.766666667"/>
        <n v="3.0750000000000002"/>
        <n v="2.91"/>
        <n v="3.4"/>
        <n v="4"/>
        <n v="1.8666666670000001"/>
        <n v="3.5933333329999999"/>
        <n v="3.8250000000000002"/>
        <n v="3.233333333"/>
        <n v="3.6076923079999998"/>
        <n v="2.1846153849999999"/>
        <n v="3.2941176470000002"/>
        <n v="1.336363636"/>
        <n v="3.246666667"/>
        <n v="0.57499999999999996"/>
        <n v="2.8642857140000002"/>
        <n v="2.35"/>
        <n v="3.6187499999999999"/>
        <n v="3.461538462"/>
        <n v="3.0846153850000002"/>
        <n v="2.65"/>
        <n v="2.72"/>
        <n v="2.6"/>
        <n v="3.5076923080000002"/>
        <n v="2.7"/>
        <n v="3.85"/>
        <n v="1.657142857"/>
        <n v="3.15"/>
        <n v="0"/>
        <n v="2.7941176470000002"/>
        <n v="2.3250000000000002"/>
        <n v="1.7933333330000001"/>
        <n v="0.56666666700000001"/>
        <n v="1.9090909089999999"/>
        <n v="1.6"/>
        <n v="3.42"/>
        <n v="3.78"/>
        <n v="3.72"/>
        <n v="2.9249999999999998"/>
        <n v="2.9357142860000001"/>
        <n v="1.661538462"/>
        <n v="3.0727272729999999"/>
        <n v="3.65"/>
        <n v="1.92"/>
        <n v="2.173333333"/>
        <n v="2.25"/>
        <n v="3.673333333"/>
        <n v="1.83"/>
        <n v="2.5133333329999998"/>
        <n v="3.0076923080000002"/>
        <n v="3.3857142859999998"/>
        <n v="2.5750000000000002"/>
        <n v="3.5666666669999998"/>
        <n v="2.8533333330000001"/>
        <n v="2.858333333"/>
        <n v="3.6749999999999998"/>
        <n v="3.0818181820000001"/>
        <n v="3.4066666670000001"/>
        <n v="2.5714285710000002"/>
        <n v="1.5272727269999999"/>
        <n v="2.8733333330000002"/>
        <n v="1.9727272730000001"/>
        <n v="3.4866666670000002"/>
        <n v="1.94"/>
        <n v="3.7642857140000001"/>
        <n v="2.230769231"/>
        <n v="1.363636364"/>
        <n v="2.2400000000000002"/>
        <n v="2.4333333330000002"/>
        <n v="3.085714286"/>
        <n v="1.4928571429999999"/>
        <n v="3.6133333329999999"/>
        <n v="3.0466666670000002"/>
        <n v="3.7"/>
        <n v="3.12"/>
        <n v="2.554545455"/>
        <n v="3.8687499999999999"/>
        <n v="3.3733333330000002"/>
        <n v="2.4866666670000002"/>
        <n v="1.575"/>
        <n v="3.1"/>
        <n v="1.75"/>
        <n v="3.0266666670000002"/>
        <n v="2.8"/>
        <n v="2.5"/>
        <n v="2.271428571"/>
        <n v="3.6666666669999999"/>
        <n v="3.4249999999999998"/>
        <n v="2.8285714290000001"/>
        <n v="0.66666666699999999"/>
        <n v="2.7857142860000002"/>
        <n v="2.8250000000000002"/>
        <n v="3.4166666669999999"/>
        <n v="2.846666667"/>
        <n v="1.433333333"/>
        <n v="3.4333333330000002"/>
        <n v="3.33"/>
        <n v="2.46"/>
        <n v="2.33"/>
        <n v="2.23"/>
        <n v="2.85"/>
        <n v="2.38"/>
        <n v="2.4300000000000002"/>
        <n v="2.63"/>
        <n v="1.5"/>
        <n v="2.94"/>
        <n v="2.36"/>
        <n v="1.8"/>
        <n v="3.94"/>
        <n v="1.95"/>
        <n v="3.66"/>
        <n v="0.33"/>
        <n v="3.26"/>
        <n v="3.92"/>
        <n v="2.67"/>
        <n v="2.0499999999999998"/>
        <n v="0.98"/>
        <n v="3.67"/>
        <n v="0.42"/>
        <n v="3.08"/>
        <n v="2.37"/>
        <n v="3.82"/>
        <n v="2.3199999999999998"/>
        <n v="2.52"/>
        <n v="2.82"/>
        <n v="3.27"/>
        <n v="3.17"/>
        <n v="2.2999999999999998"/>
        <n v="2.93"/>
        <n v="3.57"/>
        <n v="3.46"/>
        <m/>
        <n v="3.8"/>
        <n v="3.35"/>
        <n v="2.89"/>
        <n v="2.76"/>
        <n v="3.43"/>
        <n v="3.22"/>
        <n v="2.92"/>
        <n v="2.14"/>
        <n v="2.11"/>
        <n v="2.87"/>
        <n v="3.32"/>
        <n v="2.5299999999999998"/>
        <n v="1.17"/>
        <n v="0.25"/>
        <n v="2.86"/>
        <n v="2.73"/>
        <n v="2.59"/>
        <n v="2.57"/>
        <n v="3.76"/>
        <n v="2.42"/>
        <n v="2.15"/>
        <n v="2.2000000000000002"/>
        <n v="3.48"/>
        <n v="2.4900000000000002"/>
        <n v="3.11"/>
        <n v="2.95"/>
        <n v="1.66"/>
        <n v="1.52"/>
        <n v="0.85"/>
        <n v="2.4"/>
        <n v="3.47"/>
        <n v="3.59"/>
        <n v="3.03"/>
        <n v="3.56"/>
        <n v="2.9"/>
        <n v="2.04"/>
        <n v="3.45"/>
        <n v="2.41"/>
        <n v="3.44"/>
        <n v="2.62"/>
        <n v="3.05"/>
        <n v="2.4700000000000002"/>
        <n v="3.38"/>
        <n v="3.04"/>
        <n v="2.64"/>
        <n v="3.52"/>
        <n v="2.81"/>
        <n v="3.54"/>
        <n v="2.97"/>
        <n v="2.66"/>
        <n v="2.78"/>
        <n v="2.44"/>
        <n v="1.4"/>
        <n v="3.39"/>
        <n v="2.74"/>
        <n v="1.97"/>
        <n v="2.34"/>
        <n v="3.28"/>
        <n v="1.63"/>
        <n v="0.9"/>
        <n v="1.34"/>
        <n v="2.08"/>
        <n v="3.24"/>
        <n v="1.96"/>
        <n v="2.29"/>
        <n v="3.02"/>
        <n v="3.77"/>
        <n v="1.42"/>
        <n v="2.71"/>
        <n v="3.91"/>
        <n v="3.9"/>
        <n v="3.73"/>
        <n v="0.75"/>
        <n v="3.98"/>
        <n v="3.51"/>
        <n v="3.74"/>
        <n v="2.21"/>
        <n v="2.17"/>
        <n v="3.07"/>
        <n v="3.06"/>
        <n v="2.69"/>
        <n v="1.64"/>
        <n v="0.97"/>
        <n v="0.56999999999999995"/>
        <n v="0.79"/>
        <n v="2.56"/>
        <n v="0.8"/>
        <n v="1.06"/>
        <n v="2.77"/>
        <n v="3.16"/>
        <n v="1.81"/>
        <n v="3.13"/>
        <n v="3.18"/>
        <n v="2.0699999999999998"/>
        <n v="2.48"/>
        <n v="3.21"/>
        <n v="0.3"/>
        <n v="2.58"/>
        <n v="2.68"/>
        <n v="3.93"/>
        <n v="2.27"/>
        <n v="2.2799999999999998"/>
        <n v="2.31"/>
        <n v="1.53"/>
        <n v="0.5"/>
        <n v="2.5499999999999998"/>
        <n v="1.2"/>
        <n v="3.63"/>
        <n v="1.18"/>
        <n v="3.23"/>
        <n v="1.37"/>
        <n v="3.01"/>
        <n v="1"/>
        <n v="2.06"/>
        <n v="1.1399999999999999"/>
        <n v="1.19"/>
        <n v="3.31"/>
        <n v="0.68"/>
        <n v="2.09"/>
        <n v="3.62"/>
        <n v="3.19"/>
        <n v="2.83"/>
        <n v="2.13"/>
        <n v="3.69"/>
        <n v="3.29"/>
        <n v="1.82"/>
        <n v="0.54"/>
        <n v="3.61"/>
        <n v="2.79"/>
        <n v="2.96"/>
        <n v="3.41"/>
        <n v="1.56"/>
        <n v="0.88"/>
        <n v="3.53"/>
        <n v="3.81"/>
        <n v="0.51"/>
        <n v="1.45"/>
        <n v="2.2200000000000002"/>
        <n v="1.38"/>
        <n v="0.27"/>
        <n v="1.36"/>
        <n v="0.52"/>
        <n v="0.26"/>
        <n v="1.89"/>
        <n v="1.26"/>
        <n v="3.84"/>
        <n v="3.34"/>
        <n v="3.09"/>
        <n v="3.55"/>
        <n v="3.79"/>
        <n v="1.72"/>
        <n v="1.67"/>
        <n v="1.7"/>
        <n v="1.1000000000000001"/>
        <n v="2.54"/>
        <n v="0.65"/>
        <n v="1.1100000000000001"/>
        <n v="3.37"/>
        <n v="1.91"/>
        <n v="0.87"/>
        <n v="1.46"/>
        <n v="1.1499999999999999"/>
        <n v="0.91"/>
        <n v="0.77"/>
        <n v="1.84"/>
        <n v="1.85"/>
        <n v="3.89"/>
        <n v="1.54"/>
        <n v="1.35"/>
        <n v="0.66"/>
        <n v="0.86"/>
        <n v="1.32"/>
        <n v="0.83"/>
        <n v="1.98"/>
        <n v="1.86"/>
        <n v="1.02"/>
        <n v="1.88"/>
        <n v="2.39"/>
        <n v="1.93"/>
        <n v="1.33"/>
        <n v="2.0299999999999998"/>
        <n v="1.55"/>
        <n v="1.29"/>
        <n v="3.88"/>
        <n v="3.58"/>
        <n v="3.71"/>
        <n v="0.4"/>
        <n v="2.02"/>
        <n v="1.61"/>
        <n v="1.51"/>
        <n v="2.2599999999999998"/>
        <n v="1.78"/>
        <n v="1.87"/>
        <n v="1.43"/>
        <n v="3.49"/>
        <n v="1.25"/>
        <n v="2.99"/>
      </sharedItems>
      <fieldGroup base="10">
        <rangePr startNum="0" endNum="4" groupInterval="0.25"/>
        <groupItems count="18">
          <s v="(blank)"/>
          <s v="0-0.25"/>
          <s v="0.25-0.5"/>
          <s v="0.5-0.75"/>
          <s v="0.75-1"/>
          <s v="1-1.25"/>
          <s v="1.25-1.5"/>
          <s v="1.5-1.75"/>
          <s v="1.75-2"/>
          <s v="2-2.25"/>
          <s v="2.25-2.5"/>
          <s v="2.5-2.75"/>
          <s v="2.75-3"/>
          <s v="3-3.25"/>
          <s v="3.25-3.5"/>
          <s v="3.5-3.75"/>
          <s v="3.75-4"/>
          <s v="&gt;4"/>
        </groupItems>
      </fieldGroup>
    </cacheField>
    <cacheField name="first_standing" numFmtId="0">
      <sharedItems containsBlank="1"/>
    </cacheField>
    <cacheField name="year1_term" numFmtId="0">
      <sharedItems containsString="0" containsBlank="1" containsNumber="1" containsInteger="1" minValue="200581" maxValue="202061"/>
    </cacheField>
    <cacheField name="year1_date" numFmtId="0">
      <sharedItems/>
    </cacheField>
    <cacheField name="year1_inst_GPA" numFmtId="2">
      <sharedItems containsString="0" containsBlank="1" containsNumber="1" minValue="0" maxValue="4"/>
    </cacheField>
    <cacheField name="year1_term_GPA" numFmtId="2">
      <sharedItems containsString="0" containsBlank="1" containsNumber="1" minValue="0" maxValue="4" count="385">
        <n v="2.5266666670000002"/>
        <n v="2.8333333330000001"/>
        <n v="3.4312499999999999"/>
        <n v="2.1636363639999998"/>
        <n v="3.5933333329999999"/>
        <n v="2.9937499999999999"/>
        <n v="4"/>
        <n v="1.428571429"/>
        <n v="1.827272727"/>
        <n v="2.1714285709999999"/>
        <n v="3.246666667"/>
        <n v="3.1133333329999999"/>
        <n v="2.4666666670000001"/>
        <n v="3.326666667"/>
        <n v="1.8833333329999999"/>
        <n v="1.4428571429999999"/>
        <n v="1.526666667"/>
        <n v="2.98"/>
        <n v="2.753333333"/>
        <n v="3"/>
        <n v="3.733333333"/>
        <n v="3.75"/>
        <n v="2.2384615380000001"/>
        <n v="1.9444444439999999"/>
        <n v="2.5714285710000002"/>
        <n v="0.87142857100000004"/>
        <n v="2.65"/>
        <n v="1.8571428569999999"/>
        <n v="1.5727272729999999"/>
        <n v="2.8"/>
        <n v="1.42"/>
        <n v="2.673333333"/>
        <n v="3.2722222219999999"/>
        <n v="3.5750000000000002"/>
        <n v="3.673333333"/>
        <n v="2.4066666670000001"/>
        <n v="1.8222222219999999"/>
        <n v="3.0818181820000001"/>
        <n v="2.2799999999999998"/>
        <n v="2.0571428570000001"/>
        <n v="3.346666667"/>
        <n v="3.4933333329999998"/>
        <n v="2.8857142859999998"/>
        <n v="3.3866666670000001"/>
        <n v="1.94"/>
        <n v="3.28"/>
        <n v="0.66666666699999999"/>
        <n v="3.3"/>
        <n v="1.7"/>
        <n v="2.8733333330000002"/>
        <n v="3.92"/>
        <n v="3.4285714289999998"/>
        <n v="2.9333333330000002"/>
        <n v="2.5133333329999998"/>
        <n v="2.0499999999999998"/>
        <n v="3.1666666669999999"/>
        <n v="2.4357142860000001"/>
        <n v="3.3692307690000001"/>
        <n v="3.1"/>
        <n v="0"/>
        <n v="3.9333333330000002"/>
        <n v="2.266666667"/>
        <n v="3.2266666669999999"/>
        <n v="3.306666667"/>
        <n v="3.7777777779999999"/>
        <n v="2.9533333329999998"/>
        <n v="3.629411765"/>
        <n v="2"/>
        <n v="3.4764705880000002"/>
        <n v="3.4533333329999998"/>
        <n v="3.2272727269999999"/>
        <n v="2.7933333330000001"/>
        <n v="1.5571428570000001"/>
        <n v="2.14"/>
        <n v="2.35"/>
        <n v="0.76666666699999997"/>
        <n v="3.653333333"/>
        <n v="2.1428571430000001"/>
        <n v="2.3166666669999998"/>
        <n v="1.9090909089999999"/>
        <n v="2.9285714289999998"/>
        <n v="3.6133333329999999"/>
        <n v="2.0153846149999999"/>
        <n v="2.34"/>
        <n v="3.753333333"/>
        <n v="2.5666666669999998"/>
        <n v="0.36363636399999999"/>
        <n v="1.786666667"/>
        <n v="2.6066666669999998"/>
        <n v="2.12"/>
        <n v="3.35"/>
        <n v="3.538461538"/>
        <n v="2.2000000000000002"/>
        <n v="2.5933333329999999"/>
        <n v="2.0733333329999999"/>
        <n v="3.86"/>
        <n v="1.6666666670000001"/>
        <n v="1.8533333329999999"/>
        <n v="3.2"/>
        <n v="2.3285714290000001"/>
        <n v="2.733333333"/>
        <n v="2.0642857139999999"/>
        <n v="3.7"/>
        <n v="3.8333333330000001"/>
        <n v="2.6333333329999999"/>
        <n v="3.2888888889999999"/>
        <n v="2.6928571429999999"/>
        <n v="2.4071428570000002"/>
        <n v="3.5444444439999998"/>
        <n v="2.8687499999999999"/>
        <n v="2.213333333"/>
        <n v="3.02"/>
        <n v="3.1866666669999999"/>
        <n v="3.766666667"/>
        <n v="1.9181818180000001"/>
        <n v="2.9923076919999998"/>
        <n v="2.6777777779999998"/>
        <n v="3.363636364"/>
        <n v="2.3250000000000002"/>
        <n v="1.663636364"/>
        <n v="2.86"/>
        <n v="2.92"/>
        <n v="2.3666666670000001"/>
        <n v="1.363636364"/>
        <n v="2.64"/>
        <n v="1.713333333"/>
        <n v="0.81818181800000001"/>
        <n v="3.4666666670000001"/>
        <n v="3.0823529409999999"/>
        <n v="3.371428571"/>
        <n v="1.746666667"/>
        <n v="3.6937500000000001"/>
        <n v="2.0071428569999998"/>
        <n v="3.127777778"/>
        <n v="1.5"/>
        <n v="3.06"/>
        <n v="2.7454545449999999"/>
        <n v="1.8733333329999999"/>
        <n v="2.85"/>
        <n v="2.8533333330000001"/>
        <n v="3.4249999999999998"/>
        <n v="2.6266666669999998"/>
        <n v="3.129411765"/>
        <n v="1.98"/>
        <n v="3.0187499999999998"/>
        <n v="2.06"/>
        <n v="2.9066666670000001"/>
        <n v="2.3692307690000001"/>
        <n v="3.7142857139999998"/>
        <n v="3.1066666669999998"/>
        <n v="1.326666667"/>
        <n v="2.75"/>
        <n v="2.83"/>
        <n v="1.48"/>
        <n v="2.38"/>
        <n v="2.96"/>
        <n v="2.72"/>
        <n v="2.63"/>
        <n v="1.66"/>
        <n v="1.3"/>
        <n v="3.5"/>
        <n v="2.67"/>
        <n v="1.76"/>
        <n v="3.42"/>
        <n v="3.67"/>
        <n v="0.33"/>
        <n v="3.21"/>
        <n v="3.07"/>
        <n v="0.37"/>
        <n v="1.8"/>
        <n v="3.51"/>
        <n v="1.56"/>
        <n v="2.9"/>
        <n v="2.17"/>
        <n v="2.5"/>
        <n v="3.38"/>
        <n v="1.95"/>
        <n v="2.84"/>
        <n v="2.6"/>
        <n v="2.13"/>
        <n v="3.74"/>
        <n v="3.25"/>
        <n v="2.57"/>
        <m/>
        <n v="3.6"/>
        <n v="1.54"/>
        <n v="2.4700000000000002"/>
        <n v="2.56"/>
        <n v="2.87"/>
        <n v="1.68"/>
        <n v="3.15"/>
        <n v="3.4"/>
        <n v="3.17"/>
        <n v="3.83"/>
        <n v="2.66"/>
        <n v="3.76"/>
        <n v="2.76"/>
        <n v="3.48"/>
        <n v="2.5099999999999998"/>
        <n v="2.82"/>
        <n v="0.65"/>
        <n v="3.45"/>
        <n v="3.65"/>
        <n v="2.99"/>
        <n v="1.2"/>
        <n v="2.23"/>
        <n v="2.5499999999999998"/>
        <n v="2.94"/>
        <n v="1.9"/>
        <n v="3.57"/>
        <n v="2.3199999999999998"/>
        <n v="1.52"/>
        <n v="1.78"/>
        <n v="1"/>
        <n v="3.13"/>
        <n v="3.59"/>
        <n v="3.66"/>
        <n v="1.97"/>
        <n v="1.85"/>
        <n v="0.98"/>
        <n v="3.27"/>
        <n v="2.78"/>
        <n v="2.59"/>
        <n v="3.69"/>
        <n v="1.57"/>
        <n v="3.56"/>
        <n v="2.16"/>
        <n v="3.32"/>
        <n v="3.78"/>
        <n v="3.55"/>
        <n v="3.85"/>
        <n v="2.81"/>
        <n v="2.97"/>
        <n v="1.65"/>
        <n v="2.42"/>
        <n v="2.4"/>
        <n v="0.53"/>
        <n v="3.43"/>
        <n v="3.53"/>
        <n v="3.12"/>
        <n v="2.79"/>
        <n v="1.26"/>
        <n v="2.46"/>
        <n v="1.82"/>
        <n v="3.04"/>
        <n v="2.09"/>
        <n v="2.95"/>
        <n v="0.2"/>
        <n v="1.92"/>
        <n v="1.22"/>
        <n v="0.77"/>
        <n v="2.44"/>
        <n v="3.09"/>
        <n v="1.25"/>
        <n v="2.15"/>
        <n v="1.4"/>
        <n v="1.47"/>
        <n v="3.82"/>
        <n v="1.67"/>
        <n v="2.2999999999999998"/>
        <n v="2.62"/>
        <n v="3.52"/>
        <n v="2.2599999999999998"/>
        <n v="3.33"/>
        <n v="2.1"/>
        <n v="3.47"/>
        <n v="3.08"/>
        <n v="0.56000000000000005"/>
        <n v="2.54"/>
        <n v="3.71"/>
        <n v="0.48"/>
        <n v="2.52"/>
        <n v="2.7"/>
        <n v="1.06"/>
        <n v="1.59"/>
        <n v="2.73"/>
        <n v="2.37"/>
        <n v="3.05"/>
        <n v="2.31"/>
        <n v="0.75"/>
        <n v="3.73"/>
        <n v="3.26"/>
        <n v="2.4300000000000002"/>
        <n v="1.72"/>
        <n v="1.73"/>
        <n v="2.61"/>
        <n v="3.37"/>
        <n v="1.03"/>
        <n v="2.39"/>
        <n v="2.5299999999999998"/>
        <n v="1.35"/>
        <n v="3.18"/>
        <n v="0.6"/>
        <n v="1.32"/>
        <n v="3.98"/>
        <n v="0.42"/>
        <n v="3.54"/>
        <n v="2.27"/>
        <n v="1.1000000000000001"/>
        <n v="1.46"/>
        <n v="1.1399999999999999"/>
        <n v="2.48"/>
        <n v="3.62"/>
        <n v="1.19"/>
        <n v="3.72"/>
        <n v="0.9"/>
        <n v="2.0699999999999998"/>
        <n v="2.02"/>
        <n v="0.43"/>
        <n v="2.74"/>
        <n v="2.25"/>
        <n v="3.41"/>
        <n v="0.5"/>
        <n v="0.26"/>
        <n v="1.17"/>
        <n v="3.46"/>
        <n v="2.0099999999999998"/>
        <n v="2.08"/>
        <n v="3.49"/>
        <n v="3.22"/>
        <n v="3.14"/>
        <n v="2.77"/>
        <n v="1.55"/>
        <n v="3.87"/>
        <n v="3.23"/>
        <n v="1.86"/>
        <n v="2.71"/>
        <n v="3.93"/>
        <n v="3.03"/>
        <n v="1.18"/>
        <n v="3.19"/>
        <n v="3.64"/>
        <n v="3.68"/>
        <n v="3.77"/>
        <n v="3.16"/>
        <n v="3.44"/>
        <n v="2.88"/>
        <n v="2.2400000000000002"/>
        <n v="0.56999999999999995"/>
        <n v="2.89"/>
        <n v="1.81"/>
        <n v="0.25"/>
        <n v="1.23"/>
        <n v="1.07"/>
        <n v="1.96"/>
        <n v="1.21"/>
        <n v="0.47"/>
        <n v="3.36"/>
        <n v="3.34"/>
        <n v="3.61"/>
        <n v="2.68"/>
        <n v="2.19"/>
        <n v="0.46"/>
        <n v="0.82"/>
        <n v="1.6"/>
        <n v="2.4500000000000002"/>
        <n v="0.63"/>
        <n v="0.85"/>
        <n v="2.33"/>
        <n v="0.92"/>
        <n v="3.94"/>
        <n v="2.1800000000000002"/>
        <n v="1.75"/>
        <n v="3.9"/>
        <n v="0.68"/>
        <n v="1.91"/>
        <n v="3.63"/>
        <n v="2.04"/>
        <n v="1.29"/>
        <n v="2.0299999999999998"/>
        <n v="2.36"/>
        <n v="3.8"/>
        <n v="1.93"/>
        <n v="0.86"/>
        <n v="3.31"/>
        <n v="1.53"/>
        <n v="0.72"/>
        <n v="0.83"/>
        <n v="1.87"/>
        <n v="3.84"/>
        <n v="2.93"/>
        <n v="3.81"/>
        <n v="1.43"/>
        <n v="1.89"/>
        <n v="2.58"/>
      </sharedItems>
      <fieldGroup base="15">
        <rangePr startNum="0" endNum="4" groupInterval="0.25"/>
        <groupItems count="18">
          <s v="(blank)"/>
          <s v="0-0.25"/>
          <s v="0.25-0.5"/>
          <s v="0.5-0.75"/>
          <s v="0.75-1"/>
          <s v="1-1.25"/>
          <s v="1.25-1.5"/>
          <s v="1.5-1.75"/>
          <s v="1.75-2"/>
          <s v="2-2.25"/>
          <s v="2.25-2.5"/>
          <s v="2.5-2.75"/>
          <s v="2.75-3"/>
          <s v="3-3.25"/>
          <s v="3.25-3.5"/>
          <s v="3.5-3.75"/>
          <s v="3.75-4"/>
          <s v="&gt;4"/>
        </groupItems>
      </fieldGroup>
    </cacheField>
    <cacheField name="year1_standing" numFmtId="0">
      <sharedItems containsBlank="1"/>
    </cacheField>
    <cacheField name="last_term" numFmtId="0">
      <sharedItems containsString="0" containsBlank="1" containsNumber="1" containsInteger="1" minValue="200581" maxValue="202131"/>
    </cacheField>
    <cacheField name="last_term_date" numFmtId="0">
      <sharedItems/>
    </cacheField>
    <cacheField name="final_inst_GPA" numFmtId="2">
      <sharedItems containsString="0" containsBlank="1" containsNumber="1" minValue="0" maxValue="4"/>
    </cacheField>
    <cacheField name="final_term_GPA" numFmtId="2">
      <sharedItems containsString="0" containsBlank="1" containsNumber="1" minValue="0" maxValue="4"/>
    </cacheField>
    <cacheField name="final_standing" numFmtId="0">
      <sharedItems containsBlank="1"/>
    </cacheField>
    <cacheField name="pell" numFmtId="0">
      <sharedItems containsSemiMixedTypes="0" containsString="0" containsNumber="1" containsInteger="1" minValue="0" maxValue="1" count="2">
        <n v="0"/>
        <n v="1"/>
      </sharedItems>
    </cacheField>
    <cacheField name="athlete" numFmtId="0">
      <sharedItems containsSemiMixedTypes="0" containsString="0" containsNumber="1" containsInteger="1" minValue="0" maxValue="1" count="2">
        <n v="1"/>
        <n v="0"/>
      </sharedItems>
    </cacheField>
    <cacheField name="grad_cohort" numFmtId="0">
      <sharedItems containsSemiMixedTypes="0" containsString="0" containsNumber="1" containsInteger="1" minValue="1" maxValue="1"/>
    </cacheField>
    <cacheField name="retrn_2yr" numFmtId="0">
      <sharedItems containsSemiMixedTypes="0" containsString="0" containsNumber="1" containsInteger="1" minValue="0" maxValue="1" count="2">
        <n v="1"/>
        <n v="0"/>
      </sharedItems>
    </cacheField>
    <cacheField name="retrn_3yr" numFmtId="0">
      <sharedItems containsSemiMixedTypes="0" containsString="0" containsNumber="1" containsInteger="1" minValue="0" maxValue="1"/>
    </cacheField>
    <cacheField name="retrn_4yr" numFmtId="0">
      <sharedItems containsString="0" containsBlank="1" containsNumber="1" containsInteger="1" minValue="0" maxValue="1" count="3">
        <n v="1"/>
        <n v="0"/>
        <m/>
      </sharedItems>
    </cacheField>
    <cacheField name="retrn_5yr" numFmtId="0">
      <sharedItems containsString="0" containsBlank="1" containsNumber="1" containsInteger="1" minValue="0" maxValue="1"/>
    </cacheField>
    <cacheField name="retrn_6yr" numFmtId="0">
      <sharedItems containsString="0" containsBlank="1" containsNumber="1" containsInteger="1" minValue="0" maxValue="1"/>
    </cacheField>
    <cacheField name="grad_3yr" numFmtId="0">
      <sharedItems containsSemiMixedTypes="0" containsString="0" containsNumber="1" containsInteger="1" minValue="0" maxValue="1" count="2">
        <n v="0"/>
        <n v="1"/>
      </sharedItems>
    </cacheField>
    <cacheField name="grad_4yr" numFmtId="0">
      <sharedItems containsSemiMixedTypes="0" containsString="0" containsNumber="1" containsInteger="1" minValue="0" maxValue="1" count="2">
        <n v="0"/>
        <n v="1"/>
      </sharedItems>
    </cacheField>
    <cacheField name="grad_5yr" numFmtId="0">
      <sharedItems containsString="0" containsBlank="1" containsNumber="1" containsInteger="1" minValue="0" maxValue="1"/>
    </cacheField>
    <cacheField name="grad_6yr" numFmtId="0">
      <sharedItems containsString="0" containsBlank="1" containsNumber="1" containsInteger="1" minValue="0" maxValue="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87">
  <r>
    <n v="200581"/>
    <s v="2005-8-1"/>
    <x v="0"/>
    <n v="8"/>
    <n v="1"/>
    <x v="0"/>
    <x v="0"/>
    <x v="0"/>
    <x v="0"/>
    <x v="0"/>
    <x v="0"/>
    <s v="Good Standing"/>
    <n v="200631"/>
    <s v="2006-3-1"/>
    <n v="2.337037037"/>
    <x v="0"/>
    <s v="Good Standing"/>
    <n v="200981"/>
    <s v="2009-8-1"/>
    <n v="2.77"/>
    <n v="3"/>
    <s v="Good Standing"/>
    <x v="0"/>
    <x v="0"/>
    <n v="1"/>
    <x v="0"/>
    <n v="1"/>
    <x v="0"/>
    <n v="1"/>
    <n v="0"/>
    <x v="0"/>
    <x v="0"/>
    <n v="1"/>
    <n v="1"/>
  </r>
  <r>
    <n v="200581"/>
    <s v="2005-8-1"/>
    <x v="0"/>
    <n v="8"/>
    <n v="1"/>
    <x v="1"/>
    <x v="1"/>
    <x v="1"/>
    <x v="0"/>
    <x v="1"/>
    <x v="1"/>
    <s v="Good Standing"/>
    <n v="200631"/>
    <s v="2006-3-1"/>
    <n v="3.1833333330000002"/>
    <x v="1"/>
    <s v="Good Standing"/>
    <n v="200831"/>
    <s v="2008-3-1"/>
    <n v="3.53"/>
    <n v="3.82"/>
    <s v="Good Standing"/>
    <x v="0"/>
    <x v="0"/>
    <n v="1"/>
    <x v="0"/>
    <n v="1"/>
    <x v="1"/>
    <n v="0"/>
    <n v="0"/>
    <x v="1"/>
    <x v="1"/>
    <n v="1"/>
    <n v="1"/>
  </r>
  <r>
    <n v="200581"/>
    <s v="2005-8-1"/>
    <x v="0"/>
    <n v="8"/>
    <n v="1"/>
    <x v="0"/>
    <x v="1"/>
    <x v="1"/>
    <x v="0"/>
    <x v="1"/>
    <x v="2"/>
    <s v="Good Standing"/>
    <n v="200631"/>
    <s v="2006-3-1"/>
    <n v="3.3892857140000001"/>
    <x v="2"/>
    <s v="Good Standing"/>
    <n v="200861"/>
    <s v="2008-6-1"/>
    <n v="3.62"/>
    <n v="4"/>
    <s v="Good Standing"/>
    <x v="0"/>
    <x v="0"/>
    <n v="1"/>
    <x v="0"/>
    <n v="1"/>
    <x v="1"/>
    <n v="0"/>
    <n v="0"/>
    <x v="1"/>
    <x v="1"/>
    <n v="1"/>
    <n v="1"/>
  </r>
  <r>
    <n v="200581"/>
    <s v="2005-8-1"/>
    <x v="0"/>
    <n v="8"/>
    <n v="1"/>
    <x v="0"/>
    <x v="2"/>
    <x v="2"/>
    <x v="0"/>
    <x v="0"/>
    <x v="3"/>
    <s v="Good Standing"/>
    <n v="200631"/>
    <s v="2006-3-1"/>
    <n v="2.1714285709999999"/>
    <x v="3"/>
    <s v="Good Standing"/>
    <n v="200631"/>
    <s v="2006-3-1"/>
    <n v="2.1714285709999999"/>
    <n v="2.1636363639999998"/>
    <s v="Good Standing"/>
    <x v="0"/>
    <x v="1"/>
    <n v="1"/>
    <x v="1"/>
    <n v="0"/>
    <x v="1"/>
    <n v="0"/>
    <n v="0"/>
    <x v="0"/>
    <x v="0"/>
    <n v="0"/>
    <n v="0"/>
  </r>
  <r>
    <n v="200581"/>
    <s v="2005-8-1"/>
    <x v="0"/>
    <n v="8"/>
    <n v="1"/>
    <x v="1"/>
    <x v="0"/>
    <x v="3"/>
    <x v="0"/>
    <x v="0"/>
    <x v="4"/>
    <s v="Good Standing"/>
    <n v="200631"/>
    <s v="2006-3-1"/>
    <n v="3.1814814810000001"/>
    <x v="4"/>
    <s v="Good Standing"/>
    <n v="200931"/>
    <s v="2009-3-1"/>
    <n v="2.95"/>
    <n v="3"/>
    <s v="Good Standing"/>
    <x v="0"/>
    <x v="1"/>
    <n v="1"/>
    <x v="0"/>
    <n v="1"/>
    <x v="0"/>
    <n v="0"/>
    <n v="0"/>
    <x v="0"/>
    <x v="1"/>
    <n v="1"/>
    <n v="1"/>
  </r>
  <r>
    <n v="200581"/>
    <s v="2005-8-1"/>
    <x v="0"/>
    <n v="8"/>
    <n v="1"/>
    <x v="1"/>
    <x v="3"/>
    <x v="4"/>
    <x v="0"/>
    <x v="0"/>
    <x v="5"/>
    <s v="Good Standing"/>
    <n v="200631"/>
    <s v="2006-3-1"/>
    <n v="3.2612903229999999"/>
    <x v="5"/>
    <s v="Good Standing"/>
    <n v="200931"/>
    <s v="2009-3-1"/>
    <n v="3.7"/>
    <n v="4"/>
    <s v="Good Standing"/>
    <x v="0"/>
    <x v="0"/>
    <n v="1"/>
    <x v="0"/>
    <n v="1"/>
    <x v="0"/>
    <n v="0"/>
    <n v="0"/>
    <x v="0"/>
    <x v="1"/>
    <n v="1"/>
    <n v="1"/>
  </r>
  <r>
    <n v="200581"/>
    <s v="2005-8-1"/>
    <x v="0"/>
    <n v="8"/>
    <n v="1"/>
    <x v="1"/>
    <x v="4"/>
    <x v="5"/>
    <x v="0"/>
    <x v="0"/>
    <x v="6"/>
    <s v="Probation"/>
    <n v="200651"/>
    <s v="2006-5-1"/>
    <n v="2.1310344830000001"/>
    <x v="6"/>
    <s v="Good Standing"/>
    <n v="200931"/>
    <s v="2009-3-1"/>
    <n v="2.92"/>
    <n v="3.04"/>
    <s v="Good Standing"/>
    <x v="0"/>
    <x v="0"/>
    <n v="1"/>
    <x v="0"/>
    <n v="1"/>
    <x v="0"/>
    <n v="0"/>
    <n v="0"/>
    <x v="0"/>
    <x v="1"/>
    <n v="1"/>
    <n v="1"/>
  </r>
  <r>
    <n v="200581"/>
    <s v="2005-8-1"/>
    <x v="0"/>
    <n v="8"/>
    <n v="1"/>
    <x v="0"/>
    <x v="5"/>
    <x v="6"/>
    <x v="0"/>
    <x v="0"/>
    <x v="0"/>
    <s v="Good Standing"/>
    <n v="200631"/>
    <s v="2006-3-1"/>
    <n v="1.786666667"/>
    <x v="7"/>
    <s v="Probation"/>
    <n v="200631"/>
    <s v="2006-3-1"/>
    <n v="1.786666667"/>
    <n v="1.428571429"/>
    <s v="Probation"/>
    <x v="0"/>
    <x v="1"/>
    <n v="1"/>
    <x v="1"/>
    <n v="0"/>
    <x v="1"/>
    <n v="0"/>
    <n v="0"/>
    <x v="0"/>
    <x v="0"/>
    <n v="0"/>
    <n v="0"/>
  </r>
  <r>
    <n v="200581"/>
    <s v="2005-8-1"/>
    <x v="0"/>
    <n v="8"/>
    <n v="1"/>
    <x v="0"/>
    <x v="3"/>
    <x v="7"/>
    <x v="0"/>
    <x v="2"/>
    <x v="7"/>
    <s v="Good Standing"/>
    <n v="200631"/>
    <s v="2006-3-1"/>
    <n v="2.1523809520000001"/>
    <x v="8"/>
    <s v="Good Standing with Warning"/>
    <n v="201031"/>
    <s v="2010-3-1"/>
    <n v="2.27"/>
    <n v="3.18"/>
    <s v="Good Standing"/>
    <x v="0"/>
    <x v="1"/>
    <n v="1"/>
    <x v="0"/>
    <n v="1"/>
    <x v="0"/>
    <n v="1"/>
    <n v="0"/>
    <x v="0"/>
    <x v="0"/>
    <n v="1"/>
    <n v="1"/>
  </r>
  <r>
    <n v="200581"/>
    <s v="2005-8-1"/>
    <x v="0"/>
    <n v="8"/>
    <n v="1"/>
    <x v="0"/>
    <x v="4"/>
    <x v="8"/>
    <x v="0"/>
    <x v="0"/>
    <x v="8"/>
    <s v="Good Standing"/>
    <n v="200631"/>
    <s v="2006-3-1"/>
    <n v="2.6"/>
    <x v="9"/>
    <s v="Good Standing"/>
    <n v="200931"/>
    <s v="2009-3-1"/>
    <n v="2.85"/>
    <n v="3.04"/>
    <s v="Good Standing"/>
    <x v="1"/>
    <x v="0"/>
    <n v="1"/>
    <x v="0"/>
    <n v="1"/>
    <x v="0"/>
    <n v="0"/>
    <n v="0"/>
    <x v="0"/>
    <x v="1"/>
    <n v="1"/>
    <n v="1"/>
  </r>
  <r>
    <n v="200581"/>
    <s v="2005-8-1"/>
    <x v="0"/>
    <n v="8"/>
    <n v="1"/>
    <x v="0"/>
    <x v="2"/>
    <x v="9"/>
    <x v="0"/>
    <x v="0"/>
    <x v="9"/>
    <s v="Good Standing"/>
    <n v="200631"/>
    <s v="2006-3-1"/>
    <n v="2.6333333329999999"/>
    <x v="0"/>
    <s v="Good Standing"/>
    <n v="201031"/>
    <s v="2010-3-1"/>
    <n v="2.0099999999999998"/>
    <n v="1.8"/>
    <s v="Good Standing with Warning"/>
    <x v="0"/>
    <x v="1"/>
    <n v="1"/>
    <x v="0"/>
    <n v="1"/>
    <x v="0"/>
    <n v="0"/>
    <n v="0"/>
    <x v="0"/>
    <x v="0"/>
    <n v="0"/>
    <n v="0"/>
  </r>
  <r>
    <n v="200581"/>
    <s v="2005-8-1"/>
    <x v="0"/>
    <n v="8"/>
    <n v="1"/>
    <x v="0"/>
    <x v="4"/>
    <x v="10"/>
    <x v="0"/>
    <x v="3"/>
    <x v="10"/>
    <s v="Good Standing"/>
    <n v="200631"/>
    <s v="2006-3-1"/>
    <n v="2.85"/>
    <x v="10"/>
    <s v="Good Standing"/>
    <n v="200851"/>
    <s v="2008-5-1"/>
    <n v="3.01"/>
    <n v="0"/>
    <s v="Good Standing"/>
    <x v="0"/>
    <x v="1"/>
    <n v="1"/>
    <x v="0"/>
    <n v="1"/>
    <x v="1"/>
    <n v="0"/>
    <n v="0"/>
    <x v="1"/>
    <x v="1"/>
    <n v="1"/>
    <n v="1"/>
  </r>
  <r>
    <n v="200581"/>
    <s v="2005-8-1"/>
    <x v="0"/>
    <n v="8"/>
    <n v="1"/>
    <x v="0"/>
    <x v="1"/>
    <x v="11"/>
    <x v="0"/>
    <x v="1"/>
    <x v="11"/>
    <s v="Good Standing"/>
    <n v="200631"/>
    <s v="2006-3-1"/>
    <n v="3.5678571429999999"/>
    <x v="4"/>
    <s v="Good Standing"/>
    <n v="200931"/>
    <s v="2009-3-1"/>
    <n v="3.54"/>
    <n v="3.62"/>
    <s v="Good Standing"/>
    <x v="0"/>
    <x v="0"/>
    <n v="1"/>
    <x v="0"/>
    <n v="1"/>
    <x v="0"/>
    <n v="0"/>
    <n v="0"/>
    <x v="0"/>
    <x v="1"/>
    <n v="1"/>
    <n v="1"/>
  </r>
  <r>
    <n v="200581"/>
    <s v="2005-8-1"/>
    <x v="0"/>
    <n v="8"/>
    <n v="1"/>
    <x v="0"/>
    <x v="5"/>
    <x v="12"/>
    <x v="0"/>
    <x v="4"/>
    <x v="12"/>
    <s v="Good Standing"/>
    <n v="200631"/>
    <s v="2006-3-1"/>
    <n v="3.2366666670000002"/>
    <x v="11"/>
    <s v="Good Standing"/>
    <n v="200931"/>
    <s v="2009-3-1"/>
    <n v="3.46"/>
    <n v="3.92"/>
    <s v="Good Standing"/>
    <x v="0"/>
    <x v="1"/>
    <n v="1"/>
    <x v="0"/>
    <n v="1"/>
    <x v="0"/>
    <n v="0"/>
    <n v="0"/>
    <x v="0"/>
    <x v="1"/>
    <n v="1"/>
    <n v="1"/>
  </r>
  <r>
    <n v="200581"/>
    <s v="2005-8-1"/>
    <x v="0"/>
    <n v="8"/>
    <n v="1"/>
    <x v="0"/>
    <x v="4"/>
    <x v="1"/>
    <x v="0"/>
    <x v="0"/>
    <x v="13"/>
    <s v="Good Standing"/>
    <n v="200631"/>
    <s v="2006-3-1"/>
    <n v="2.8709677419999999"/>
    <x v="12"/>
    <s v="Good Standing"/>
    <n v="200631"/>
    <s v="2006-3-1"/>
    <n v="2.8709677419999999"/>
    <n v="2.4666666670000001"/>
    <s v="Good Standing"/>
    <x v="0"/>
    <x v="1"/>
    <n v="1"/>
    <x v="1"/>
    <n v="0"/>
    <x v="1"/>
    <n v="0"/>
    <n v="0"/>
    <x v="0"/>
    <x v="0"/>
    <n v="0"/>
    <n v="0"/>
  </r>
  <r>
    <n v="200581"/>
    <s v="2005-8-1"/>
    <x v="0"/>
    <n v="8"/>
    <n v="1"/>
    <x v="0"/>
    <x v="4"/>
    <x v="13"/>
    <x v="0"/>
    <x v="2"/>
    <x v="14"/>
    <s v="Good Standing"/>
    <n v="200631"/>
    <s v="2006-3-1"/>
    <n v="3.4161290320000002"/>
    <x v="13"/>
    <s v="Good Standing"/>
    <n v="200931"/>
    <s v="2009-3-1"/>
    <n v="3.34"/>
    <n v="3.42"/>
    <s v="Good Standing"/>
    <x v="1"/>
    <x v="1"/>
    <n v="1"/>
    <x v="0"/>
    <n v="1"/>
    <x v="0"/>
    <n v="0"/>
    <n v="0"/>
    <x v="0"/>
    <x v="1"/>
    <n v="1"/>
    <n v="1"/>
  </r>
  <r>
    <n v="200581"/>
    <s v="2005-8-1"/>
    <x v="0"/>
    <n v="8"/>
    <n v="1"/>
    <x v="0"/>
    <x v="0"/>
    <x v="13"/>
    <x v="0"/>
    <x v="5"/>
    <x v="15"/>
    <s v="Good Standing"/>
    <n v="200631"/>
    <s v="2006-3-1"/>
    <n v="2.3142857139999999"/>
    <x v="14"/>
    <s v="Good Standing with Warning"/>
    <n v="201031"/>
    <s v="2010-3-1"/>
    <n v="2.6"/>
    <n v="1.35"/>
    <s v="Good Standing with Warning"/>
    <x v="1"/>
    <x v="1"/>
    <n v="1"/>
    <x v="0"/>
    <n v="1"/>
    <x v="0"/>
    <n v="1"/>
    <n v="0"/>
    <x v="0"/>
    <x v="0"/>
    <n v="1"/>
    <n v="1"/>
  </r>
  <r>
    <n v="200581"/>
    <s v="2005-8-1"/>
    <x v="0"/>
    <n v="8"/>
    <n v="1"/>
    <x v="1"/>
    <x v="4"/>
    <x v="14"/>
    <x v="0"/>
    <x v="3"/>
    <x v="16"/>
    <s v="Good Standing"/>
    <n v="200631"/>
    <s v="2006-3-1"/>
    <n v="2.0689655170000001"/>
    <x v="15"/>
    <s v="Good Standing with Warning"/>
    <n v="200931"/>
    <s v="2009-3-1"/>
    <n v="2.4900000000000002"/>
    <n v="2.5"/>
    <s v="Good Standing"/>
    <x v="0"/>
    <x v="1"/>
    <n v="1"/>
    <x v="0"/>
    <n v="1"/>
    <x v="0"/>
    <n v="0"/>
    <n v="0"/>
    <x v="0"/>
    <x v="1"/>
    <n v="1"/>
    <n v="1"/>
  </r>
  <r>
    <n v="200581"/>
    <s v="2005-8-1"/>
    <x v="0"/>
    <n v="8"/>
    <n v="1"/>
    <x v="0"/>
    <x v="5"/>
    <x v="15"/>
    <x v="0"/>
    <x v="0"/>
    <x v="17"/>
    <s v="Good Standing"/>
    <n v="200631"/>
    <s v="2006-3-1"/>
    <n v="1.9961538459999999"/>
    <x v="16"/>
    <s v="Probation"/>
    <n v="201131"/>
    <s v="2011-3-1"/>
    <n v="2.56"/>
    <n v="0"/>
    <s v="Good Standing with Warning"/>
    <x v="0"/>
    <x v="1"/>
    <n v="1"/>
    <x v="0"/>
    <n v="1"/>
    <x v="0"/>
    <n v="1"/>
    <n v="0"/>
    <x v="0"/>
    <x v="0"/>
    <n v="0"/>
    <n v="0"/>
  </r>
  <r>
    <n v="200581"/>
    <s v="2005-8-1"/>
    <x v="0"/>
    <n v="8"/>
    <n v="1"/>
    <x v="0"/>
    <x v="2"/>
    <x v="16"/>
    <x v="0"/>
    <x v="2"/>
    <x v="18"/>
    <s v="Good Standing"/>
    <n v="200581"/>
    <s v="2005-8-1"/>
    <n v="2.98"/>
    <x v="17"/>
    <s v="Good Standing"/>
    <n v="200581"/>
    <s v="2005-8-1"/>
    <n v="2.98"/>
    <n v="2.98"/>
    <s v="Good Standing"/>
    <x v="0"/>
    <x v="1"/>
    <n v="1"/>
    <x v="1"/>
    <n v="0"/>
    <x v="1"/>
    <n v="0"/>
    <n v="0"/>
    <x v="0"/>
    <x v="0"/>
    <n v="0"/>
    <n v="0"/>
  </r>
  <r>
    <n v="200581"/>
    <s v="2005-8-1"/>
    <x v="0"/>
    <n v="8"/>
    <n v="1"/>
    <x v="0"/>
    <x v="5"/>
    <x v="17"/>
    <x v="0"/>
    <x v="0"/>
    <x v="19"/>
    <s v="Good Standing"/>
    <n v="200631"/>
    <s v="2006-3-1"/>
    <n v="3.1518518520000001"/>
    <x v="10"/>
    <s v="Good Standing"/>
    <n v="200931"/>
    <s v="2009-3-1"/>
    <n v="3.29"/>
    <n v="3.5"/>
    <s v="Good Standing"/>
    <x v="0"/>
    <x v="0"/>
    <n v="1"/>
    <x v="0"/>
    <n v="1"/>
    <x v="0"/>
    <n v="0"/>
    <n v="0"/>
    <x v="0"/>
    <x v="1"/>
    <n v="1"/>
    <n v="1"/>
  </r>
  <r>
    <n v="200581"/>
    <s v="2005-8-1"/>
    <x v="0"/>
    <n v="8"/>
    <n v="1"/>
    <x v="1"/>
    <x v="4"/>
    <x v="18"/>
    <x v="0"/>
    <x v="0"/>
    <x v="20"/>
    <s v="Good Standing"/>
    <n v="200631"/>
    <s v="2006-3-1"/>
    <n v="2.5838709679999998"/>
    <x v="18"/>
    <s v="Good Standing"/>
    <n v="200981"/>
    <s v="2009-8-1"/>
    <n v="2.61"/>
    <n v="3.46"/>
    <s v="Good Standing"/>
    <x v="1"/>
    <x v="1"/>
    <n v="1"/>
    <x v="0"/>
    <n v="1"/>
    <x v="0"/>
    <n v="1"/>
    <n v="0"/>
    <x v="0"/>
    <x v="0"/>
    <n v="1"/>
    <n v="1"/>
  </r>
  <r>
    <n v="200581"/>
    <s v="2005-8-1"/>
    <x v="0"/>
    <n v="8"/>
    <n v="1"/>
    <x v="0"/>
    <x v="4"/>
    <x v="19"/>
    <x v="0"/>
    <x v="0"/>
    <x v="21"/>
    <s v="Good Standing"/>
    <n v="200631"/>
    <s v="2006-3-1"/>
    <n v="3.1419354839999998"/>
    <x v="19"/>
    <s v="Good Standing"/>
    <n v="201171"/>
    <s v="2011-7-1"/>
    <n v="2.96"/>
    <n v="4"/>
    <s v="Good Standing"/>
    <x v="0"/>
    <x v="1"/>
    <n v="1"/>
    <x v="0"/>
    <n v="1"/>
    <x v="1"/>
    <n v="0"/>
    <n v="0"/>
    <x v="0"/>
    <x v="0"/>
    <n v="0"/>
    <n v="0"/>
  </r>
  <r>
    <n v="200581"/>
    <s v="2005-8-1"/>
    <x v="0"/>
    <n v="8"/>
    <n v="1"/>
    <x v="1"/>
    <x v="5"/>
    <x v="20"/>
    <x v="0"/>
    <x v="3"/>
    <x v="22"/>
    <s v="Good Standing"/>
    <n v="200631"/>
    <s v="2006-3-1"/>
    <n v="3.7433333329999998"/>
    <x v="20"/>
    <s v="Good Standing"/>
    <n v="200931"/>
    <s v="2009-3-1"/>
    <n v="3.19"/>
    <n v="3.14"/>
    <s v="Good Standing"/>
    <x v="0"/>
    <x v="1"/>
    <n v="1"/>
    <x v="0"/>
    <n v="1"/>
    <x v="0"/>
    <n v="0"/>
    <n v="0"/>
    <x v="0"/>
    <x v="1"/>
    <n v="1"/>
    <n v="1"/>
  </r>
  <r>
    <n v="200581"/>
    <s v="2005-8-1"/>
    <x v="0"/>
    <n v="8"/>
    <n v="1"/>
    <x v="1"/>
    <x v="4"/>
    <x v="21"/>
    <x v="0"/>
    <x v="4"/>
    <x v="23"/>
    <s v="Good Standing"/>
    <n v="200631"/>
    <s v="2006-3-1"/>
    <n v="3.8323529409999999"/>
    <x v="21"/>
    <s v="Good Standing"/>
    <n v="200931"/>
    <s v="2009-3-1"/>
    <n v="3.64"/>
    <n v="3.44"/>
    <s v="Good Standing"/>
    <x v="0"/>
    <x v="1"/>
    <n v="1"/>
    <x v="0"/>
    <n v="1"/>
    <x v="0"/>
    <n v="0"/>
    <n v="0"/>
    <x v="0"/>
    <x v="1"/>
    <n v="1"/>
    <n v="1"/>
  </r>
  <r>
    <n v="200581"/>
    <s v="2005-8-1"/>
    <x v="0"/>
    <n v="8"/>
    <n v="1"/>
    <x v="0"/>
    <x v="5"/>
    <x v="10"/>
    <x v="0"/>
    <x v="0"/>
    <x v="24"/>
    <s v="Good Standing"/>
    <n v="200631"/>
    <s v="2006-3-1"/>
    <n v="2.5807692310000001"/>
    <x v="22"/>
    <s v="Good Standing"/>
    <n v="200931"/>
    <s v="2009-3-1"/>
    <n v="2.2999999999999998"/>
    <n v="1.82"/>
    <s v="Good Standing with Warning"/>
    <x v="0"/>
    <x v="1"/>
    <n v="1"/>
    <x v="0"/>
    <n v="1"/>
    <x v="0"/>
    <n v="0"/>
    <n v="0"/>
    <x v="0"/>
    <x v="1"/>
    <n v="1"/>
    <n v="1"/>
  </r>
  <r>
    <n v="200581"/>
    <s v="2005-8-1"/>
    <x v="0"/>
    <n v="8"/>
    <n v="1"/>
    <x v="0"/>
    <x v="4"/>
    <x v="22"/>
    <x v="0"/>
    <x v="2"/>
    <x v="25"/>
    <s v="Good Standing"/>
    <n v="200631"/>
    <s v="2006-3-1"/>
    <n v="2.3235294120000001"/>
    <x v="23"/>
    <s v="Good Standing with Warning"/>
    <n v="200931"/>
    <s v="2009-3-1"/>
    <n v="2.86"/>
    <n v="3.04"/>
    <s v="Good Standing"/>
    <x v="0"/>
    <x v="1"/>
    <n v="1"/>
    <x v="0"/>
    <n v="1"/>
    <x v="0"/>
    <n v="0"/>
    <n v="0"/>
    <x v="0"/>
    <x v="1"/>
    <n v="1"/>
    <n v="1"/>
  </r>
  <r>
    <n v="200581"/>
    <s v="2005-8-1"/>
    <x v="0"/>
    <n v="8"/>
    <n v="1"/>
    <x v="1"/>
    <x v="4"/>
    <x v="23"/>
    <x v="0"/>
    <x v="6"/>
    <x v="26"/>
    <s v="Good Standing"/>
    <n v="200631"/>
    <s v="2006-3-1"/>
    <n v="3.4548387100000002"/>
    <x v="11"/>
    <s v="Good Standing"/>
    <n v="200631"/>
    <s v="2006-3-1"/>
    <n v="3.4548387100000002"/>
    <n v="3.1133333329999999"/>
    <s v="Good Standing"/>
    <x v="1"/>
    <x v="1"/>
    <n v="1"/>
    <x v="1"/>
    <n v="0"/>
    <x v="1"/>
    <n v="0"/>
    <n v="0"/>
    <x v="0"/>
    <x v="0"/>
    <n v="0"/>
    <n v="0"/>
  </r>
  <r>
    <n v="200581"/>
    <s v="2005-8-1"/>
    <x v="0"/>
    <n v="8"/>
    <n v="1"/>
    <x v="0"/>
    <x v="4"/>
    <x v="24"/>
    <x v="0"/>
    <x v="2"/>
    <x v="27"/>
    <s v="Good Standing"/>
    <n v="200661"/>
    <s v="2006-6-1"/>
    <n v="2.8512195120000001"/>
    <x v="24"/>
    <s v="Good Standing"/>
    <n v="200881"/>
    <s v="2008-8-1"/>
    <n v="3.15"/>
    <n v="3.08"/>
    <s v="Good Standing"/>
    <x v="0"/>
    <x v="1"/>
    <n v="1"/>
    <x v="0"/>
    <n v="1"/>
    <x v="0"/>
    <n v="0"/>
    <n v="0"/>
    <x v="0"/>
    <x v="1"/>
    <n v="1"/>
    <n v="1"/>
  </r>
  <r>
    <n v="200581"/>
    <s v="2005-8-1"/>
    <x v="0"/>
    <n v="8"/>
    <n v="1"/>
    <x v="1"/>
    <x v="4"/>
    <x v="25"/>
    <x v="0"/>
    <x v="3"/>
    <x v="28"/>
    <s v="Good Standing"/>
    <n v="200631"/>
    <s v="2006-3-1"/>
    <n v="1.8241379310000001"/>
    <x v="25"/>
    <s v="Probation"/>
    <n v="200731"/>
    <s v="2007-3-1"/>
    <n v="1.6719298250000001"/>
    <n v="0.86666666699999995"/>
    <s v="Disqualified"/>
    <x v="0"/>
    <x v="1"/>
    <n v="1"/>
    <x v="0"/>
    <n v="0"/>
    <x v="1"/>
    <n v="0"/>
    <n v="0"/>
    <x v="0"/>
    <x v="0"/>
    <n v="0"/>
    <n v="0"/>
  </r>
  <r>
    <n v="200581"/>
    <s v="2005-8-1"/>
    <x v="0"/>
    <n v="8"/>
    <n v="1"/>
    <x v="1"/>
    <x v="5"/>
    <x v="26"/>
    <x v="0"/>
    <x v="6"/>
    <x v="29"/>
    <s v="Good Standing"/>
    <n v="200631"/>
    <s v="2006-3-1"/>
    <n v="3.6645161289999999"/>
    <x v="20"/>
    <s v="Good Standing"/>
    <n v="200931"/>
    <s v="2009-3-1"/>
    <n v="3.56"/>
    <n v="3.35"/>
    <s v="Good Standing"/>
    <x v="0"/>
    <x v="1"/>
    <n v="1"/>
    <x v="0"/>
    <n v="1"/>
    <x v="0"/>
    <n v="0"/>
    <n v="0"/>
    <x v="0"/>
    <x v="1"/>
    <n v="1"/>
    <n v="1"/>
  </r>
  <r>
    <n v="200581"/>
    <s v="2005-8-1"/>
    <x v="0"/>
    <n v="8"/>
    <n v="1"/>
    <x v="0"/>
    <x v="3"/>
    <x v="27"/>
    <x v="0"/>
    <x v="3"/>
    <x v="30"/>
    <s v="Good Standing"/>
    <n v="200631"/>
    <s v="2006-3-1"/>
    <n v="2.9034482760000002"/>
    <x v="26"/>
    <s v="Good Standing"/>
    <n v="200931"/>
    <s v="2009-3-1"/>
    <n v="2.85"/>
    <n v="2.3199999999999998"/>
    <s v="Good Standing"/>
    <x v="0"/>
    <x v="1"/>
    <n v="1"/>
    <x v="0"/>
    <n v="1"/>
    <x v="0"/>
    <n v="0"/>
    <n v="0"/>
    <x v="0"/>
    <x v="1"/>
    <n v="1"/>
    <n v="1"/>
  </r>
  <r>
    <n v="200581"/>
    <s v="2005-8-1"/>
    <x v="0"/>
    <n v="8"/>
    <n v="1"/>
    <x v="1"/>
    <x v="5"/>
    <x v="28"/>
    <x v="0"/>
    <x v="0"/>
    <x v="31"/>
    <s v="Good Standing"/>
    <n v="200631"/>
    <s v="2006-3-1"/>
    <n v="3.167741935"/>
    <x v="19"/>
    <s v="Good Standing"/>
    <n v="200831"/>
    <s v="2008-3-1"/>
    <n v="3.21"/>
    <n v="3.4"/>
    <s v="Good Standing"/>
    <x v="0"/>
    <x v="1"/>
    <n v="1"/>
    <x v="0"/>
    <n v="1"/>
    <x v="1"/>
    <n v="0"/>
    <n v="0"/>
    <x v="1"/>
    <x v="1"/>
    <n v="1"/>
    <n v="1"/>
  </r>
  <r>
    <n v="200581"/>
    <s v="2005-8-1"/>
    <x v="0"/>
    <n v="8"/>
    <n v="1"/>
    <x v="0"/>
    <x v="5"/>
    <x v="29"/>
    <x v="0"/>
    <x v="6"/>
    <x v="32"/>
    <s v="Good Standing"/>
    <n v="200631"/>
    <s v="2006-3-1"/>
    <n v="2.230769231"/>
    <x v="27"/>
    <s v="Good Standing with Warning"/>
    <n v="200931"/>
    <s v="2009-3-1"/>
    <n v="3.03"/>
    <n v="2.82"/>
    <s v="Good Standing"/>
    <x v="0"/>
    <x v="1"/>
    <n v="1"/>
    <x v="0"/>
    <n v="1"/>
    <x v="0"/>
    <n v="0"/>
    <n v="0"/>
    <x v="0"/>
    <x v="1"/>
    <n v="1"/>
    <n v="1"/>
  </r>
  <r>
    <n v="200581"/>
    <s v="2005-8-1"/>
    <x v="0"/>
    <n v="8"/>
    <n v="1"/>
    <x v="0"/>
    <x v="0"/>
    <x v="30"/>
    <x v="0"/>
    <x v="3"/>
    <x v="33"/>
    <s v="Good Standing"/>
    <n v="200631"/>
    <s v="2006-3-1"/>
    <n v="2.190909091"/>
    <x v="28"/>
    <s v="Good Standing with Warning"/>
    <n v="200961"/>
    <s v="2009-6-1"/>
    <n v="2.68"/>
    <n v="3.3"/>
    <s v="Good Standing"/>
    <x v="0"/>
    <x v="0"/>
    <n v="1"/>
    <x v="0"/>
    <n v="1"/>
    <x v="0"/>
    <n v="0"/>
    <n v="0"/>
    <x v="0"/>
    <x v="1"/>
    <n v="1"/>
    <n v="1"/>
  </r>
  <r>
    <n v="200581"/>
    <s v="2005-8-1"/>
    <x v="0"/>
    <n v="8"/>
    <n v="1"/>
    <x v="0"/>
    <x v="5"/>
    <x v="18"/>
    <x v="0"/>
    <x v="0"/>
    <x v="34"/>
    <s v="Good Standing"/>
    <n v="200631"/>
    <s v="2006-3-1"/>
    <n v="3.213333333"/>
    <x v="29"/>
    <s v="Good Standing"/>
    <n v="200931"/>
    <s v="2009-3-1"/>
    <n v="3.31"/>
    <n v="3.75"/>
    <s v="Good Standing"/>
    <x v="0"/>
    <x v="1"/>
    <n v="1"/>
    <x v="0"/>
    <n v="1"/>
    <x v="0"/>
    <n v="0"/>
    <n v="0"/>
    <x v="0"/>
    <x v="1"/>
    <n v="1"/>
    <n v="1"/>
  </r>
  <r>
    <n v="200581"/>
    <s v="2005-8-1"/>
    <x v="0"/>
    <n v="8"/>
    <n v="1"/>
    <x v="0"/>
    <x v="5"/>
    <x v="18"/>
    <x v="0"/>
    <x v="3"/>
    <x v="35"/>
    <s v="Good Standing"/>
    <n v="200651"/>
    <s v="2006-5-1"/>
    <n v="3.5064516129999999"/>
    <x v="6"/>
    <s v="Good Standing"/>
    <n v="200731"/>
    <s v="2007-3-1"/>
    <n v="3.691935484"/>
    <n v="3.75"/>
    <s v="Good Standing"/>
    <x v="0"/>
    <x v="1"/>
    <n v="1"/>
    <x v="0"/>
    <n v="0"/>
    <x v="1"/>
    <n v="0"/>
    <n v="1"/>
    <x v="0"/>
    <x v="0"/>
    <n v="0"/>
    <n v="0"/>
  </r>
  <r>
    <n v="200581"/>
    <s v="2005-8-1"/>
    <x v="0"/>
    <n v="8"/>
    <n v="1"/>
    <x v="0"/>
    <x v="0"/>
    <x v="31"/>
    <x v="0"/>
    <x v="0"/>
    <x v="36"/>
    <s v="Good Standing"/>
    <n v="200631"/>
    <s v="2006-3-1"/>
    <n v="1.6777777780000001"/>
    <x v="30"/>
    <s v="Probation"/>
    <n v="200631"/>
    <s v="2006-3-1"/>
    <n v="1.6777777780000001"/>
    <n v="1.42"/>
    <s v="Probation"/>
    <x v="0"/>
    <x v="0"/>
    <n v="1"/>
    <x v="1"/>
    <n v="0"/>
    <x v="1"/>
    <n v="0"/>
    <n v="0"/>
    <x v="0"/>
    <x v="0"/>
    <n v="0"/>
    <n v="0"/>
  </r>
  <r>
    <n v="200581"/>
    <s v="2005-8-1"/>
    <x v="0"/>
    <n v="8"/>
    <n v="1"/>
    <x v="0"/>
    <x v="3"/>
    <x v="32"/>
    <x v="0"/>
    <x v="0"/>
    <x v="37"/>
    <s v="Good Standing"/>
    <n v="200631"/>
    <s v="2006-3-1"/>
    <n v="2.65"/>
    <x v="31"/>
    <s v="Good Standing"/>
    <n v="201031"/>
    <s v="2010-3-1"/>
    <n v="3.08"/>
    <n v="3.33"/>
    <s v="Good Standing"/>
    <x v="1"/>
    <x v="0"/>
    <n v="1"/>
    <x v="0"/>
    <n v="1"/>
    <x v="0"/>
    <n v="0"/>
    <n v="0"/>
    <x v="0"/>
    <x v="0"/>
    <n v="1"/>
    <n v="1"/>
  </r>
  <r>
    <n v="200581"/>
    <s v="2005-8-1"/>
    <x v="0"/>
    <n v="8"/>
    <n v="1"/>
    <x v="1"/>
    <x v="2"/>
    <x v="33"/>
    <x v="0"/>
    <x v="2"/>
    <x v="35"/>
    <s v="Good Standing"/>
    <n v="200631"/>
    <s v="2006-3-1"/>
    <n v="3.4393939389999999"/>
    <x v="32"/>
    <s v="Good Standing"/>
    <n v="200931"/>
    <s v="2009-3-1"/>
    <n v="3.6"/>
    <n v="3.22"/>
    <s v="Good Standing"/>
    <x v="0"/>
    <x v="1"/>
    <n v="1"/>
    <x v="0"/>
    <n v="1"/>
    <x v="0"/>
    <n v="0"/>
    <n v="0"/>
    <x v="0"/>
    <x v="1"/>
    <n v="1"/>
    <n v="1"/>
  </r>
  <r>
    <n v="200581"/>
    <s v="2005-8-1"/>
    <x v="0"/>
    <n v="8"/>
    <n v="1"/>
    <x v="0"/>
    <x v="1"/>
    <x v="34"/>
    <x v="0"/>
    <x v="1"/>
    <x v="38"/>
    <s v="Good Standing"/>
    <n v="200651"/>
    <s v="2006-5-1"/>
    <n v="3.3787878789999999"/>
    <x v="6"/>
    <s v="Good Standing"/>
    <n v="200931"/>
    <s v="2009-3-1"/>
    <n v="3.28"/>
    <n v="3.01"/>
    <s v="Good Standing"/>
    <x v="0"/>
    <x v="1"/>
    <n v="1"/>
    <x v="0"/>
    <n v="1"/>
    <x v="0"/>
    <n v="0"/>
    <n v="0"/>
    <x v="0"/>
    <x v="1"/>
    <n v="1"/>
    <n v="1"/>
  </r>
  <r>
    <n v="200581"/>
    <s v="2005-8-1"/>
    <x v="0"/>
    <n v="8"/>
    <n v="1"/>
    <x v="0"/>
    <x v="5"/>
    <x v="35"/>
    <x v="0"/>
    <x v="6"/>
    <x v="34"/>
    <s v="Good Standing"/>
    <n v="200581"/>
    <s v="2005-8-1"/>
    <n v="3.5750000000000002"/>
    <x v="33"/>
    <s v="Good Standing"/>
    <n v="201131"/>
    <s v="2011-3-1"/>
    <n v="2.21"/>
    <n v="2.3199999999999998"/>
    <s v="Good Standing"/>
    <x v="1"/>
    <x v="1"/>
    <n v="1"/>
    <x v="0"/>
    <n v="1"/>
    <x v="0"/>
    <n v="1"/>
    <n v="1"/>
    <x v="0"/>
    <x v="0"/>
    <n v="0"/>
    <n v="1"/>
  </r>
  <r>
    <n v="200581"/>
    <s v="2005-8-1"/>
    <x v="0"/>
    <n v="8"/>
    <n v="1"/>
    <x v="1"/>
    <x v="4"/>
    <x v="36"/>
    <x v="0"/>
    <x v="0"/>
    <x v="39"/>
    <s v="Good Standing"/>
    <n v="200631"/>
    <s v="2006-3-1"/>
    <n v="3.2433333329999998"/>
    <x v="34"/>
    <s v="Good Standing"/>
    <n v="200931"/>
    <s v="2009-3-1"/>
    <n v="3.38"/>
    <n v="3.5"/>
    <s v="Good Standing"/>
    <x v="0"/>
    <x v="1"/>
    <n v="1"/>
    <x v="0"/>
    <n v="1"/>
    <x v="0"/>
    <n v="0"/>
    <n v="0"/>
    <x v="0"/>
    <x v="1"/>
    <n v="1"/>
    <n v="1"/>
  </r>
  <r>
    <n v="200581"/>
    <s v="2005-8-1"/>
    <x v="0"/>
    <n v="8"/>
    <n v="1"/>
    <x v="0"/>
    <x v="3"/>
    <x v="37"/>
    <x v="0"/>
    <x v="2"/>
    <x v="40"/>
    <s v="Good Standing"/>
    <n v="200631"/>
    <s v="2006-3-1"/>
    <n v="2.8366666669999998"/>
    <x v="35"/>
    <s v="Good Standing"/>
    <n v="200931"/>
    <s v="2009-3-1"/>
    <n v="3.26"/>
    <n v="3.4"/>
    <s v="Good Standing"/>
    <x v="0"/>
    <x v="1"/>
    <n v="1"/>
    <x v="0"/>
    <n v="1"/>
    <x v="0"/>
    <n v="0"/>
    <n v="0"/>
    <x v="0"/>
    <x v="1"/>
    <n v="1"/>
    <n v="1"/>
  </r>
  <r>
    <n v="200581"/>
    <s v="2005-8-1"/>
    <x v="0"/>
    <n v="8"/>
    <n v="1"/>
    <x v="0"/>
    <x v="5"/>
    <x v="38"/>
    <x v="0"/>
    <x v="3"/>
    <x v="41"/>
    <s v="Good Standing"/>
    <n v="200631"/>
    <s v="2006-3-1"/>
    <n v="3.1033333330000001"/>
    <x v="19"/>
    <s v="Good Standing"/>
    <n v="200931"/>
    <s v="2009-3-1"/>
    <n v="2.99"/>
    <n v="3.13"/>
    <s v="Good Standing"/>
    <x v="1"/>
    <x v="1"/>
    <n v="1"/>
    <x v="0"/>
    <n v="1"/>
    <x v="0"/>
    <n v="0"/>
    <n v="0"/>
    <x v="0"/>
    <x v="1"/>
    <n v="1"/>
    <n v="1"/>
  </r>
  <r>
    <n v="200581"/>
    <s v="2005-8-1"/>
    <x v="0"/>
    <n v="8"/>
    <n v="1"/>
    <x v="0"/>
    <x v="4"/>
    <x v="39"/>
    <x v="0"/>
    <x v="2"/>
    <x v="42"/>
    <s v="Good Standing"/>
    <n v="200631"/>
    <s v="2006-3-1"/>
    <n v="2.3882352939999998"/>
    <x v="36"/>
    <s v="Good Standing with Warning"/>
    <n v="200931"/>
    <s v="2009-3-1"/>
    <n v="2.81"/>
    <n v="2.89"/>
    <s v="Good Standing"/>
    <x v="0"/>
    <x v="1"/>
    <n v="1"/>
    <x v="0"/>
    <n v="1"/>
    <x v="0"/>
    <n v="0"/>
    <n v="0"/>
    <x v="0"/>
    <x v="1"/>
    <n v="1"/>
    <n v="1"/>
  </r>
  <r>
    <n v="200581"/>
    <s v="2005-8-1"/>
    <x v="0"/>
    <n v="8"/>
    <n v="1"/>
    <x v="0"/>
    <x v="5"/>
    <x v="7"/>
    <x v="0"/>
    <x v="2"/>
    <x v="43"/>
    <s v="Good Standing"/>
    <n v="200631"/>
    <s v="2006-3-1"/>
    <n v="3.5307692309999998"/>
    <x v="37"/>
    <s v="Good Standing"/>
    <n v="200931"/>
    <s v="2009-3-1"/>
    <n v="2.99"/>
    <n v="2.48"/>
    <s v="Good Standing"/>
    <x v="0"/>
    <x v="1"/>
    <n v="1"/>
    <x v="0"/>
    <n v="1"/>
    <x v="0"/>
    <n v="0"/>
    <n v="0"/>
    <x v="0"/>
    <x v="1"/>
    <n v="1"/>
    <n v="1"/>
  </r>
  <r>
    <n v="200581"/>
    <s v="2005-8-1"/>
    <x v="0"/>
    <n v="8"/>
    <n v="1"/>
    <x v="0"/>
    <x v="5"/>
    <x v="40"/>
    <x v="0"/>
    <x v="0"/>
    <x v="44"/>
    <s v="Good Standing"/>
    <n v="200631"/>
    <s v="2006-3-1"/>
    <n v="2.2592592589999998"/>
    <x v="38"/>
    <s v="Good Standing"/>
    <n v="200951"/>
    <s v="2009-5-1"/>
    <n v="2.5099999999999998"/>
    <n v="1.7"/>
    <s v="Good Standing with Warning"/>
    <x v="0"/>
    <x v="0"/>
    <n v="1"/>
    <x v="0"/>
    <n v="1"/>
    <x v="0"/>
    <n v="0"/>
    <n v="0"/>
    <x v="0"/>
    <x v="1"/>
    <n v="1"/>
    <n v="1"/>
  </r>
  <r>
    <n v="200581"/>
    <s v="2005-8-1"/>
    <x v="0"/>
    <n v="8"/>
    <n v="1"/>
    <x v="0"/>
    <x v="0"/>
    <x v="8"/>
    <x v="0"/>
    <x v="0"/>
    <x v="15"/>
    <s v="Good Standing"/>
    <n v="200631"/>
    <s v="2006-3-1"/>
    <n v="2.56"/>
    <x v="39"/>
    <s v="Good Standing"/>
    <n v="200931"/>
    <s v="2009-3-1"/>
    <n v="2.9"/>
    <n v="2.82"/>
    <s v="Good Standing"/>
    <x v="0"/>
    <x v="0"/>
    <n v="1"/>
    <x v="0"/>
    <n v="1"/>
    <x v="0"/>
    <n v="0"/>
    <n v="0"/>
    <x v="0"/>
    <x v="1"/>
    <n v="1"/>
    <n v="1"/>
  </r>
  <r>
    <n v="200581"/>
    <s v="2005-8-1"/>
    <x v="0"/>
    <n v="8"/>
    <n v="1"/>
    <x v="0"/>
    <x v="4"/>
    <x v="41"/>
    <x v="0"/>
    <x v="0"/>
    <x v="45"/>
    <s v="Good Standing"/>
    <n v="200631"/>
    <s v="2006-3-1"/>
    <n v="3.325925926"/>
    <x v="40"/>
    <s v="Good Standing"/>
    <n v="200931"/>
    <s v="2009-3-1"/>
    <n v="3.26"/>
    <n v="2.7"/>
    <s v="Good Standing"/>
    <x v="0"/>
    <x v="0"/>
    <n v="1"/>
    <x v="0"/>
    <n v="1"/>
    <x v="0"/>
    <n v="0"/>
    <n v="0"/>
    <x v="0"/>
    <x v="1"/>
    <n v="1"/>
    <n v="1"/>
  </r>
  <r>
    <n v="200581"/>
    <s v="2005-8-1"/>
    <x v="0"/>
    <n v="8"/>
    <n v="1"/>
    <x v="0"/>
    <x v="3"/>
    <x v="42"/>
    <x v="0"/>
    <x v="0"/>
    <x v="14"/>
    <s v="Good Standing"/>
    <n v="200631"/>
    <s v="2006-3-1"/>
    <n v="3.4967741939999999"/>
    <x v="41"/>
    <s v="Good Standing"/>
    <n v="200931"/>
    <s v="2009-3-1"/>
    <n v="3.36"/>
    <n v="3.9"/>
    <s v="Good Standing"/>
    <x v="1"/>
    <x v="1"/>
    <n v="1"/>
    <x v="0"/>
    <n v="1"/>
    <x v="0"/>
    <n v="0"/>
    <n v="0"/>
    <x v="0"/>
    <x v="1"/>
    <n v="1"/>
    <n v="1"/>
  </r>
  <r>
    <n v="200581"/>
    <s v="2005-8-1"/>
    <x v="0"/>
    <n v="8"/>
    <n v="1"/>
    <x v="0"/>
    <x v="4"/>
    <x v="25"/>
    <x v="0"/>
    <x v="6"/>
    <x v="9"/>
    <s v="Good Standing"/>
    <n v="200631"/>
    <s v="2006-3-1"/>
    <n v="2.8307692310000001"/>
    <x v="42"/>
    <s v="Good Standing"/>
    <n v="200931"/>
    <s v="2009-3-1"/>
    <n v="3.19"/>
    <n v="2.92"/>
    <s v="Good Standing"/>
    <x v="0"/>
    <x v="1"/>
    <n v="1"/>
    <x v="0"/>
    <n v="1"/>
    <x v="0"/>
    <n v="0"/>
    <n v="0"/>
    <x v="0"/>
    <x v="1"/>
    <n v="1"/>
    <n v="1"/>
  </r>
  <r>
    <n v="200581"/>
    <s v="2005-8-1"/>
    <x v="0"/>
    <n v="8"/>
    <n v="1"/>
    <x v="1"/>
    <x v="4"/>
    <x v="42"/>
    <x v="0"/>
    <x v="0"/>
    <x v="15"/>
    <s v="Good Standing"/>
    <n v="200631"/>
    <s v="2006-3-1"/>
    <n v="3.214814815"/>
    <x v="43"/>
    <s v="Good Standing"/>
    <n v="200931"/>
    <s v="2009-3-1"/>
    <n v="3.1"/>
    <n v="3.13"/>
    <s v="Good Standing"/>
    <x v="0"/>
    <x v="1"/>
    <n v="1"/>
    <x v="0"/>
    <n v="1"/>
    <x v="0"/>
    <n v="0"/>
    <n v="0"/>
    <x v="0"/>
    <x v="1"/>
    <n v="1"/>
    <n v="1"/>
  </r>
  <r>
    <n v="200581"/>
    <s v="2005-8-1"/>
    <x v="0"/>
    <n v="8"/>
    <n v="1"/>
    <x v="0"/>
    <x v="5"/>
    <x v="43"/>
    <x v="0"/>
    <x v="4"/>
    <x v="46"/>
    <s v="Probation"/>
    <n v="200631"/>
    <s v="2006-3-1"/>
    <n v="1.8806451609999999"/>
    <x v="44"/>
    <s v="Probation"/>
    <n v="200881"/>
    <s v="2008-8-1"/>
    <n v="2.79"/>
    <n v="3.23"/>
    <s v="Good Standing"/>
    <x v="0"/>
    <x v="1"/>
    <n v="1"/>
    <x v="0"/>
    <n v="1"/>
    <x v="0"/>
    <n v="0"/>
    <n v="0"/>
    <x v="0"/>
    <x v="1"/>
    <n v="1"/>
    <n v="1"/>
  </r>
  <r>
    <n v="200581"/>
    <s v="2005-8-1"/>
    <x v="0"/>
    <n v="8"/>
    <n v="1"/>
    <x v="0"/>
    <x v="2"/>
    <x v="44"/>
    <x v="0"/>
    <x v="5"/>
    <x v="47"/>
    <s v="Good Standing"/>
    <n v="200661"/>
    <s v="2006-6-1"/>
    <n v="2.1424242420000001"/>
    <x v="19"/>
    <s v="Good Standing"/>
    <n v="200851"/>
    <s v="2008-5-1"/>
    <n v="2.5499999999999998"/>
    <n v="4"/>
    <s v="Good Standing"/>
    <x v="0"/>
    <x v="0"/>
    <n v="1"/>
    <x v="0"/>
    <n v="1"/>
    <x v="1"/>
    <n v="0"/>
    <n v="0"/>
    <x v="0"/>
    <x v="0"/>
    <n v="0"/>
    <n v="0"/>
  </r>
  <r>
    <n v="200581"/>
    <s v="2005-8-1"/>
    <x v="0"/>
    <n v="8"/>
    <n v="1"/>
    <x v="0"/>
    <x v="3"/>
    <x v="18"/>
    <x v="0"/>
    <x v="0"/>
    <x v="48"/>
    <s v="Probation"/>
    <n v="200631"/>
    <s v="2006-3-1"/>
    <n v="2.5538461539999999"/>
    <x v="45"/>
    <s v="Good Standing"/>
    <n v="201031"/>
    <s v="2010-3-1"/>
    <n v="2.4900000000000002"/>
    <n v="3.35"/>
    <s v="Good Standing"/>
    <x v="1"/>
    <x v="1"/>
    <n v="1"/>
    <x v="0"/>
    <n v="1"/>
    <x v="0"/>
    <n v="1"/>
    <n v="0"/>
    <x v="0"/>
    <x v="0"/>
    <n v="1"/>
    <n v="1"/>
  </r>
  <r>
    <n v="200581"/>
    <s v="2005-8-1"/>
    <x v="0"/>
    <n v="8"/>
    <n v="1"/>
    <x v="0"/>
    <x v="5"/>
    <x v="0"/>
    <x v="0"/>
    <x v="0"/>
    <x v="49"/>
    <s v="Probation"/>
    <n v="200631"/>
    <s v="2006-3-1"/>
    <n v="0.56296296300000004"/>
    <x v="46"/>
    <s v="Probation"/>
    <n v="200631"/>
    <s v="2006-3-1"/>
    <n v="0.56296296300000004"/>
    <n v="0.66666666699999999"/>
    <s v="Probation"/>
    <x v="0"/>
    <x v="1"/>
    <n v="1"/>
    <x v="1"/>
    <n v="0"/>
    <x v="1"/>
    <n v="0"/>
    <n v="0"/>
    <x v="0"/>
    <x v="0"/>
    <n v="0"/>
    <n v="0"/>
  </r>
  <r>
    <n v="200581"/>
    <s v="2005-8-1"/>
    <x v="0"/>
    <n v="8"/>
    <n v="1"/>
    <x v="1"/>
    <x v="4"/>
    <x v="45"/>
    <x v="0"/>
    <x v="6"/>
    <x v="1"/>
    <s v="Good Standing"/>
    <n v="200631"/>
    <s v="2006-3-1"/>
    <n v="3.5322580650000002"/>
    <x v="47"/>
    <s v="Good Standing"/>
    <n v="200931"/>
    <s v="2009-3-1"/>
    <n v="3.25"/>
    <n v="3"/>
    <s v="Good Standing"/>
    <x v="0"/>
    <x v="1"/>
    <n v="1"/>
    <x v="0"/>
    <n v="1"/>
    <x v="0"/>
    <n v="0"/>
    <n v="0"/>
    <x v="0"/>
    <x v="1"/>
    <n v="1"/>
    <n v="1"/>
  </r>
  <r>
    <n v="200581"/>
    <s v="2005-8-1"/>
    <x v="0"/>
    <n v="8"/>
    <n v="1"/>
    <x v="1"/>
    <x v="5"/>
    <x v="46"/>
    <x v="0"/>
    <x v="2"/>
    <x v="50"/>
    <s v="Good Standing"/>
    <n v="200631"/>
    <s v="2006-3-1"/>
    <n v="3.7653846149999999"/>
    <x v="20"/>
    <s v="Good Standing"/>
    <n v="200931"/>
    <s v="2009-3-1"/>
    <n v="3.84"/>
    <n v="3.85"/>
    <s v="Good Standing"/>
    <x v="0"/>
    <x v="1"/>
    <n v="1"/>
    <x v="0"/>
    <n v="1"/>
    <x v="0"/>
    <n v="0"/>
    <n v="0"/>
    <x v="0"/>
    <x v="1"/>
    <n v="1"/>
    <n v="1"/>
  </r>
  <r>
    <n v="200581"/>
    <s v="2005-8-1"/>
    <x v="0"/>
    <n v="8"/>
    <n v="1"/>
    <x v="1"/>
    <x v="5"/>
    <x v="36"/>
    <x v="0"/>
    <x v="2"/>
    <x v="51"/>
    <s v="Good Standing"/>
    <n v="200631"/>
    <s v="2006-3-1"/>
    <n v="3.1086956520000002"/>
    <x v="17"/>
    <s v="Good Standing"/>
    <n v="200931"/>
    <s v="2009-3-1"/>
    <n v="2.84"/>
    <n v="2.2599999999999998"/>
    <s v="Good Standing"/>
    <x v="0"/>
    <x v="1"/>
    <n v="1"/>
    <x v="0"/>
    <n v="1"/>
    <x v="0"/>
    <n v="0"/>
    <n v="0"/>
    <x v="0"/>
    <x v="0"/>
    <n v="1"/>
    <n v="1"/>
  </r>
  <r>
    <n v="200581"/>
    <s v="2005-8-1"/>
    <x v="0"/>
    <n v="8"/>
    <n v="1"/>
    <x v="0"/>
    <x v="2"/>
    <x v="0"/>
    <x v="0"/>
    <x v="0"/>
    <x v="52"/>
    <s v="Good Standing"/>
    <n v="200661"/>
    <s v="2006-6-1"/>
    <n v="1.863636364"/>
    <x v="48"/>
    <s v="Probation"/>
    <n v="200681"/>
    <s v="2006-8-1"/>
    <n v="2.096774194"/>
    <n v="2.6666666669999999"/>
    <s v="Good Standing"/>
    <x v="0"/>
    <x v="0"/>
    <n v="1"/>
    <x v="0"/>
    <n v="0"/>
    <x v="1"/>
    <n v="0"/>
    <n v="0"/>
    <x v="0"/>
    <x v="0"/>
    <n v="0"/>
    <n v="0"/>
  </r>
  <r>
    <n v="200581"/>
    <s v="2005-8-1"/>
    <x v="0"/>
    <n v="8"/>
    <n v="1"/>
    <x v="1"/>
    <x v="0"/>
    <x v="47"/>
    <x v="0"/>
    <x v="0"/>
    <x v="53"/>
    <s v="Good Standing"/>
    <n v="200631"/>
    <s v="2006-3-1"/>
    <n v="2.7709677419999998"/>
    <x v="49"/>
    <s v="Good Standing"/>
    <n v="200631"/>
    <s v="2006-3-1"/>
    <n v="2.7709677419999998"/>
    <n v="2.8733333330000002"/>
    <s v="Good Standing"/>
    <x v="0"/>
    <x v="1"/>
    <n v="1"/>
    <x v="1"/>
    <n v="0"/>
    <x v="1"/>
    <n v="0"/>
    <n v="0"/>
    <x v="0"/>
    <x v="0"/>
    <n v="0"/>
    <n v="0"/>
  </r>
  <r>
    <n v="200581"/>
    <s v="2005-8-1"/>
    <x v="0"/>
    <n v="8"/>
    <n v="1"/>
    <x v="1"/>
    <x v="5"/>
    <x v="48"/>
    <x v="0"/>
    <x v="0"/>
    <x v="1"/>
    <s v="Good Standing"/>
    <n v="200631"/>
    <s v="2006-3-1"/>
    <n v="3.832258065"/>
    <x v="50"/>
    <s v="Good Standing"/>
    <n v="200931"/>
    <s v="2009-3-1"/>
    <n v="3.82"/>
    <n v="3.85"/>
    <s v="Good Standing"/>
    <x v="0"/>
    <x v="1"/>
    <n v="1"/>
    <x v="0"/>
    <n v="1"/>
    <x v="0"/>
    <n v="0"/>
    <n v="0"/>
    <x v="0"/>
    <x v="1"/>
    <n v="1"/>
    <n v="1"/>
  </r>
  <r>
    <n v="200581"/>
    <s v="2005-8-1"/>
    <x v="0"/>
    <n v="8"/>
    <n v="1"/>
    <x v="0"/>
    <x v="2"/>
    <x v="29"/>
    <x v="0"/>
    <x v="5"/>
    <x v="54"/>
    <s v="Good Standing"/>
    <n v="200661"/>
    <s v="2006-6-1"/>
    <n v="3.3909090910000002"/>
    <x v="51"/>
    <s v="Good Standing"/>
    <n v="200831"/>
    <s v="2008-3-1"/>
    <n v="3.18"/>
    <n v="3.35"/>
    <s v="Good Standing"/>
    <x v="0"/>
    <x v="1"/>
    <n v="1"/>
    <x v="0"/>
    <n v="1"/>
    <x v="1"/>
    <n v="0"/>
    <n v="0"/>
    <x v="1"/>
    <x v="1"/>
    <n v="1"/>
    <n v="1"/>
  </r>
  <r>
    <n v="200581"/>
    <s v="2005-8-1"/>
    <x v="0"/>
    <n v="8"/>
    <n v="1"/>
    <x v="0"/>
    <x v="4"/>
    <x v="30"/>
    <x v="0"/>
    <x v="2"/>
    <x v="18"/>
    <s v="Good Standing"/>
    <n v="200631"/>
    <s v="2006-3-1"/>
    <n v="2.918518519"/>
    <x v="52"/>
    <s v="Good Standing"/>
    <n v="200931"/>
    <s v="2009-3-1"/>
    <n v="3.2"/>
    <n v="3.25"/>
    <s v="Good Standing"/>
    <x v="0"/>
    <x v="1"/>
    <n v="1"/>
    <x v="0"/>
    <n v="1"/>
    <x v="0"/>
    <n v="0"/>
    <n v="0"/>
    <x v="0"/>
    <x v="1"/>
    <n v="1"/>
    <n v="1"/>
  </r>
  <r>
    <n v="200581"/>
    <s v="2005-8-1"/>
    <x v="0"/>
    <n v="8"/>
    <n v="1"/>
    <x v="1"/>
    <x v="4"/>
    <x v="16"/>
    <x v="0"/>
    <x v="5"/>
    <x v="55"/>
    <s v="Probation"/>
    <n v="200631"/>
    <s v="2006-3-1"/>
    <n v="2.1633333330000002"/>
    <x v="53"/>
    <s v="Good Standing"/>
    <n v="200971"/>
    <s v="2009-7-1"/>
    <n v="2.17"/>
    <n v="0"/>
    <s v="Good Standing"/>
    <x v="1"/>
    <x v="1"/>
    <n v="1"/>
    <x v="0"/>
    <n v="1"/>
    <x v="0"/>
    <n v="0"/>
    <n v="0"/>
    <x v="0"/>
    <x v="0"/>
    <n v="0"/>
    <n v="0"/>
  </r>
  <r>
    <n v="200581"/>
    <s v="2005-8-1"/>
    <x v="0"/>
    <n v="8"/>
    <n v="1"/>
    <x v="0"/>
    <x v="4"/>
    <x v="49"/>
    <x v="0"/>
    <x v="0"/>
    <x v="53"/>
    <s v="Good Standing"/>
    <n v="200631"/>
    <s v="2006-3-1"/>
    <n v="2.344117647"/>
    <x v="54"/>
    <s v="Good Standing"/>
    <n v="200931"/>
    <s v="2009-3-1"/>
    <n v="2.96"/>
    <n v="3.56"/>
    <s v="Good Standing"/>
    <x v="1"/>
    <x v="1"/>
    <n v="1"/>
    <x v="0"/>
    <n v="1"/>
    <x v="0"/>
    <n v="0"/>
    <n v="0"/>
    <x v="0"/>
    <x v="1"/>
    <n v="1"/>
    <n v="1"/>
  </r>
  <r>
    <n v="200581"/>
    <s v="2005-8-1"/>
    <x v="0"/>
    <n v="8"/>
    <n v="1"/>
    <x v="0"/>
    <x v="5"/>
    <x v="50"/>
    <x v="0"/>
    <x v="3"/>
    <x v="56"/>
    <s v="Good Standing"/>
    <n v="200631"/>
    <s v="2006-3-1"/>
    <n v="3.4333333330000002"/>
    <x v="55"/>
    <s v="Good Standing"/>
    <n v="200931"/>
    <s v="2009-3-1"/>
    <n v="3.07"/>
    <n v="3.27"/>
    <s v="Good Standing"/>
    <x v="1"/>
    <x v="1"/>
    <n v="1"/>
    <x v="0"/>
    <n v="1"/>
    <x v="0"/>
    <n v="0"/>
    <n v="0"/>
    <x v="0"/>
    <x v="1"/>
    <n v="1"/>
    <n v="1"/>
  </r>
  <r>
    <n v="200581"/>
    <s v="2005-8-1"/>
    <x v="0"/>
    <n v="8"/>
    <n v="1"/>
    <x v="0"/>
    <x v="5"/>
    <x v="51"/>
    <x v="0"/>
    <x v="0"/>
    <x v="36"/>
    <s v="Good Standing"/>
    <n v="200631"/>
    <s v="2006-3-1"/>
    <n v="2.2346153850000001"/>
    <x v="56"/>
    <s v="Good Standing"/>
    <n v="201071"/>
    <s v="2010-7-1"/>
    <n v="2.06"/>
    <n v="3.3"/>
    <s v="Good Standing"/>
    <x v="1"/>
    <x v="1"/>
    <n v="1"/>
    <x v="0"/>
    <n v="1"/>
    <x v="0"/>
    <n v="0"/>
    <n v="0"/>
    <x v="0"/>
    <x v="0"/>
    <n v="1"/>
    <n v="1"/>
  </r>
  <r>
    <n v="200581"/>
    <s v="2005-8-1"/>
    <x v="0"/>
    <n v="8"/>
    <n v="1"/>
    <x v="1"/>
    <x v="5"/>
    <x v="21"/>
    <x v="0"/>
    <x v="0"/>
    <x v="57"/>
    <s v="Good Standing"/>
    <n v="200631"/>
    <s v="2006-3-1"/>
    <n v="3.18"/>
    <x v="47"/>
    <s v="Good Standing"/>
    <n v="200931"/>
    <s v="2009-3-1"/>
    <n v="3.54"/>
    <n v="3.63"/>
    <s v="Good Standing"/>
    <x v="0"/>
    <x v="1"/>
    <n v="1"/>
    <x v="0"/>
    <n v="1"/>
    <x v="0"/>
    <n v="0"/>
    <n v="0"/>
    <x v="0"/>
    <x v="1"/>
    <n v="1"/>
    <n v="1"/>
  </r>
  <r>
    <n v="200581"/>
    <s v="2005-8-1"/>
    <x v="0"/>
    <n v="8"/>
    <n v="1"/>
    <x v="0"/>
    <x v="4"/>
    <x v="52"/>
    <x v="0"/>
    <x v="3"/>
    <x v="58"/>
    <s v="Good Standing"/>
    <n v="200631"/>
    <s v="2006-3-1"/>
    <n v="3.1695652170000002"/>
    <x v="57"/>
    <s v="Good Standing"/>
    <n v="200931"/>
    <s v="2009-3-1"/>
    <n v="2.99"/>
    <n v="2.9"/>
    <s v="Good Standing"/>
    <x v="1"/>
    <x v="1"/>
    <n v="1"/>
    <x v="0"/>
    <n v="1"/>
    <x v="0"/>
    <n v="0"/>
    <n v="0"/>
    <x v="0"/>
    <x v="1"/>
    <n v="1"/>
    <n v="1"/>
  </r>
  <r>
    <n v="200581"/>
    <s v="2005-8-1"/>
    <x v="0"/>
    <n v="8"/>
    <n v="1"/>
    <x v="0"/>
    <x v="4"/>
    <x v="53"/>
    <x v="0"/>
    <x v="2"/>
    <x v="59"/>
    <s v="Good Standing"/>
    <n v="200631"/>
    <s v="2006-3-1"/>
    <n v="3.2411764710000002"/>
    <x v="58"/>
    <s v="Good Standing"/>
    <n v="201031"/>
    <s v="2010-3-1"/>
    <n v="3.06"/>
    <n v="2.9"/>
    <s v="Good Standing"/>
    <x v="1"/>
    <x v="1"/>
    <n v="1"/>
    <x v="0"/>
    <n v="0"/>
    <x v="0"/>
    <n v="1"/>
    <n v="0"/>
    <x v="0"/>
    <x v="0"/>
    <n v="0"/>
    <n v="0"/>
  </r>
  <r>
    <n v="200581"/>
    <s v="2005-8-1"/>
    <x v="0"/>
    <n v="8"/>
    <n v="1"/>
    <x v="0"/>
    <x v="4"/>
    <x v="17"/>
    <x v="0"/>
    <x v="3"/>
    <x v="14"/>
    <s v="Good Standing"/>
    <n v="200631"/>
    <s v="2006-3-1"/>
    <n v="1.8666666670000001"/>
    <x v="59"/>
    <s v="Probation"/>
    <n v="200951"/>
    <s v="2009-5-1"/>
    <n v="3.04"/>
    <n v="1.7"/>
    <s v="Good Standing with Warning"/>
    <x v="1"/>
    <x v="1"/>
    <n v="1"/>
    <x v="0"/>
    <n v="1"/>
    <x v="0"/>
    <n v="0"/>
    <n v="0"/>
    <x v="0"/>
    <x v="1"/>
    <n v="1"/>
    <n v="1"/>
  </r>
  <r>
    <n v="200581"/>
    <s v="2005-8-1"/>
    <x v="0"/>
    <n v="8"/>
    <n v="1"/>
    <x v="0"/>
    <x v="4"/>
    <x v="25"/>
    <x v="0"/>
    <x v="0"/>
    <x v="41"/>
    <s v="Good Standing"/>
    <n v="200631"/>
    <s v="2006-3-1"/>
    <n v="3.4"/>
    <x v="4"/>
    <s v="Good Standing"/>
    <n v="200931"/>
    <s v="2009-3-1"/>
    <n v="3.79"/>
    <n v="4"/>
    <s v="Good Standing"/>
    <x v="0"/>
    <x v="1"/>
    <n v="1"/>
    <x v="0"/>
    <n v="1"/>
    <x v="0"/>
    <n v="0"/>
    <n v="0"/>
    <x v="0"/>
    <x v="1"/>
    <n v="1"/>
    <n v="1"/>
  </r>
  <r>
    <n v="200581"/>
    <s v="2005-8-1"/>
    <x v="0"/>
    <n v="8"/>
    <n v="1"/>
    <x v="1"/>
    <x v="4"/>
    <x v="54"/>
    <x v="0"/>
    <x v="0"/>
    <x v="26"/>
    <s v="Good Standing"/>
    <n v="200631"/>
    <s v="2006-3-1"/>
    <n v="3.8588235289999999"/>
    <x v="60"/>
    <s v="Good Standing"/>
    <n v="200931"/>
    <s v="2009-3-1"/>
    <n v="3.88"/>
    <n v="3.89"/>
    <s v="Good Standing"/>
    <x v="0"/>
    <x v="1"/>
    <n v="1"/>
    <x v="0"/>
    <n v="1"/>
    <x v="0"/>
    <n v="0"/>
    <n v="0"/>
    <x v="0"/>
    <x v="1"/>
    <n v="1"/>
    <n v="1"/>
  </r>
  <r>
    <n v="200581"/>
    <s v="2005-8-1"/>
    <x v="0"/>
    <n v="8"/>
    <n v="1"/>
    <x v="1"/>
    <x v="4"/>
    <x v="55"/>
    <x v="0"/>
    <x v="2"/>
    <x v="60"/>
    <s v="Good Standing"/>
    <n v="200631"/>
    <s v="2006-3-1"/>
    <n v="4"/>
    <x v="6"/>
    <s v="Good Standing"/>
    <n v="200931"/>
    <s v="2009-3-1"/>
    <n v="3.94"/>
    <n v="4"/>
    <s v="Good Standing"/>
    <x v="0"/>
    <x v="1"/>
    <n v="1"/>
    <x v="0"/>
    <n v="1"/>
    <x v="0"/>
    <n v="0"/>
    <n v="0"/>
    <x v="0"/>
    <x v="1"/>
    <n v="1"/>
    <n v="1"/>
  </r>
  <r>
    <n v="200581"/>
    <s v="2005-8-1"/>
    <x v="0"/>
    <n v="8"/>
    <n v="1"/>
    <x v="1"/>
    <x v="5"/>
    <x v="1"/>
    <x v="0"/>
    <x v="0"/>
    <x v="61"/>
    <s v="Probation"/>
    <n v="200631"/>
    <s v="2006-3-1"/>
    <n v="2.0888888890000001"/>
    <x v="61"/>
    <s v="Good Standing"/>
    <n v="200631"/>
    <s v="2006-3-1"/>
    <n v="2.0888888890000001"/>
    <n v="2.266666667"/>
    <s v="Good Standing"/>
    <x v="0"/>
    <x v="1"/>
    <n v="1"/>
    <x v="1"/>
    <n v="0"/>
    <x v="1"/>
    <n v="0"/>
    <n v="0"/>
    <x v="0"/>
    <x v="0"/>
    <n v="0"/>
    <n v="0"/>
  </r>
  <r>
    <n v="200581"/>
    <s v="2005-8-1"/>
    <x v="0"/>
    <n v="8"/>
    <n v="1"/>
    <x v="1"/>
    <x v="3"/>
    <x v="56"/>
    <x v="0"/>
    <x v="0"/>
    <x v="62"/>
    <s v="Good Standing"/>
    <n v="200631"/>
    <s v="2006-3-1"/>
    <n v="3.41"/>
    <x v="62"/>
    <s v="Good Standing"/>
    <n v="200931"/>
    <s v="2009-3-1"/>
    <n v="3.47"/>
    <n v="4"/>
    <s v="Good Standing"/>
    <x v="0"/>
    <x v="1"/>
    <n v="1"/>
    <x v="0"/>
    <n v="1"/>
    <x v="0"/>
    <n v="0"/>
    <n v="0"/>
    <x v="0"/>
    <x v="1"/>
    <n v="1"/>
    <n v="1"/>
  </r>
  <r>
    <n v="200581"/>
    <s v="2005-8-1"/>
    <x v="0"/>
    <n v="8"/>
    <n v="1"/>
    <x v="0"/>
    <x v="4"/>
    <x v="13"/>
    <x v="0"/>
    <x v="0"/>
    <x v="41"/>
    <s v="Good Standing"/>
    <n v="200631"/>
    <s v="2006-3-1"/>
    <n v="3.2566666670000002"/>
    <x v="63"/>
    <s v="Good Standing"/>
    <n v="201031"/>
    <s v="2010-3-1"/>
    <n v="2.88"/>
    <n v="2.5"/>
    <s v="Good Standing"/>
    <x v="0"/>
    <x v="1"/>
    <n v="1"/>
    <x v="0"/>
    <n v="1"/>
    <x v="0"/>
    <n v="1"/>
    <n v="0"/>
    <x v="0"/>
    <x v="0"/>
    <n v="1"/>
    <n v="1"/>
  </r>
  <r>
    <n v="200581"/>
    <s v="2005-8-1"/>
    <x v="0"/>
    <n v="8"/>
    <n v="1"/>
    <x v="0"/>
    <x v="4"/>
    <x v="57"/>
    <x v="0"/>
    <x v="0"/>
    <x v="63"/>
    <s v="Good Standing"/>
    <n v="200631"/>
    <s v="2006-3-1"/>
    <n v="3.8"/>
    <x v="64"/>
    <s v="Good Standing"/>
    <n v="200881"/>
    <s v="2008-8-1"/>
    <n v="3.88"/>
    <n v="3.92"/>
    <s v="Good Standing"/>
    <x v="0"/>
    <x v="1"/>
    <n v="1"/>
    <x v="0"/>
    <n v="1"/>
    <x v="0"/>
    <n v="0"/>
    <n v="0"/>
    <x v="0"/>
    <x v="1"/>
    <n v="1"/>
    <n v="1"/>
  </r>
  <r>
    <n v="200581"/>
    <s v="2005-8-1"/>
    <x v="0"/>
    <n v="8"/>
    <n v="1"/>
    <x v="1"/>
    <x v="4"/>
    <x v="42"/>
    <x v="0"/>
    <x v="2"/>
    <x v="64"/>
    <s v="Good Standing"/>
    <n v="200631"/>
    <s v="2006-3-1"/>
    <n v="3.0933333329999999"/>
    <x v="65"/>
    <s v="Good Standing"/>
    <n v="200861"/>
    <s v="2008-6-1"/>
    <n v="3.24"/>
    <n v="3"/>
    <s v="Good Standing"/>
    <x v="0"/>
    <x v="1"/>
    <n v="1"/>
    <x v="0"/>
    <n v="1"/>
    <x v="1"/>
    <n v="0"/>
    <n v="0"/>
    <x v="1"/>
    <x v="1"/>
    <n v="1"/>
    <n v="1"/>
  </r>
  <r>
    <n v="200581"/>
    <s v="2005-8-1"/>
    <x v="0"/>
    <n v="8"/>
    <n v="1"/>
    <x v="1"/>
    <x v="5"/>
    <x v="58"/>
    <x v="0"/>
    <x v="0"/>
    <x v="65"/>
    <s v="Good Standing"/>
    <n v="200631"/>
    <s v="2006-3-1"/>
    <n v="3.62"/>
    <x v="66"/>
    <s v="Good Standing"/>
    <n v="200731"/>
    <s v="2007-3-1"/>
    <n v="2.8517241379999998"/>
    <n v="1.4857142860000001"/>
    <s v="Good Standing with Warning"/>
    <x v="0"/>
    <x v="1"/>
    <n v="1"/>
    <x v="0"/>
    <n v="0"/>
    <x v="1"/>
    <n v="0"/>
    <n v="0"/>
    <x v="0"/>
    <x v="0"/>
    <n v="0"/>
    <n v="0"/>
  </r>
  <r>
    <n v="200581"/>
    <s v="2005-8-1"/>
    <x v="0"/>
    <n v="8"/>
    <n v="1"/>
    <x v="0"/>
    <x v="5"/>
    <x v="1"/>
    <x v="0"/>
    <x v="3"/>
    <x v="66"/>
    <s v="Good Standing"/>
    <n v="200631"/>
    <s v="2006-3-1"/>
    <n v="2.1411764710000001"/>
    <x v="67"/>
    <s v="Good Standing"/>
    <n v="200931"/>
    <s v="2009-3-1"/>
    <n v="2.93"/>
    <n v="3.3"/>
    <s v="Good Standing"/>
    <x v="1"/>
    <x v="1"/>
    <n v="1"/>
    <x v="0"/>
    <n v="1"/>
    <x v="0"/>
    <n v="0"/>
    <n v="0"/>
    <x v="0"/>
    <x v="1"/>
    <n v="1"/>
    <n v="1"/>
  </r>
  <r>
    <n v="200581"/>
    <s v="2005-8-1"/>
    <x v="0"/>
    <n v="8"/>
    <n v="1"/>
    <x v="1"/>
    <x v="5"/>
    <x v="26"/>
    <x v="0"/>
    <x v="0"/>
    <x v="67"/>
    <s v="Good Standing"/>
    <n v="200631"/>
    <s v="2006-3-1"/>
    <n v="3.385294118"/>
    <x v="68"/>
    <s v="Good Standing"/>
    <n v="200931"/>
    <s v="2009-3-1"/>
    <n v="3.56"/>
    <n v="3.55"/>
    <s v="Good Standing"/>
    <x v="0"/>
    <x v="1"/>
    <n v="1"/>
    <x v="0"/>
    <n v="1"/>
    <x v="0"/>
    <n v="0"/>
    <n v="0"/>
    <x v="0"/>
    <x v="1"/>
    <n v="1"/>
    <n v="1"/>
  </r>
  <r>
    <n v="200581"/>
    <s v="2005-8-1"/>
    <x v="0"/>
    <n v="8"/>
    <n v="1"/>
    <x v="1"/>
    <x v="0"/>
    <x v="59"/>
    <x v="0"/>
    <x v="0"/>
    <x v="68"/>
    <s v="Probation"/>
    <n v="200631"/>
    <s v="2006-3-1"/>
    <n v="2.557692308"/>
    <x v="69"/>
    <s v="Good Standing"/>
    <n v="200631"/>
    <s v="2006-3-1"/>
    <n v="2.557692308"/>
    <n v="3.4533333329999998"/>
    <s v="Good Standing"/>
    <x v="0"/>
    <x v="0"/>
    <n v="1"/>
    <x v="1"/>
    <n v="0"/>
    <x v="1"/>
    <n v="0"/>
    <n v="0"/>
    <x v="0"/>
    <x v="0"/>
    <n v="0"/>
    <n v="0"/>
  </r>
  <r>
    <n v="200581"/>
    <s v="2005-8-1"/>
    <x v="0"/>
    <n v="8"/>
    <n v="1"/>
    <x v="0"/>
    <x v="4"/>
    <x v="12"/>
    <x v="0"/>
    <x v="3"/>
    <x v="45"/>
    <s v="Good Standing"/>
    <n v="200661"/>
    <s v="2006-6-1"/>
    <n v="3.3433333329999999"/>
    <x v="59"/>
    <s v="Good Standing"/>
    <n v="200881"/>
    <s v="2008-8-1"/>
    <n v="3.32"/>
    <n v="3.5"/>
    <s v="Good Standing"/>
    <x v="0"/>
    <x v="1"/>
    <n v="1"/>
    <x v="0"/>
    <n v="1"/>
    <x v="0"/>
    <n v="0"/>
    <n v="0"/>
    <x v="0"/>
    <x v="1"/>
    <n v="1"/>
    <n v="1"/>
  </r>
  <r>
    <n v="200581"/>
    <s v="2005-8-1"/>
    <x v="0"/>
    <n v="8"/>
    <n v="1"/>
    <x v="1"/>
    <x v="5"/>
    <x v="60"/>
    <x v="0"/>
    <x v="0"/>
    <x v="62"/>
    <s v="Good Standing"/>
    <n v="200631"/>
    <s v="2006-3-1"/>
    <n v="3.4384615379999999"/>
    <x v="70"/>
    <s v="Good Standing"/>
    <n v="200631"/>
    <s v="2006-3-1"/>
    <n v="3.4384615379999999"/>
    <n v="3.2272727269999999"/>
    <s v="Good Standing"/>
    <x v="0"/>
    <x v="1"/>
    <n v="1"/>
    <x v="1"/>
    <n v="0"/>
    <x v="1"/>
    <n v="0"/>
    <n v="0"/>
    <x v="0"/>
    <x v="0"/>
    <n v="0"/>
    <n v="0"/>
  </r>
  <r>
    <n v="200581"/>
    <s v="2005-8-1"/>
    <x v="0"/>
    <n v="8"/>
    <n v="1"/>
    <x v="1"/>
    <x v="4"/>
    <x v="61"/>
    <x v="0"/>
    <x v="0"/>
    <x v="69"/>
    <s v="Good Standing"/>
    <n v="200631"/>
    <s v="2006-3-1"/>
    <n v="3.02"/>
    <x v="71"/>
    <s v="Good Standing"/>
    <n v="200931"/>
    <s v="2009-3-1"/>
    <n v="3.08"/>
    <n v="3.23"/>
    <s v="Good Standing"/>
    <x v="0"/>
    <x v="0"/>
    <n v="1"/>
    <x v="0"/>
    <n v="1"/>
    <x v="0"/>
    <n v="0"/>
    <n v="0"/>
    <x v="0"/>
    <x v="1"/>
    <n v="1"/>
    <n v="1"/>
  </r>
  <r>
    <n v="200581"/>
    <s v="2005-8-1"/>
    <x v="0"/>
    <n v="8"/>
    <n v="1"/>
    <x v="1"/>
    <x v="2"/>
    <x v="33"/>
    <x v="0"/>
    <x v="2"/>
    <x v="70"/>
    <s v="Probation"/>
    <n v="200631"/>
    <s v="2006-3-1"/>
    <n v="1.192307692"/>
    <x v="72"/>
    <s v="Probation"/>
    <n v="200631"/>
    <s v="2006-3-1"/>
    <n v="1.192307692"/>
    <n v="1.5571428570000001"/>
    <s v="Probation"/>
    <x v="1"/>
    <x v="1"/>
    <n v="1"/>
    <x v="1"/>
    <n v="0"/>
    <x v="1"/>
    <n v="0"/>
    <n v="0"/>
    <x v="0"/>
    <x v="0"/>
    <n v="0"/>
    <n v="0"/>
  </r>
  <r>
    <n v="200581"/>
    <s v="2005-8-1"/>
    <x v="0"/>
    <n v="8"/>
    <n v="1"/>
    <x v="1"/>
    <x v="5"/>
    <x v="62"/>
    <x v="0"/>
    <x v="0"/>
    <x v="71"/>
    <s v="Good Standing"/>
    <n v="200631"/>
    <s v="2006-3-1"/>
    <n v="2.4307692310000002"/>
    <x v="73"/>
    <s v="Good Standing"/>
    <n v="201061"/>
    <s v="2010-6-1"/>
    <n v="2.23"/>
    <n v="0"/>
    <s v="Good Standing with Warning"/>
    <x v="0"/>
    <x v="1"/>
    <n v="1"/>
    <x v="1"/>
    <n v="1"/>
    <x v="0"/>
    <n v="1"/>
    <n v="0"/>
    <x v="0"/>
    <x v="0"/>
    <n v="0"/>
    <n v="0"/>
  </r>
  <r>
    <n v="200581"/>
    <s v="2005-8-1"/>
    <x v="0"/>
    <n v="8"/>
    <n v="1"/>
    <x v="0"/>
    <x v="4"/>
    <x v="63"/>
    <x v="0"/>
    <x v="0"/>
    <x v="72"/>
    <s v="Good Standing"/>
    <n v="200581"/>
    <s v="2005-8-1"/>
    <n v="2.35"/>
    <x v="74"/>
    <s v="Good Standing"/>
    <n v="200581"/>
    <s v="2005-8-1"/>
    <n v="2.35"/>
    <n v="2.35"/>
    <s v="Good Standing"/>
    <x v="0"/>
    <x v="1"/>
    <n v="1"/>
    <x v="1"/>
    <n v="0"/>
    <x v="1"/>
    <n v="0"/>
    <n v="0"/>
    <x v="0"/>
    <x v="0"/>
    <n v="0"/>
    <n v="0"/>
  </r>
  <r>
    <n v="200581"/>
    <s v="2005-8-1"/>
    <x v="0"/>
    <n v="8"/>
    <n v="1"/>
    <x v="0"/>
    <x v="4"/>
    <x v="13"/>
    <x v="0"/>
    <x v="2"/>
    <x v="62"/>
    <s v="Good Standing"/>
    <n v="200631"/>
    <s v="2006-3-1"/>
    <n v="3.4366666669999999"/>
    <x v="45"/>
    <s v="Good Standing"/>
    <n v="200931"/>
    <s v="2009-3-1"/>
    <n v="3.6"/>
    <n v="3.3"/>
    <s v="Good Standing"/>
    <x v="0"/>
    <x v="1"/>
    <n v="1"/>
    <x v="0"/>
    <n v="1"/>
    <x v="0"/>
    <n v="0"/>
    <n v="0"/>
    <x v="0"/>
    <x v="1"/>
    <n v="1"/>
    <n v="1"/>
  </r>
  <r>
    <n v="200681"/>
    <s v="2006-8-1"/>
    <x v="1"/>
    <n v="8"/>
    <n v="1"/>
    <x v="1"/>
    <x v="1"/>
    <x v="1"/>
    <x v="0"/>
    <x v="1"/>
    <x v="73"/>
    <s v="Good Standing"/>
    <n v="200761"/>
    <s v="2007-6-1"/>
    <n v="3.5750000000000002"/>
    <x v="47"/>
    <s v="Good Standing"/>
    <n v="200931"/>
    <s v="2009-3-1"/>
    <n v="3.57"/>
    <n v="3.85"/>
    <s v="Good Standing"/>
    <x v="0"/>
    <x v="0"/>
    <n v="1"/>
    <x v="0"/>
    <n v="1"/>
    <x v="1"/>
    <n v="0"/>
    <n v="0"/>
    <x v="1"/>
    <x v="1"/>
    <n v="1"/>
    <n v="1"/>
  </r>
  <r>
    <n v="200681"/>
    <s v="2006-8-1"/>
    <x v="1"/>
    <n v="8"/>
    <n v="1"/>
    <x v="0"/>
    <x v="1"/>
    <x v="59"/>
    <x v="0"/>
    <x v="1"/>
    <x v="74"/>
    <s v="Good Standing"/>
    <n v="200731"/>
    <s v="2007-3-1"/>
    <n v="2.1680000000000001"/>
    <x v="75"/>
    <s v="Good Standing with Warning"/>
    <n v="201271"/>
    <s v="2012-7-1"/>
    <n v="2.8"/>
    <n v="3.7"/>
    <s v="Good Standing"/>
    <x v="0"/>
    <x v="1"/>
    <n v="1"/>
    <x v="0"/>
    <n v="1"/>
    <x v="1"/>
    <n v="1"/>
    <n v="1"/>
    <x v="0"/>
    <x v="0"/>
    <n v="0"/>
    <n v="1"/>
  </r>
  <r>
    <n v="200681"/>
    <s v="2006-8-1"/>
    <x v="1"/>
    <n v="8"/>
    <n v="1"/>
    <x v="0"/>
    <x v="4"/>
    <x v="64"/>
    <x v="0"/>
    <x v="0"/>
    <x v="63"/>
    <s v="Good Standing"/>
    <n v="200731"/>
    <s v="2007-3-1"/>
    <n v="3.7419354839999999"/>
    <x v="76"/>
    <s v="Good Standing"/>
    <n v="201031"/>
    <s v="2010-3-1"/>
    <n v="3.79"/>
    <n v="3.9"/>
    <s v="Good Standing"/>
    <x v="0"/>
    <x v="1"/>
    <n v="1"/>
    <x v="0"/>
    <n v="1"/>
    <x v="0"/>
    <n v="0"/>
    <n v="0"/>
    <x v="0"/>
    <x v="1"/>
    <n v="1"/>
    <n v="1"/>
  </r>
  <r>
    <n v="200681"/>
    <s v="2006-8-1"/>
    <x v="1"/>
    <n v="8"/>
    <n v="1"/>
    <x v="1"/>
    <x v="1"/>
    <x v="1"/>
    <x v="0"/>
    <x v="1"/>
    <x v="75"/>
    <s v="Good Standing"/>
    <n v="200751"/>
    <s v="2007-5-1"/>
    <n v="3.146428571"/>
    <x v="51"/>
    <s v="Good Standing"/>
    <n v="201031"/>
    <s v="2010-3-1"/>
    <n v="3.11"/>
    <n v="3.9"/>
    <s v="Good Standing"/>
    <x v="0"/>
    <x v="1"/>
    <n v="1"/>
    <x v="0"/>
    <n v="1"/>
    <x v="0"/>
    <n v="0"/>
    <n v="0"/>
    <x v="0"/>
    <x v="1"/>
    <n v="1"/>
    <n v="1"/>
  </r>
  <r>
    <n v="200681"/>
    <s v="2006-8-1"/>
    <x v="1"/>
    <n v="8"/>
    <n v="1"/>
    <x v="0"/>
    <x v="1"/>
    <x v="1"/>
    <x v="0"/>
    <x v="1"/>
    <x v="76"/>
    <s v="Good Standing"/>
    <n v="200731"/>
    <s v="2007-3-1"/>
    <n v="2.396428571"/>
    <x v="77"/>
    <s v="Good Standing"/>
    <n v="201031"/>
    <s v="2010-3-1"/>
    <n v="2.59"/>
    <n v="3.57"/>
    <s v="Good Standing"/>
    <x v="0"/>
    <x v="1"/>
    <n v="1"/>
    <x v="0"/>
    <n v="1"/>
    <x v="0"/>
    <n v="0"/>
    <n v="0"/>
    <x v="0"/>
    <x v="1"/>
    <n v="1"/>
    <n v="1"/>
  </r>
  <r>
    <n v="200681"/>
    <s v="2006-8-1"/>
    <x v="1"/>
    <n v="8"/>
    <n v="1"/>
    <x v="0"/>
    <x v="1"/>
    <x v="1"/>
    <x v="0"/>
    <x v="1"/>
    <x v="77"/>
    <s v="Good Standing"/>
    <n v="200731"/>
    <s v="2007-3-1"/>
    <n v="2.5"/>
    <x v="78"/>
    <s v="Good Standing"/>
    <n v="200931"/>
    <s v="2009-3-1"/>
    <n v="2.2999999999999998"/>
    <n v="1.9"/>
    <s v="Good Standing with Warning"/>
    <x v="0"/>
    <x v="1"/>
    <n v="1"/>
    <x v="1"/>
    <n v="1"/>
    <x v="1"/>
    <n v="0"/>
    <n v="0"/>
    <x v="0"/>
    <x v="0"/>
    <n v="0"/>
    <n v="0"/>
  </r>
  <r>
    <n v="200681"/>
    <s v="2006-8-1"/>
    <x v="1"/>
    <n v="8"/>
    <n v="1"/>
    <x v="1"/>
    <x v="4"/>
    <x v="65"/>
    <x v="0"/>
    <x v="5"/>
    <x v="78"/>
    <s v="Good Standing"/>
    <n v="200731"/>
    <s v="2007-3-1"/>
    <n v="2.307692308"/>
    <x v="79"/>
    <s v="Good Standing with Warning"/>
    <n v="201071"/>
    <s v="2010-7-1"/>
    <n v="2.2799999999999998"/>
    <n v="3.3"/>
    <s v="Good Standing"/>
    <x v="0"/>
    <x v="1"/>
    <n v="1"/>
    <x v="0"/>
    <n v="1"/>
    <x v="0"/>
    <n v="0"/>
    <n v="0"/>
    <x v="0"/>
    <x v="1"/>
    <n v="1"/>
    <n v="1"/>
  </r>
  <r>
    <n v="200681"/>
    <s v="2006-8-1"/>
    <x v="1"/>
    <n v="8"/>
    <n v="1"/>
    <x v="0"/>
    <x v="3"/>
    <x v="47"/>
    <x v="0"/>
    <x v="0"/>
    <x v="79"/>
    <s v="Good Standing"/>
    <n v="200731"/>
    <s v="2007-3-1"/>
    <n v="3.2074074069999998"/>
    <x v="80"/>
    <s v="Good Standing"/>
    <n v="201031"/>
    <s v="2010-3-1"/>
    <n v="3.43"/>
    <n v="3"/>
    <s v="Good Standing"/>
    <x v="0"/>
    <x v="0"/>
    <n v="1"/>
    <x v="0"/>
    <n v="1"/>
    <x v="0"/>
    <n v="0"/>
    <n v="0"/>
    <x v="0"/>
    <x v="1"/>
    <n v="1"/>
    <n v="1"/>
  </r>
  <r>
    <n v="200681"/>
    <s v="2006-8-1"/>
    <x v="1"/>
    <n v="8"/>
    <n v="1"/>
    <x v="0"/>
    <x v="1"/>
    <x v="1"/>
    <x v="0"/>
    <x v="1"/>
    <x v="80"/>
    <s v="Good Standing"/>
    <n v="200731"/>
    <s v="2007-3-1"/>
    <n v="3.2956521740000002"/>
    <x v="81"/>
    <s v="Good Standing"/>
    <n v="201081"/>
    <s v="2010-8-1"/>
    <n v="2.96"/>
    <n v="2.86"/>
    <s v="Good Standing"/>
    <x v="0"/>
    <x v="0"/>
    <n v="1"/>
    <x v="0"/>
    <n v="1"/>
    <x v="0"/>
    <n v="1"/>
    <n v="0"/>
    <x v="0"/>
    <x v="0"/>
    <n v="1"/>
    <n v="1"/>
  </r>
  <r>
    <n v="200681"/>
    <s v="2006-8-1"/>
    <x v="1"/>
    <n v="8"/>
    <n v="1"/>
    <x v="0"/>
    <x v="0"/>
    <x v="66"/>
    <x v="0"/>
    <x v="3"/>
    <x v="81"/>
    <s v="Good Standing"/>
    <n v="200731"/>
    <s v="2007-3-1"/>
    <n v="3.596774194"/>
    <x v="13"/>
    <s v="Good Standing"/>
    <n v="201131"/>
    <s v="2011-3-1"/>
    <n v="3.75"/>
    <n v="3.85"/>
    <s v="Good Standing"/>
    <x v="1"/>
    <x v="1"/>
    <n v="1"/>
    <x v="1"/>
    <n v="1"/>
    <x v="0"/>
    <n v="1"/>
    <n v="0"/>
    <x v="0"/>
    <x v="0"/>
    <n v="1"/>
    <n v="1"/>
  </r>
  <r>
    <n v="200681"/>
    <s v="2006-8-1"/>
    <x v="1"/>
    <n v="8"/>
    <n v="1"/>
    <x v="0"/>
    <x v="2"/>
    <x v="67"/>
    <x v="0"/>
    <x v="0"/>
    <x v="82"/>
    <s v="Probation"/>
    <n v="200731"/>
    <s v="2007-3-1"/>
    <n v="2.0583333330000002"/>
    <x v="82"/>
    <s v="Good Standing"/>
    <n v="200731"/>
    <s v="2007-3-1"/>
    <n v="2.0583333330000002"/>
    <n v="2.0153846149999999"/>
    <s v="Good Standing"/>
    <x v="0"/>
    <x v="1"/>
    <n v="1"/>
    <x v="1"/>
    <n v="0"/>
    <x v="1"/>
    <n v="0"/>
    <n v="0"/>
    <x v="0"/>
    <x v="0"/>
    <n v="0"/>
    <n v="0"/>
  </r>
  <r>
    <n v="200681"/>
    <s v="2006-8-1"/>
    <x v="1"/>
    <n v="8"/>
    <n v="1"/>
    <x v="1"/>
    <x v="1"/>
    <x v="40"/>
    <x v="0"/>
    <x v="1"/>
    <x v="83"/>
    <s v="Good Standing"/>
    <n v="200731"/>
    <s v="2007-3-1"/>
    <n v="2.8125"/>
    <x v="83"/>
    <s v="Good Standing"/>
    <n v="201031"/>
    <s v="2010-3-1"/>
    <n v="3.02"/>
    <n v="3.5"/>
    <s v="Good Standing"/>
    <x v="0"/>
    <x v="1"/>
    <n v="1"/>
    <x v="0"/>
    <n v="1"/>
    <x v="0"/>
    <n v="0"/>
    <n v="0"/>
    <x v="0"/>
    <x v="1"/>
    <n v="1"/>
    <n v="1"/>
  </r>
  <r>
    <n v="200681"/>
    <s v="2006-8-1"/>
    <x v="1"/>
    <n v="8"/>
    <n v="1"/>
    <x v="0"/>
    <x v="3"/>
    <x v="19"/>
    <x v="0"/>
    <x v="0"/>
    <x v="84"/>
    <s v="Probation"/>
    <n v="200681"/>
    <s v="2006-8-1"/>
    <n v="0"/>
    <x v="59"/>
    <s v="Probation"/>
    <n v="200681"/>
    <s v="2006-8-1"/>
    <n v="0"/>
    <n v="0"/>
    <s v="Probation"/>
    <x v="0"/>
    <x v="1"/>
    <n v="1"/>
    <x v="1"/>
    <n v="0"/>
    <x v="1"/>
    <n v="0"/>
    <n v="0"/>
    <x v="0"/>
    <x v="0"/>
    <n v="0"/>
    <n v="0"/>
  </r>
  <r>
    <n v="200681"/>
    <s v="2006-8-1"/>
    <x v="1"/>
    <n v="8"/>
    <n v="1"/>
    <x v="1"/>
    <x v="5"/>
    <x v="21"/>
    <x v="0"/>
    <x v="2"/>
    <x v="22"/>
    <s v="Good Standing"/>
    <n v="200681"/>
    <s v="2006-8-1"/>
    <n v="3.753333333"/>
    <x v="84"/>
    <s v="Good Standing"/>
    <n v="200681"/>
    <s v="2006-8-1"/>
    <n v="3.753333333"/>
    <n v="3.753333333"/>
    <s v="Good Standing"/>
    <x v="0"/>
    <x v="1"/>
    <n v="1"/>
    <x v="1"/>
    <n v="0"/>
    <x v="1"/>
    <n v="0"/>
    <n v="0"/>
    <x v="0"/>
    <x v="0"/>
    <n v="0"/>
    <n v="0"/>
  </r>
  <r>
    <n v="200681"/>
    <s v="2006-8-1"/>
    <x v="1"/>
    <n v="8"/>
    <n v="1"/>
    <x v="0"/>
    <x v="4"/>
    <x v="18"/>
    <x v="0"/>
    <x v="2"/>
    <x v="85"/>
    <s v="Good Standing"/>
    <n v="200731"/>
    <s v="2007-3-1"/>
    <n v="2.6771428570000002"/>
    <x v="85"/>
    <s v="Good Standing"/>
    <n v="201031"/>
    <s v="2010-3-1"/>
    <n v="2.77"/>
    <n v="2.56"/>
    <s v="Good Standing"/>
    <x v="1"/>
    <x v="1"/>
    <n v="1"/>
    <x v="0"/>
    <n v="1"/>
    <x v="0"/>
    <n v="0"/>
    <n v="0"/>
    <x v="0"/>
    <x v="1"/>
    <n v="1"/>
    <n v="1"/>
  </r>
  <r>
    <n v="200681"/>
    <s v="2006-8-1"/>
    <x v="1"/>
    <n v="8"/>
    <n v="1"/>
    <x v="0"/>
    <x v="5"/>
    <x v="68"/>
    <x v="0"/>
    <x v="0"/>
    <x v="86"/>
    <s v="Good Standing"/>
    <n v="200731"/>
    <s v="2007-3-1"/>
    <n v="1.525925926"/>
    <x v="86"/>
    <s v="Probation"/>
    <n v="200731"/>
    <s v="2007-3-1"/>
    <n v="1.525925926"/>
    <n v="0.36363636399999999"/>
    <s v="Probation"/>
    <x v="0"/>
    <x v="1"/>
    <n v="1"/>
    <x v="1"/>
    <n v="0"/>
    <x v="1"/>
    <n v="0"/>
    <n v="0"/>
    <x v="0"/>
    <x v="0"/>
    <n v="0"/>
    <n v="0"/>
  </r>
  <r>
    <n v="200681"/>
    <s v="2006-8-1"/>
    <x v="1"/>
    <n v="8"/>
    <n v="1"/>
    <x v="1"/>
    <x v="2"/>
    <x v="69"/>
    <x v="0"/>
    <x v="0"/>
    <x v="87"/>
    <s v="Probation"/>
    <n v="200731"/>
    <s v="2007-3-1"/>
    <n v="1.79"/>
    <x v="87"/>
    <s v="Probation"/>
    <n v="200781"/>
    <s v="2007-8-1"/>
    <n v="1.25"/>
    <n v="0.25"/>
    <s v="Disqualified"/>
    <x v="0"/>
    <x v="1"/>
    <n v="1"/>
    <x v="0"/>
    <n v="0"/>
    <x v="1"/>
    <n v="0"/>
    <n v="0"/>
    <x v="0"/>
    <x v="0"/>
    <n v="0"/>
    <n v="0"/>
  </r>
  <r>
    <n v="200681"/>
    <s v="2006-8-1"/>
    <x v="1"/>
    <n v="8"/>
    <n v="1"/>
    <x v="0"/>
    <x v="0"/>
    <x v="70"/>
    <x v="0"/>
    <x v="0"/>
    <x v="88"/>
    <s v="Probation"/>
    <n v="200731"/>
    <s v="2007-3-1"/>
    <n v="0.22666666699999999"/>
    <x v="59"/>
    <s v="Disqualified"/>
    <n v="200731"/>
    <s v="2007-3-1"/>
    <n v="0.22666666699999999"/>
    <n v="0"/>
    <s v="Disqualified"/>
    <x v="0"/>
    <x v="1"/>
    <n v="1"/>
    <x v="1"/>
    <n v="0"/>
    <x v="1"/>
    <n v="0"/>
    <n v="0"/>
    <x v="0"/>
    <x v="0"/>
    <n v="0"/>
    <n v="0"/>
  </r>
  <r>
    <n v="200681"/>
    <s v="2006-8-1"/>
    <x v="1"/>
    <n v="8"/>
    <n v="1"/>
    <x v="0"/>
    <x v="1"/>
    <x v="25"/>
    <x v="0"/>
    <x v="1"/>
    <x v="89"/>
    <s v="Probation"/>
    <n v="200761"/>
    <s v="2007-6-1"/>
    <n v="2.6529411760000001"/>
    <x v="19"/>
    <s v="Good Standing"/>
    <n v="201031"/>
    <s v="2010-3-1"/>
    <n v="2.96"/>
    <n v="3.91"/>
    <s v="Good Standing"/>
    <x v="0"/>
    <x v="1"/>
    <n v="1"/>
    <x v="0"/>
    <n v="1"/>
    <x v="0"/>
    <n v="0"/>
    <n v="0"/>
    <x v="0"/>
    <x v="1"/>
    <n v="1"/>
    <n v="1"/>
  </r>
  <r>
    <n v="200681"/>
    <s v="2006-8-1"/>
    <x v="1"/>
    <n v="8"/>
    <n v="1"/>
    <x v="0"/>
    <x v="3"/>
    <x v="71"/>
    <x v="0"/>
    <x v="0"/>
    <x v="90"/>
    <s v="Probation"/>
    <n v="200731"/>
    <s v="2007-3-1"/>
    <n v="2.0870967739999999"/>
    <x v="88"/>
    <s v="Good Standing"/>
    <n v="201031"/>
    <s v="2010-3-1"/>
    <n v="2.14"/>
    <n v="2.54"/>
    <s v="Good Standing"/>
    <x v="1"/>
    <x v="1"/>
    <n v="1"/>
    <x v="0"/>
    <n v="1"/>
    <x v="0"/>
    <n v="0"/>
    <n v="0"/>
    <x v="0"/>
    <x v="0"/>
    <n v="0"/>
    <n v="0"/>
  </r>
  <r>
    <n v="200681"/>
    <s v="2006-8-1"/>
    <x v="1"/>
    <n v="8"/>
    <n v="1"/>
    <x v="1"/>
    <x v="3"/>
    <x v="49"/>
    <x v="0"/>
    <x v="3"/>
    <x v="91"/>
    <s v="Good Standing"/>
    <n v="200731"/>
    <s v="2007-3-1"/>
    <n v="2.64"/>
    <x v="89"/>
    <s v="Good Standing"/>
    <n v="201061"/>
    <s v="2010-6-1"/>
    <n v="3.06"/>
    <n v="3.7"/>
    <s v="Good Standing"/>
    <x v="0"/>
    <x v="1"/>
    <n v="1"/>
    <x v="0"/>
    <n v="1"/>
    <x v="0"/>
    <n v="0"/>
    <n v="0"/>
    <x v="0"/>
    <x v="1"/>
    <n v="1"/>
    <n v="1"/>
  </r>
  <r>
    <n v="200681"/>
    <s v="2006-8-1"/>
    <x v="1"/>
    <n v="8"/>
    <n v="1"/>
    <x v="1"/>
    <x v="4"/>
    <x v="72"/>
    <x v="0"/>
    <x v="2"/>
    <x v="24"/>
    <s v="Good Standing"/>
    <n v="200731"/>
    <s v="2007-3-1"/>
    <n v="3.2774193550000001"/>
    <x v="90"/>
    <s v="Good Standing"/>
    <n v="201031"/>
    <s v="2010-3-1"/>
    <n v="3.32"/>
    <n v="3.59"/>
    <s v="Good Standing"/>
    <x v="0"/>
    <x v="1"/>
    <n v="1"/>
    <x v="0"/>
    <n v="1"/>
    <x v="0"/>
    <n v="0"/>
    <n v="0"/>
    <x v="0"/>
    <x v="1"/>
    <n v="1"/>
    <n v="1"/>
  </r>
  <r>
    <n v="200681"/>
    <s v="2006-8-1"/>
    <x v="1"/>
    <n v="8"/>
    <n v="1"/>
    <x v="1"/>
    <x v="0"/>
    <x v="73"/>
    <x v="0"/>
    <x v="2"/>
    <x v="92"/>
    <s v="Good Standing"/>
    <n v="200731"/>
    <s v="2007-3-1"/>
    <n v="3.667857143"/>
    <x v="91"/>
    <s v="Good Standing"/>
    <n v="201031"/>
    <s v="2010-3-1"/>
    <n v="3.8"/>
    <n v="3.9"/>
    <s v="Good Standing"/>
    <x v="1"/>
    <x v="1"/>
    <n v="1"/>
    <x v="0"/>
    <n v="1"/>
    <x v="0"/>
    <n v="0"/>
    <n v="0"/>
    <x v="0"/>
    <x v="1"/>
    <n v="1"/>
    <n v="1"/>
  </r>
  <r>
    <n v="200681"/>
    <s v="2006-8-1"/>
    <x v="1"/>
    <n v="8"/>
    <n v="1"/>
    <x v="1"/>
    <x v="4"/>
    <x v="74"/>
    <x v="0"/>
    <x v="2"/>
    <x v="93"/>
    <s v="Good Standing"/>
    <n v="200731"/>
    <s v="2007-3-1"/>
    <n v="2.7428571430000002"/>
    <x v="92"/>
    <s v="Good Standing"/>
    <n v="201031"/>
    <s v="2010-3-1"/>
    <n v="2.94"/>
    <n v="3.43"/>
    <s v="Good Standing"/>
    <x v="0"/>
    <x v="1"/>
    <n v="1"/>
    <x v="0"/>
    <n v="1"/>
    <x v="0"/>
    <n v="0"/>
    <n v="0"/>
    <x v="0"/>
    <x v="1"/>
    <n v="1"/>
    <n v="1"/>
  </r>
  <r>
    <n v="200681"/>
    <s v="2006-8-1"/>
    <x v="1"/>
    <n v="8"/>
    <n v="1"/>
    <x v="0"/>
    <x v="4"/>
    <x v="14"/>
    <x v="0"/>
    <x v="0"/>
    <x v="94"/>
    <s v="Good Standing"/>
    <n v="200731"/>
    <s v="2007-3-1"/>
    <n v="2.764516129"/>
    <x v="93"/>
    <s v="Good Standing"/>
    <n v="201031"/>
    <s v="2010-3-1"/>
    <n v="2.91"/>
    <n v="3.27"/>
    <s v="Good Standing"/>
    <x v="0"/>
    <x v="1"/>
    <n v="1"/>
    <x v="0"/>
    <n v="1"/>
    <x v="0"/>
    <n v="0"/>
    <n v="0"/>
    <x v="0"/>
    <x v="1"/>
    <n v="1"/>
    <n v="1"/>
  </r>
  <r>
    <n v="200681"/>
    <s v="2006-8-1"/>
    <x v="1"/>
    <n v="8"/>
    <n v="1"/>
    <x v="1"/>
    <x v="3"/>
    <x v="45"/>
    <x v="0"/>
    <x v="2"/>
    <x v="69"/>
    <s v="Good Standing"/>
    <n v="200731"/>
    <s v="2007-3-1"/>
    <n v="3.42"/>
    <x v="4"/>
    <s v="Good Standing"/>
    <n v="200831"/>
    <s v="2008-3-1"/>
    <n v="3.5"/>
    <n v="3.75"/>
    <s v="Good Standing"/>
    <x v="0"/>
    <x v="1"/>
    <n v="1"/>
    <x v="0"/>
    <n v="0"/>
    <x v="1"/>
    <n v="0"/>
    <n v="0"/>
    <x v="0"/>
    <x v="0"/>
    <n v="0"/>
    <n v="0"/>
  </r>
  <r>
    <n v="200681"/>
    <s v="2006-8-1"/>
    <x v="1"/>
    <n v="8"/>
    <n v="1"/>
    <x v="1"/>
    <x v="0"/>
    <x v="75"/>
    <x v="0"/>
    <x v="0"/>
    <x v="95"/>
    <s v="Good Standing"/>
    <n v="200731"/>
    <s v="2007-3-1"/>
    <n v="2.489655172"/>
    <x v="94"/>
    <s v="Good Standing"/>
    <n v="201081"/>
    <s v="2010-8-1"/>
    <n v="2.6"/>
    <n v="3.06"/>
    <s v="Good Standing"/>
    <x v="0"/>
    <x v="1"/>
    <n v="1"/>
    <x v="0"/>
    <n v="1"/>
    <x v="0"/>
    <n v="1"/>
    <n v="0"/>
    <x v="0"/>
    <x v="0"/>
    <n v="0"/>
    <n v="0"/>
  </r>
  <r>
    <n v="200681"/>
    <s v="2006-8-1"/>
    <x v="1"/>
    <n v="8"/>
    <n v="1"/>
    <x v="1"/>
    <x v="4"/>
    <x v="76"/>
    <x v="0"/>
    <x v="6"/>
    <x v="96"/>
    <s v="Probation"/>
    <n v="200731"/>
    <s v="2007-3-1"/>
    <n v="1.8758620690000001"/>
    <x v="54"/>
    <s v="Probation"/>
    <n v="201031"/>
    <s v="2010-3-1"/>
    <n v="2.63"/>
    <n v="3.41"/>
    <s v="Good Standing"/>
    <x v="0"/>
    <x v="1"/>
    <n v="1"/>
    <x v="0"/>
    <n v="1"/>
    <x v="1"/>
    <n v="0"/>
    <n v="0"/>
    <x v="0"/>
    <x v="1"/>
    <n v="1"/>
    <n v="1"/>
  </r>
  <r>
    <n v="200681"/>
    <s v="2006-8-1"/>
    <x v="1"/>
    <n v="8"/>
    <n v="1"/>
    <x v="0"/>
    <x v="3"/>
    <x v="5"/>
    <x v="0"/>
    <x v="4"/>
    <x v="97"/>
    <s v="Good Standing"/>
    <n v="200731"/>
    <s v="2007-3-1"/>
    <n v="2.4909090909999998"/>
    <x v="79"/>
    <s v="Good Standing with Warning"/>
    <n v="200881"/>
    <s v="2008-8-1"/>
    <n v="1.84"/>
    <n v="1.24"/>
    <s v="Probation"/>
    <x v="0"/>
    <x v="1"/>
    <n v="1"/>
    <x v="0"/>
    <n v="1"/>
    <x v="1"/>
    <n v="0"/>
    <n v="0"/>
    <x v="0"/>
    <x v="0"/>
    <n v="0"/>
    <n v="0"/>
  </r>
  <r>
    <n v="200681"/>
    <s v="2006-8-1"/>
    <x v="1"/>
    <n v="8"/>
    <n v="1"/>
    <x v="0"/>
    <x v="2"/>
    <x v="60"/>
    <x v="0"/>
    <x v="2"/>
    <x v="98"/>
    <s v="Good Standing"/>
    <n v="200731"/>
    <s v="2007-3-1"/>
    <n v="3.7516129029999998"/>
    <x v="95"/>
    <s v="Good Standing"/>
    <n v="200981"/>
    <s v="2009-8-1"/>
    <n v="3.81"/>
    <n v="3.94"/>
    <s v="Good Standing"/>
    <x v="0"/>
    <x v="1"/>
    <n v="1"/>
    <x v="0"/>
    <n v="1"/>
    <x v="0"/>
    <n v="0"/>
    <n v="0"/>
    <x v="0"/>
    <x v="1"/>
    <n v="1"/>
    <n v="1"/>
  </r>
  <r>
    <n v="200681"/>
    <s v="2006-8-1"/>
    <x v="1"/>
    <n v="8"/>
    <n v="1"/>
    <x v="1"/>
    <x v="5"/>
    <x v="6"/>
    <x v="0"/>
    <x v="2"/>
    <x v="99"/>
    <s v="Probation"/>
    <n v="200731"/>
    <s v="2007-3-1"/>
    <n v="1.7818181820000001"/>
    <x v="96"/>
    <s v="Probation"/>
    <n v="201061"/>
    <s v="2010-6-1"/>
    <n v="2.4"/>
    <n v="1.1499999999999999"/>
    <s v="Good Standing with Warning"/>
    <x v="1"/>
    <x v="1"/>
    <n v="1"/>
    <x v="0"/>
    <n v="1"/>
    <x v="0"/>
    <n v="0"/>
    <n v="0"/>
    <x v="0"/>
    <x v="1"/>
    <n v="1"/>
    <n v="1"/>
  </r>
  <r>
    <n v="200681"/>
    <s v="2006-8-1"/>
    <x v="1"/>
    <n v="8"/>
    <n v="1"/>
    <x v="1"/>
    <x v="3"/>
    <x v="77"/>
    <x v="0"/>
    <x v="2"/>
    <x v="93"/>
    <s v="Good Standing"/>
    <n v="200731"/>
    <s v="2007-3-1"/>
    <n v="3.79"/>
    <x v="95"/>
    <s v="Good Standing"/>
    <n v="201031"/>
    <s v="2010-3-1"/>
    <n v="3.8"/>
    <n v="4"/>
    <s v="Good Standing"/>
    <x v="1"/>
    <x v="1"/>
    <n v="1"/>
    <x v="0"/>
    <n v="1"/>
    <x v="0"/>
    <n v="0"/>
    <n v="0"/>
    <x v="0"/>
    <x v="1"/>
    <n v="1"/>
    <n v="1"/>
  </r>
  <r>
    <n v="200681"/>
    <s v="2006-8-1"/>
    <x v="1"/>
    <n v="8"/>
    <n v="1"/>
    <x v="0"/>
    <x v="4"/>
    <x v="78"/>
    <x v="0"/>
    <x v="0"/>
    <x v="100"/>
    <s v="Good Standing"/>
    <n v="200731"/>
    <s v="2007-3-1"/>
    <n v="2.0133333329999998"/>
    <x v="97"/>
    <s v="Good Standing with Warning"/>
    <n v="201051"/>
    <s v="2010-5-1"/>
    <n v="2.59"/>
    <n v="2.2999999999999998"/>
    <s v="Good Standing"/>
    <x v="0"/>
    <x v="1"/>
    <n v="1"/>
    <x v="0"/>
    <n v="1"/>
    <x v="0"/>
    <n v="0"/>
    <n v="0"/>
    <x v="0"/>
    <x v="0"/>
    <n v="0"/>
    <n v="1"/>
  </r>
  <r>
    <n v="200681"/>
    <s v="2006-8-1"/>
    <x v="1"/>
    <n v="8"/>
    <n v="1"/>
    <x v="0"/>
    <x v="4"/>
    <x v="52"/>
    <x v="0"/>
    <x v="0"/>
    <x v="101"/>
    <s v="Good Standing"/>
    <n v="200731"/>
    <s v="2007-3-1"/>
    <n v="2.3258064520000001"/>
    <x v="35"/>
    <s v="Good Standing"/>
    <n v="201071"/>
    <s v="2010-7-1"/>
    <n v="2.15"/>
    <n v="2.2999999999999998"/>
    <s v="Good Standing"/>
    <x v="1"/>
    <x v="1"/>
    <n v="1"/>
    <x v="0"/>
    <n v="1"/>
    <x v="0"/>
    <n v="0"/>
    <n v="0"/>
    <x v="0"/>
    <x v="0"/>
    <n v="0"/>
    <n v="0"/>
  </r>
  <r>
    <n v="200681"/>
    <s v="2006-8-1"/>
    <x v="1"/>
    <n v="8"/>
    <n v="1"/>
    <x v="0"/>
    <x v="4"/>
    <x v="79"/>
    <x v="0"/>
    <x v="2"/>
    <x v="102"/>
    <s v="Good Standing"/>
    <n v="200731"/>
    <s v="2007-3-1"/>
    <n v="3.4366666669999999"/>
    <x v="98"/>
    <s v="Good Standing"/>
    <n v="201031"/>
    <s v="2010-3-1"/>
    <n v="3.34"/>
    <n v="3.57"/>
    <s v="Good Standing"/>
    <x v="0"/>
    <x v="1"/>
    <n v="1"/>
    <x v="0"/>
    <n v="1"/>
    <x v="0"/>
    <n v="0"/>
    <n v="0"/>
    <x v="0"/>
    <x v="1"/>
    <n v="1"/>
    <n v="1"/>
  </r>
  <r>
    <n v="200681"/>
    <s v="2006-8-1"/>
    <x v="1"/>
    <n v="8"/>
    <n v="1"/>
    <x v="1"/>
    <x v="4"/>
    <x v="44"/>
    <x v="0"/>
    <x v="0"/>
    <x v="103"/>
    <s v="Good Standing with Warning"/>
    <n v="200731"/>
    <s v="2007-3-1"/>
    <n v="2.4740740739999998"/>
    <x v="99"/>
    <s v="Good Standing"/>
    <n v="200961"/>
    <s v="2009-6-1"/>
    <n v="3.29"/>
    <n v="4"/>
    <s v="Good Standing"/>
    <x v="0"/>
    <x v="0"/>
    <n v="1"/>
    <x v="0"/>
    <n v="1"/>
    <x v="1"/>
    <n v="0"/>
    <n v="0"/>
    <x v="1"/>
    <x v="1"/>
    <n v="1"/>
    <n v="1"/>
  </r>
  <r>
    <n v="200681"/>
    <s v="2006-8-1"/>
    <x v="1"/>
    <n v="8"/>
    <n v="1"/>
    <x v="1"/>
    <x v="5"/>
    <x v="80"/>
    <x v="0"/>
    <x v="3"/>
    <x v="2"/>
    <s v="Good Standing"/>
    <n v="200731"/>
    <s v="2007-3-1"/>
    <n v="3.03"/>
    <x v="100"/>
    <s v="Good Standing"/>
    <n v="201031"/>
    <s v="2010-3-1"/>
    <n v="2.82"/>
    <n v="3.08"/>
    <s v="Good Standing"/>
    <x v="0"/>
    <x v="1"/>
    <n v="1"/>
    <x v="0"/>
    <n v="1"/>
    <x v="0"/>
    <n v="0"/>
    <n v="0"/>
    <x v="0"/>
    <x v="1"/>
    <n v="1"/>
    <n v="1"/>
  </r>
  <r>
    <n v="200681"/>
    <s v="2006-8-1"/>
    <x v="1"/>
    <n v="8"/>
    <n v="1"/>
    <x v="0"/>
    <x v="4"/>
    <x v="81"/>
    <x v="0"/>
    <x v="2"/>
    <x v="104"/>
    <s v="Good Standing"/>
    <n v="200731"/>
    <s v="2007-3-1"/>
    <n v="2.296551724"/>
    <x v="101"/>
    <s v="Good Standing"/>
    <n v="201031"/>
    <s v="2010-3-1"/>
    <n v="2.91"/>
    <n v="3.04"/>
    <s v="Good Standing"/>
    <x v="1"/>
    <x v="1"/>
    <n v="1"/>
    <x v="0"/>
    <n v="1"/>
    <x v="0"/>
    <n v="0"/>
    <n v="0"/>
    <x v="0"/>
    <x v="1"/>
    <n v="1"/>
    <n v="1"/>
  </r>
  <r>
    <n v="200681"/>
    <s v="2006-8-1"/>
    <x v="1"/>
    <n v="8"/>
    <n v="1"/>
    <x v="0"/>
    <x v="1"/>
    <x v="29"/>
    <x v="0"/>
    <x v="1"/>
    <x v="105"/>
    <s v="Good Standing"/>
    <n v="200771"/>
    <s v="2007-7-1"/>
    <n v="3.0249999999999999"/>
    <x v="102"/>
    <s v="Good Standing"/>
    <n v="200831"/>
    <s v="2008-3-1"/>
    <n v="3.06"/>
    <n v="2.98"/>
    <s v="Good Standing"/>
    <x v="0"/>
    <x v="1"/>
    <n v="1"/>
    <x v="0"/>
    <n v="0"/>
    <x v="1"/>
    <n v="0"/>
    <n v="0"/>
    <x v="0"/>
    <x v="0"/>
    <n v="0"/>
    <n v="0"/>
  </r>
  <r>
    <n v="200681"/>
    <s v="2006-8-1"/>
    <x v="1"/>
    <n v="8"/>
    <n v="1"/>
    <x v="1"/>
    <x v="4"/>
    <x v="82"/>
    <x v="0"/>
    <x v="0"/>
    <x v="106"/>
    <s v="Good Standing"/>
    <n v="200731"/>
    <s v="2007-3-1"/>
    <n v="3.713333333"/>
    <x v="6"/>
    <s v="Good Standing"/>
    <n v="201031"/>
    <s v="2010-3-1"/>
    <n v="3.73"/>
    <n v="4"/>
    <s v="Good Standing"/>
    <x v="0"/>
    <x v="1"/>
    <n v="1"/>
    <x v="0"/>
    <n v="1"/>
    <x v="0"/>
    <n v="0"/>
    <n v="0"/>
    <x v="0"/>
    <x v="1"/>
    <n v="1"/>
    <n v="1"/>
  </r>
  <r>
    <n v="200681"/>
    <s v="2006-8-1"/>
    <x v="1"/>
    <n v="8"/>
    <n v="1"/>
    <x v="1"/>
    <x v="3"/>
    <x v="54"/>
    <x v="0"/>
    <x v="2"/>
    <x v="1"/>
    <s v="Good Standing"/>
    <n v="200731"/>
    <s v="2007-3-1"/>
    <n v="3.7941176470000002"/>
    <x v="103"/>
    <s v="Good Standing"/>
    <n v="200931"/>
    <s v="2009-3-1"/>
    <n v="3.73"/>
    <n v="3.81"/>
    <s v="Good Standing"/>
    <x v="0"/>
    <x v="1"/>
    <n v="1"/>
    <x v="0"/>
    <n v="1"/>
    <x v="1"/>
    <n v="0"/>
    <n v="0"/>
    <x v="1"/>
    <x v="1"/>
    <n v="1"/>
    <n v="1"/>
  </r>
  <r>
    <n v="200681"/>
    <s v="2006-8-1"/>
    <x v="1"/>
    <n v="8"/>
    <n v="1"/>
    <x v="0"/>
    <x v="3"/>
    <x v="18"/>
    <x v="0"/>
    <x v="4"/>
    <x v="107"/>
    <s v="Good Standing"/>
    <n v="200731"/>
    <s v="2007-3-1"/>
    <n v="2.796296296"/>
    <x v="104"/>
    <s v="Good Standing"/>
    <n v="201031"/>
    <s v="2010-3-1"/>
    <n v="3.13"/>
    <n v="3.5"/>
    <s v="Good Standing"/>
    <x v="0"/>
    <x v="0"/>
    <n v="1"/>
    <x v="0"/>
    <n v="1"/>
    <x v="0"/>
    <n v="0"/>
    <n v="0"/>
    <x v="0"/>
    <x v="1"/>
    <n v="1"/>
    <n v="1"/>
  </r>
  <r>
    <n v="200681"/>
    <s v="2006-8-1"/>
    <x v="1"/>
    <n v="8"/>
    <n v="1"/>
    <x v="1"/>
    <x v="4"/>
    <x v="59"/>
    <x v="0"/>
    <x v="2"/>
    <x v="108"/>
    <s v="Good Standing"/>
    <n v="200731"/>
    <s v="2007-3-1"/>
    <n v="3.4151515149999998"/>
    <x v="105"/>
    <s v="Good Standing"/>
    <n v="201031"/>
    <s v="2010-3-1"/>
    <n v="3.44"/>
    <n v="3.38"/>
    <s v="Good Standing"/>
    <x v="1"/>
    <x v="1"/>
    <n v="1"/>
    <x v="0"/>
    <n v="1"/>
    <x v="0"/>
    <n v="0"/>
    <n v="0"/>
    <x v="0"/>
    <x v="1"/>
    <n v="1"/>
    <n v="1"/>
  </r>
  <r>
    <n v="200681"/>
    <s v="2006-8-1"/>
    <x v="1"/>
    <n v="8"/>
    <n v="1"/>
    <x v="1"/>
    <x v="5"/>
    <x v="51"/>
    <x v="0"/>
    <x v="3"/>
    <x v="30"/>
    <s v="Good Standing"/>
    <n v="200731"/>
    <s v="2007-3-1"/>
    <n v="2.9241379310000002"/>
    <x v="106"/>
    <s v="Good Standing"/>
    <n v="201031"/>
    <s v="2010-3-1"/>
    <n v="3.07"/>
    <n v="3.66"/>
    <s v="Good Standing"/>
    <x v="0"/>
    <x v="1"/>
    <n v="1"/>
    <x v="0"/>
    <n v="1"/>
    <x v="0"/>
    <n v="0"/>
    <n v="0"/>
    <x v="0"/>
    <x v="1"/>
    <n v="1"/>
    <n v="1"/>
  </r>
  <r>
    <n v="200681"/>
    <s v="2006-8-1"/>
    <x v="1"/>
    <n v="8"/>
    <n v="1"/>
    <x v="0"/>
    <x v="4"/>
    <x v="83"/>
    <x v="0"/>
    <x v="0"/>
    <x v="109"/>
    <s v="Good Standing"/>
    <n v="200751"/>
    <s v="2007-5-1"/>
    <n v="2.6696969699999999"/>
    <x v="6"/>
    <s v="Good Standing"/>
    <n v="201031"/>
    <s v="2010-3-1"/>
    <n v="2.8"/>
    <n v="3.17"/>
    <s v="Good Standing"/>
    <x v="0"/>
    <x v="0"/>
    <n v="1"/>
    <x v="0"/>
    <n v="1"/>
    <x v="0"/>
    <n v="0"/>
    <n v="0"/>
    <x v="0"/>
    <x v="1"/>
    <n v="1"/>
    <n v="1"/>
  </r>
  <r>
    <n v="200681"/>
    <s v="2006-8-1"/>
    <x v="1"/>
    <n v="8"/>
    <n v="1"/>
    <x v="0"/>
    <x v="3"/>
    <x v="84"/>
    <x v="0"/>
    <x v="0"/>
    <x v="110"/>
    <s v="Good Standing"/>
    <n v="200731"/>
    <s v="2007-3-1"/>
    <n v="2.615384615"/>
    <x v="107"/>
    <s v="Good Standing"/>
    <n v="200931"/>
    <s v="2009-3-1"/>
    <n v="1.91"/>
    <n v="1.65"/>
    <s v="Disqualified"/>
    <x v="0"/>
    <x v="1"/>
    <n v="1"/>
    <x v="0"/>
    <n v="1"/>
    <x v="1"/>
    <n v="0"/>
    <n v="0"/>
    <x v="0"/>
    <x v="0"/>
    <n v="0"/>
    <n v="0"/>
  </r>
  <r>
    <n v="200681"/>
    <s v="2006-8-1"/>
    <x v="1"/>
    <n v="8"/>
    <n v="1"/>
    <x v="1"/>
    <x v="0"/>
    <x v="61"/>
    <x v="0"/>
    <x v="2"/>
    <x v="92"/>
    <s v="Good Standing"/>
    <n v="200731"/>
    <s v="2007-3-1"/>
    <n v="3.651515152"/>
    <x v="108"/>
    <s v="Good Standing"/>
    <n v="201031"/>
    <s v="2010-3-1"/>
    <n v="3.57"/>
    <n v="3.53"/>
    <s v="Good Standing"/>
    <x v="0"/>
    <x v="1"/>
    <n v="1"/>
    <x v="0"/>
    <n v="1"/>
    <x v="0"/>
    <n v="0"/>
    <n v="0"/>
    <x v="0"/>
    <x v="1"/>
    <n v="1"/>
    <n v="1"/>
  </r>
  <r>
    <n v="200681"/>
    <s v="2006-8-1"/>
    <x v="1"/>
    <n v="8"/>
    <n v="1"/>
    <x v="1"/>
    <x v="4"/>
    <x v="77"/>
    <x v="0"/>
    <x v="0"/>
    <x v="108"/>
    <s v="Good Standing"/>
    <n v="200731"/>
    <s v="2007-3-1"/>
    <n v="3.167857143"/>
    <x v="109"/>
    <s v="Good Standing"/>
    <n v="201051"/>
    <s v="2010-5-1"/>
    <n v="3.04"/>
    <n v="3.3"/>
    <s v="Good Standing"/>
    <x v="0"/>
    <x v="1"/>
    <n v="1"/>
    <x v="0"/>
    <n v="1"/>
    <x v="0"/>
    <n v="0"/>
    <n v="0"/>
    <x v="0"/>
    <x v="1"/>
    <n v="1"/>
    <n v="1"/>
  </r>
  <r>
    <n v="200681"/>
    <s v="2006-8-1"/>
    <x v="1"/>
    <n v="8"/>
    <n v="1"/>
    <x v="1"/>
    <x v="5"/>
    <x v="85"/>
    <x v="0"/>
    <x v="0"/>
    <x v="111"/>
    <s v="Good Standing"/>
    <n v="200731"/>
    <s v="2007-3-1"/>
    <n v="3.5064516129999999"/>
    <x v="13"/>
    <s v="Good Standing"/>
    <n v="201031"/>
    <s v="2010-3-1"/>
    <n v="3.51"/>
    <n v="3.59"/>
    <s v="Good Standing"/>
    <x v="1"/>
    <x v="1"/>
    <n v="1"/>
    <x v="0"/>
    <n v="1"/>
    <x v="0"/>
    <n v="0"/>
    <n v="0"/>
    <x v="0"/>
    <x v="1"/>
    <n v="1"/>
    <n v="1"/>
  </r>
  <r>
    <n v="200681"/>
    <s v="2006-8-1"/>
    <x v="1"/>
    <n v="8"/>
    <n v="1"/>
    <x v="0"/>
    <x v="5"/>
    <x v="86"/>
    <x v="0"/>
    <x v="0"/>
    <x v="112"/>
    <s v="Good Standing"/>
    <n v="200751"/>
    <s v="2007-5-1"/>
    <n v="3.1586206899999998"/>
    <x v="6"/>
    <s v="Good Standing"/>
    <n v="201131"/>
    <s v="2011-3-1"/>
    <n v="3.06"/>
    <n v="2.35"/>
    <s v="Good Standing"/>
    <x v="0"/>
    <x v="0"/>
    <n v="1"/>
    <x v="0"/>
    <n v="1"/>
    <x v="0"/>
    <n v="1"/>
    <n v="0"/>
    <x v="0"/>
    <x v="0"/>
    <n v="1"/>
    <n v="1"/>
  </r>
  <r>
    <n v="200681"/>
    <s v="2006-8-1"/>
    <x v="1"/>
    <n v="8"/>
    <n v="1"/>
    <x v="0"/>
    <x v="4"/>
    <x v="84"/>
    <x v="0"/>
    <x v="5"/>
    <x v="6"/>
    <s v="Probation"/>
    <n v="200731"/>
    <s v="2007-3-1"/>
    <n v="2.3555555560000001"/>
    <x v="110"/>
    <s v="Good Standing"/>
    <n v="201031"/>
    <s v="2010-3-1"/>
    <n v="2.93"/>
    <n v="2.94"/>
    <s v="Good Standing"/>
    <x v="0"/>
    <x v="1"/>
    <n v="1"/>
    <x v="0"/>
    <n v="1"/>
    <x v="0"/>
    <n v="0"/>
    <n v="0"/>
    <x v="0"/>
    <x v="1"/>
    <n v="1"/>
    <n v="1"/>
  </r>
  <r>
    <n v="200681"/>
    <s v="2006-8-1"/>
    <x v="1"/>
    <n v="8"/>
    <n v="1"/>
    <x v="1"/>
    <x v="0"/>
    <x v="13"/>
    <x v="0"/>
    <x v="0"/>
    <x v="19"/>
    <s v="Good Standing"/>
    <n v="200731"/>
    <s v="2007-3-1"/>
    <n v="3.0266666670000002"/>
    <x v="111"/>
    <s v="Good Standing"/>
    <n v="201031"/>
    <s v="2010-3-1"/>
    <n v="3.33"/>
    <n v="3.71"/>
    <s v="Good Standing"/>
    <x v="1"/>
    <x v="0"/>
    <n v="1"/>
    <x v="0"/>
    <n v="1"/>
    <x v="0"/>
    <n v="0"/>
    <n v="0"/>
    <x v="0"/>
    <x v="1"/>
    <n v="1"/>
    <n v="1"/>
  </r>
  <r>
    <n v="200681"/>
    <s v="2006-8-1"/>
    <x v="1"/>
    <n v="8"/>
    <n v="1"/>
    <x v="1"/>
    <x v="5"/>
    <x v="44"/>
    <x v="0"/>
    <x v="0"/>
    <x v="113"/>
    <s v="Good Standing"/>
    <n v="200731"/>
    <s v="2007-3-1"/>
    <n v="3.2966666670000002"/>
    <x v="112"/>
    <s v="Good Standing"/>
    <n v="201031"/>
    <s v="2010-3-1"/>
    <n v="3.25"/>
    <n v="3.75"/>
    <s v="Good Standing"/>
    <x v="1"/>
    <x v="1"/>
    <n v="1"/>
    <x v="0"/>
    <n v="1"/>
    <x v="0"/>
    <n v="0"/>
    <n v="0"/>
    <x v="0"/>
    <x v="1"/>
    <n v="1"/>
    <n v="1"/>
  </r>
  <r>
    <n v="200681"/>
    <s v="2006-8-1"/>
    <x v="1"/>
    <n v="8"/>
    <n v="1"/>
    <x v="1"/>
    <x v="4"/>
    <x v="49"/>
    <x v="0"/>
    <x v="2"/>
    <x v="108"/>
    <s v="Good Standing"/>
    <n v="200731"/>
    <s v="2007-3-1"/>
    <n v="3.6866666669999999"/>
    <x v="113"/>
    <s v="Good Standing"/>
    <n v="200981"/>
    <s v="2009-8-1"/>
    <n v="3.87"/>
    <n v="3.92"/>
    <s v="Good Standing"/>
    <x v="0"/>
    <x v="1"/>
    <n v="1"/>
    <x v="0"/>
    <n v="1"/>
    <x v="0"/>
    <n v="0"/>
    <n v="0"/>
    <x v="0"/>
    <x v="1"/>
    <n v="1"/>
    <n v="1"/>
  </r>
  <r>
    <n v="200681"/>
    <s v="2006-8-1"/>
    <x v="1"/>
    <n v="8"/>
    <n v="1"/>
    <x v="1"/>
    <x v="4"/>
    <x v="60"/>
    <x v="0"/>
    <x v="7"/>
    <x v="114"/>
    <s v="Good Standing"/>
    <n v="200731"/>
    <s v="2007-3-1"/>
    <n v="2.1722222219999998"/>
    <x v="114"/>
    <s v="Good Standing with Warning"/>
    <n v="200981"/>
    <s v="2009-8-1"/>
    <n v="2.4300000000000002"/>
    <n v="2.2000000000000002"/>
    <s v="Good Standing"/>
    <x v="1"/>
    <x v="1"/>
    <n v="1"/>
    <x v="0"/>
    <n v="1"/>
    <x v="0"/>
    <n v="0"/>
    <n v="0"/>
    <x v="0"/>
    <x v="1"/>
    <n v="1"/>
    <n v="1"/>
  </r>
  <r>
    <n v="200681"/>
    <s v="2006-8-1"/>
    <x v="1"/>
    <n v="8"/>
    <n v="1"/>
    <x v="1"/>
    <x v="5"/>
    <x v="87"/>
    <x v="0"/>
    <x v="3"/>
    <x v="115"/>
    <s v="Probation"/>
    <n v="200771"/>
    <s v="2007-7-1"/>
    <n v="0.78620689700000002"/>
    <x v="67"/>
    <s v="Disqualified"/>
    <n v="200931"/>
    <s v="2009-3-1"/>
    <n v="0.82"/>
    <n v="0"/>
    <s v="Disqualified"/>
    <x v="0"/>
    <x v="1"/>
    <n v="1"/>
    <x v="1"/>
    <n v="0"/>
    <x v="1"/>
    <n v="0"/>
    <n v="0"/>
    <x v="0"/>
    <x v="0"/>
    <n v="0"/>
    <n v="0"/>
  </r>
  <r>
    <n v="200681"/>
    <s v="2006-8-1"/>
    <x v="1"/>
    <n v="8"/>
    <n v="1"/>
    <x v="0"/>
    <x v="3"/>
    <x v="72"/>
    <x v="0"/>
    <x v="3"/>
    <x v="25"/>
    <s v="Good Standing"/>
    <n v="200731"/>
    <s v="2007-3-1"/>
    <n v="2.7709677419999998"/>
    <x v="71"/>
    <s v="Good Standing"/>
    <n v="201031"/>
    <s v="2010-3-1"/>
    <n v="2.86"/>
    <n v="2.92"/>
    <s v="Good Standing"/>
    <x v="1"/>
    <x v="1"/>
    <n v="1"/>
    <x v="0"/>
    <n v="1"/>
    <x v="0"/>
    <n v="0"/>
    <n v="0"/>
    <x v="0"/>
    <x v="1"/>
    <n v="1"/>
    <n v="1"/>
  </r>
  <r>
    <n v="200681"/>
    <s v="2006-8-1"/>
    <x v="1"/>
    <n v="8"/>
    <n v="1"/>
    <x v="1"/>
    <x v="3"/>
    <x v="66"/>
    <x v="0"/>
    <x v="4"/>
    <x v="34"/>
    <s v="Good Standing"/>
    <n v="200731"/>
    <s v="2007-3-1"/>
    <n v="3.7419354839999999"/>
    <x v="50"/>
    <s v="Good Standing"/>
    <n v="201031"/>
    <s v="2010-3-1"/>
    <n v="3.68"/>
    <n v="4"/>
    <s v="Good Standing"/>
    <x v="0"/>
    <x v="1"/>
    <n v="1"/>
    <x v="0"/>
    <n v="1"/>
    <x v="0"/>
    <n v="0"/>
    <n v="0"/>
    <x v="0"/>
    <x v="1"/>
    <n v="1"/>
    <n v="1"/>
  </r>
  <r>
    <n v="200681"/>
    <s v="2006-8-1"/>
    <x v="1"/>
    <n v="8"/>
    <n v="1"/>
    <x v="1"/>
    <x v="4"/>
    <x v="88"/>
    <x v="0"/>
    <x v="4"/>
    <x v="63"/>
    <s v="Good Standing"/>
    <n v="200731"/>
    <s v="2007-3-1"/>
    <n v="3.7806451609999998"/>
    <x v="20"/>
    <s v="Good Standing"/>
    <n v="201031"/>
    <s v="2010-3-1"/>
    <n v="3.9"/>
    <n v="4"/>
    <s v="Good Standing"/>
    <x v="1"/>
    <x v="1"/>
    <n v="1"/>
    <x v="0"/>
    <n v="1"/>
    <x v="0"/>
    <n v="0"/>
    <n v="0"/>
    <x v="0"/>
    <x v="1"/>
    <n v="1"/>
    <n v="1"/>
  </r>
  <r>
    <n v="200681"/>
    <s v="2006-8-1"/>
    <x v="1"/>
    <n v="8"/>
    <n v="1"/>
    <x v="1"/>
    <x v="5"/>
    <x v="23"/>
    <x v="0"/>
    <x v="2"/>
    <x v="116"/>
    <s v="Good Standing"/>
    <n v="200731"/>
    <s v="2007-3-1"/>
    <n v="2.9285714289999998"/>
    <x v="115"/>
    <s v="Good Standing"/>
    <n v="201071"/>
    <s v="2010-7-1"/>
    <n v="3.02"/>
    <n v="0"/>
    <s v="Good Standing"/>
    <x v="0"/>
    <x v="1"/>
    <n v="1"/>
    <x v="0"/>
    <n v="1"/>
    <x v="0"/>
    <n v="0"/>
    <n v="0"/>
    <x v="0"/>
    <x v="0"/>
    <n v="1"/>
    <n v="1"/>
  </r>
  <r>
    <n v="200681"/>
    <s v="2006-8-1"/>
    <x v="1"/>
    <n v="8"/>
    <n v="1"/>
    <x v="0"/>
    <x v="4"/>
    <x v="65"/>
    <x v="0"/>
    <x v="0"/>
    <x v="117"/>
    <s v="Good Standing"/>
    <n v="200731"/>
    <s v="2007-3-1"/>
    <n v="2.4103448279999999"/>
    <x v="116"/>
    <s v="Good Standing"/>
    <n v="200831"/>
    <s v="2008-3-1"/>
    <n v="2.33"/>
    <n v="2.17"/>
    <s v="Good Standing"/>
    <x v="0"/>
    <x v="1"/>
    <n v="1"/>
    <x v="0"/>
    <n v="0"/>
    <x v="1"/>
    <n v="0"/>
    <n v="0"/>
    <x v="0"/>
    <x v="0"/>
    <n v="0"/>
    <n v="0"/>
  </r>
  <r>
    <n v="200681"/>
    <s v="2006-8-1"/>
    <x v="1"/>
    <n v="8"/>
    <n v="1"/>
    <x v="0"/>
    <x v="3"/>
    <x v="47"/>
    <x v="0"/>
    <x v="0"/>
    <x v="118"/>
    <s v="Good Standing"/>
    <n v="200731"/>
    <s v="2007-3-1"/>
    <n v="3.7033333329999998"/>
    <x v="50"/>
    <s v="Good Standing"/>
    <n v="201031"/>
    <s v="2010-3-1"/>
    <n v="3.64"/>
    <n v="3.69"/>
    <s v="Good Standing"/>
    <x v="0"/>
    <x v="1"/>
    <n v="1"/>
    <x v="0"/>
    <n v="1"/>
    <x v="0"/>
    <n v="0"/>
    <n v="0"/>
    <x v="0"/>
    <x v="1"/>
    <n v="1"/>
    <n v="1"/>
  </r>
  <r>
    <n v="200681"/>
    <s v="2006-8-1"/>
    <x v="1"/>
    <n v="8"/>
    <n v="1"/>
    <x v="0"/>
    <x v="3"/>
    <x v="38"/>
    <x v="0"/>
    <x v="0"/>
    <x v="24"/>
    <s v="Good Standing"/>
    <n v="200731"/>
    <s v="2007-3-1"/>
    <n v="3.27826087"/>
    <x v="117"/>
    <s v="Good Standing"/>
    <n v="200831"/>
    <s v="2008-3-1"/>
    <n v="3.39"/>
    <n v="2.8"/>
    <s v="Good Standing"/>
    <x v="0"/>
    <x v="0"/>
    <n v="1"/>
    <x v="0"/>
    <n v="0"/>
    <x v="1"/>
    <n v="0"/>
    <n v="0"/>
    <x v="0"/>
    <x v="0"/>
    <n v="0"/>
    <n v="0"/>
  </r>
  <r>
    <n v="200681"/>
    <s v="2006-8-1"/>
    <x v="1"/>
    <n v="8"/>
    <n v="1"/>
    <x v="1"/>
    <x v="4"/>
    <x v="8"/>
    <x v="0"/>
    <x v="2"/>
    <x v="86"/>
    <s v="Good Standing"/>
    <n v="200681"/>
    <s v="2006-8-1"/>
    <n v="2.3250000000000002"/>
    <x v="118"/>
    <s v="Good Standing"/>
    <n v="200681"/>
    <s v="2006-8-1"/>
    <n v="2.3250000000000002"/>
    <n v="2.3250000000000002"/>
    <s v="Good Standing"/>
    <x v="0"/>
    <x v="1"/>
    <n v="1"/>
    <x v="1"/>
    <n v="0"/>
    <x v="1"/>
    <n v="0"/>
    <n v="0"/>
    <x v="0"/>
    <x v="0"/>
    <n v="0"/>
    <n v="0"/>
  </r>
  <r>
    <n v="200681"/>
    <s v="2006-8-1"/>
    <x v="1"/>
    <n v="8"/>
    <n v="1"/>
    <x v="0"/>
    <x v="4"/>
    <x v="1"/>
    <x v="0"/>
    <x v="2"/>
    <x v="119"/>
    <s v="Probation"/>
    <n v="200731"/>
    <s v="2007-3-1"/>
    <n v="1.8230769229999999"/>
    <x v="119"/>
    <s v="Probation"/>
    <n v="201051"/>
    <s v="2010-5-1"/>
    <n v="2.74"/>
    <n v="3.17"/>
    <s v="Good Standing"/>
    <x v="0"/>
    <x v="1"/>
    <n v="1"/>
    <x v="0"/>
    <n v="1"/>
    <x v="0"/>
    <n v="0"/>
    <n v="0"/>
    <x v="0"/>
    <x v="1"/>
    <n v="1"/>
    <n v="1"/>
  </r>
  <r>
    <n v="200681"/>
    <s v="2006-8-1"/>
    <x v="1"/>
    <n v="8"/>
    <n v="1"/>
    <x v="1"/>
    <x v="4"/>
    <x v="89"/>
    <x v="0"/>
    <x v="0"/>
    <x v="120"/>
    <s v="Good Standing"/>
    <n v="200731"/>
    <s v="2007-3-1"/>
    <n v="3.296551724"/>
    <x v="120"/>
    <s v="Good Standing"/>
    <n v="201031"/>
    <s v="2010-3-1"/>
    <n v="3.24"/>
    <n v="3.35"/>
    <s v="Good Standing"/>
    <x v="0"/>
    <x v="1"/>
    <n v="1"/>
    <x v="0"/>
    <n v="1"/>
    <x v="0"/>
    <n v="0"/>
    <n v="0"/>
    <x v="0"/>
    <x v="1"/>
    <n v="1"/>
    <n v="1"/>
  </r>
  <r>
    <n v="200681"/>
    <s v="2006-8-1"/>
    <x v="1"/>
    <n v="8"/>
    <n v="1"/>
    <x v="0"/>
    <x v="4"/>
    <x v="80"/>
    <x v="0"/>
    <x v="2"/>
    <x v="15"/>
    <s v="Good Standing"/>
    <n v="200731"/>
    <s v="2007-3-1"/>
    <n v="2.9612903230000001"/>
    <x v="121"/>
    <s v="Good Standing"/>
    <n v="201031"/>
    <s v="2010-3-1"/>
    <n v="2.81"/>
    <n v="2.67"/>
    <s v="Good Standing"/>
    <x v="1"/>
    <x v="1"/>
    <n v="1"/>
    <x v="0"/>
    <n v="1"/>
    <x v="0"/>
    <n v="0"/>
    <n v="0"/>
    <x v="0"/>
    <x v="1"/>
    <n v="1"/>
    <n v="1"/>
  </r>
  <r>
    <n v="200681"/>
    <s v="2006-8-1"/>
    <x v="1"/>
    <n v="8"/>
    <n v="1"/>
    <x v="0"/>
    <x v="5"/>
    <x v="90"/>
    <x v="0"/>
    <x v="5"/>
    <x v="121"/>
    <s v="Good Standing"/>
    <n v="200761"/>
    <s v="2007-6-1"/>
    <n v="2.2000000000000002"/>
    <x v="19"/>
    <s v="Good Standing"/>
    <n v="201031"/>
    <s v="2010-3-1"/>
    <n v="2"/>
    <n v="1.0900000000000001"/>
    <s v="Good Standing with Warning"/>
    <x v="1"/>
    <x v="0"/>
    <n v="1"/>
    <x v="0"/>
    <n v="1"/>
    <x v="0"/>
    <n v="0"/>
    <n v="0"/>
    <x v="0"/>
    <x v="0"/>
    <n v="0"/>
    <n v="0"/>
  </r>
  <r>
    <n v="200681"/>
    <s v="2006-8-1"/>
    <x v="1"/>
    <n v="8"/>
    <n v="1"/>
    <x v="0"/>
    <x v="3"/>
    <x v="91"/>
    <x v="0"/>
    <x v="4"/>
    <x v="57"/>
    <s v="Good Standing"/>
    <n v="200731"/>
    <s v="2007-3-1"/>
    <n v="2.7322580649999999"/>
    <x v="122"/>
    <s v="Good Standing"/>
    <n v="201031"/>
    <s v="2010-3-1"/>
    <n v="3.29"/>
    <n v="3.59"/>
    <s v="Good Standing"/>
    <x v="0"/>
    <x v="1"/>
    <n v="1"/>
    <x v="0"/>
    <n v="1"/>
    <x v="0"/>
    <n v="0"/>
    <n v="0"/>
    <x v="0"/>
    <x v="1"/>
    <n v="1"/>
    <n v="1"/>
  </r>
  <r>
    <n v="200681"/>
    <s v="2006-8-1"/>
    <x v="1"/>
    <n v="8"/>
    <n v="1"/>
    <x v="1"/>
    <x v="3"/>
    <x v="32"/>
    <x v="0"/>
    <x v="0"/>
    <x v="122"/>
    <s v="Probation"/>
    <n v="200681"/>
    <s v="2006-8-1"/>
    <n v="1.363636364"/>
    <x v="123"/>
    <s v="Probation"/>
    <n v="200681"/>
    <s v="2006-8-1"/>
    <n v="1.363636364"/>
    <n v="1.363636364"/>
    <s v="Probation"/>
    <x v="1"/>
    <x v="1"/>
    <n v="1"/>
    <x v="1"/>
    <n v="0"/>
    <x v="1"/>
    <n v="0"/>
    <n v="0"/>
    <x v="0"/>
    <x v="0"/>
    <n v="0"/>
    <n v="0"/>
  </r>
  <r>
    <n v="200681"/>
    <s v="2006-8-1"/>
    <x v="1"/>
    <n v="8"/>
    <n v="1"/>
    <x v="1"/>
    <x v="2"/>
    <x v="71"/>
    <x v="0"/>
    <x v="0"/>
    <x v="123"/>
    <s v="Good Standing"/>
    <n v="200761"/>
    <s v="2007-6-1"/>
    <n v="1.9157894740000001"/>
    <x v="29"/>
    <s v="Probation"/>
    <m/>
    <s v="--"/>
    <m/>
    <m/>
    <m/>
    <x v="0"/>
    <x v="1"/>
    <n v="1"/>
    <x v="0"/>
    <n v="1"/>
    <x v="1"/>
    <n v="0"/>
    <n v="0"/>
    <x v="0"/>
    <x v="0"/>
    <n v="0"/>
    <n v="0"/>
  </r>
  <r>
    <n v="200681"/>
    <s v="2006-8-1"/>
    <x v="1"/>
    <n v="8"/>
    <n v="1"/>
    <x v="1"/>
    <x v="0"/>
    <x v="92"/>
    <x v="0"/>
    <x v="0"/>
    <x v="124"/>
    <s v="Good Standing"/>
    <n v="200731"/>
    <s v="2007-3-1"/>
    <n v="2.5481481480000001"/>
    <x v="124"/>
    <s v="Good Standing"/>
    <n v="201031"/>
    <s v="2010-3-1"/>
    <n v="3.03"/>
    <n v="3.82"/>
    <s v="Good Standing"/>
    <x v="0"/>
    <x v="0"/>
    <n v="1"/>
    <x v="0"/>
    <n v="1"/>
    <x v="0"/>
    <n v="0"/>
    <n v="0"/>
    <x v="0"/>
    <x v="1"/>
    <n v="1"/>
    <n v="1"/>
  </r>
  <r>
    <n v="200681"/>
    <s v="2006-8-1"/>
    <x v="1"/>
    <n v="8"/>
    <n v="1"/>
    <x v="1"/>
    <x v="2"/>
    <x v="93"/>
    <x v="0"/>
    <x v="0"/>
    <x v="125"/>
    <s v="Good Standing"/>
    <n v="200731"/>
    <s v="2007-3-1"/>
    <n v="2.3758620690000001"/>
    <x v="125"/>
    <s v="Good Standing with Warning"/>
    <n v="200731"/>
    <s v="2007-3-1"/>
    <n v="2.3758620690000001"/>
    <n v="1.713333333"/>
    <s v="Good Standing with Warning"/>
    <x v="0"/>
    <x v="1"/>
    <n v="1"/>
    <x v="1"/>
    <n v="0"/>
    <x v="1"/>
    <n v="0"/>
    <n v="0"/>
    <x v="0"/>
    <x v="0"/>
    <n v="0"/>
    <n v="0"/>
  </r>
  <r>
    <n v="200681"/>
    <s v="2006-8-1"/>
    <x v="1"/>
    <n v="8"/>
    <n v="1"/>
    <x v="0"/>
    <x v="4"/>
    <x v="0"/>
    <x v="0"/>
    <x v="0"/>
    <x v="126"/>
    <s v="Probation"/>
    <n v="200731"/>
    <s v="2007-3-1"/>
    <n v="1.196"/>
    <x v="126"/>
    <s v="Probation"/>
    <n v="200731"/>
    <s v="2007-3-1"/>
    <n v="1.196"/>
    <n v="0.81818181800000001"/>
    <s v="Probation"/>
    <x v="0"/>
    <x v="1"/>
    <n v="1"/>
    <x v="1"/>
    <n v="0"/>
    <x v="1"/>
    <n v="0"/>
    <n v="0"/>
    <x v="0"/>
    <x v="0"/>
    <n v="0"/>
    <n v="0"/>
  </r>
  <r>
    <n v="200681"/>
    <s v="2006-8-1"/>
    <x v="1"/>
    <n v="8"/>
    <n v="1"/>
    <x v="0"/>
    <x v="0"/>
    <x v="41"/>
    <x v="0"/>
    <x v="0"/>
    <x v="13"/>
    <s v="Good Standing"/>
    <n v="200731"/>
    <s v="2007-3-1"/>
    <n v="3.3548387100000001"/>
    <x v="127"/>
    <s v="Good Standing"/>
    <n v="201031"/>
    <s v="2010-3-1"/>
    <n v="3.44"/>
    <n v="3.92"/>
    <s v="Good Standing"/>
    <x v="0"/>
    <x v="1"/>
    <n v="1"/>
    <x v="0"/>
    <n v="1"/>
    <x v="0"/>
    <n v="0"/>
    <n v="0"/>
    <x v="0"/>
    <x v="1"/>
    <n v="1"/>
    <n v="1"/>
  </r>
  <r>
    <n v="200681"/>
    <s v="2006-8-1"/>
    <x v="1"/>
    <n v="8"/>
    <n v="1"/>
    <x v="0"/>
    <x v="4"/>
    <x v="13"/>
    <x v="0"/>
    <x v="0"/>
    <x v="127"/>
    <s v="Good Standing"/>
    <n v="200731"/>
    <s v="2007-3-1"/>
    <n v="2.99"/>
    <x v="122"/>
    <s v="Good Standing"/>
    <n v="201031"/>
    <s v="2010-3-1"/>
    <n v="3.26"/>
    <n v="3.5"/>
    <s v="Good Standing"/>
    <x v="0"/>
    <x v="0"/>
    <n v="1"/>
    <x v="0"/>
    <n v="1"/>
    <x v="0"/>
    <n v="0"/>
    <n v="0"/>
    <x v="0"/>
    <x v="1"/>
    <n v="1"/>
    <n v="1"/>
  </r>
  <r>
    <n v="200681"/>
    <s v="2006-8-1"/>
    <x v="1"/>
    <n v="8"/>
    <n v="1"/>
    <x v="0"/>
    <x v="5"/>
    <x v="55"/>
    <x v="0"/>
    <x v="3"/>
    <x v="128"/>
    <s v="Good Standing"/>
    <n v="200731"/>
    <s v="2007-3-1"/>
    <n v="3.0656249999999998"/>
    <x v="128"/>
    <s v="Good Standing"/>
    <n v="201031"/>
    <s v="2010-3-1"/>
    <n v="3.6"/>
    <n v="3.92"/>
    <s v="Good Standing"/>
    <x v="1"/>
    <x v="1"/>
    <n v="1"/>
    <x v="0"/>
    <n v="1"/>
    <x v="0"/>
    <n v="0"/>
    <n v="0"/>
    <x v="0"/>
    <x v="1"/>
    <n v="1"/>
    <n v="1"/>
  </r>
  <r>
    <n v="200681"/>
    <s v="2006-8-1"/>
    <x v="1"/>
    <n v="8"/>
    <n v="1"/>
    <x v="0"/>
    <x v="4"/>
    <x v="33"/>
    <x v="0"/>
    <x v="0"/>
    <x v="129"/>
    <s v="Good Standing"/>
    <n v="200731"/>
    <s v="2007-3-1"/>
    <n v="3.5357142860000002"/>
    <x v="129"/>
    <s v="Good Standing"/>
    <n v="200781"/>
    <s v="2007-8-1"/>
    <n v="3.37"/>
    <n v="3.1"/>
    <s v="Good Standing"/>
    <x v="0"/>
    <x v="1"/>
    <n v="1"/>
    <x v="0"/>
    <n v="0"/>
    <x v="1"/>
    <n v="0"/>
    <n v="0"/>
    <x v="0"/>
    <x v="0"/>
    <n v="0"/>
    <n v="0"/>
  </r>
  <r>
    <n v="200681"/>
    <s v="2006-8-1"/>
    <x v="1"/>
    <n v="8"/>
    <n v="1"/>
    <x v="0"/>
    <x v="4"/>
    <x v="34"/>
    <x v="0"/>
    <x v="0"/>
    <x v="130"/>
    <s v="Good Standing"/>
    <n v="200731"/>
    <s v="2007-3-1"/>
    <n v="3.1833333330000002"/>
    <x v="10"/>
    <s v="Good Standing"/>
    <n v="201031"/>
    <s v="2010-3-1"/>
    <n v="3.29"/>
    <n v="3.1"/>
    <s v="Good Standing"/>
    <x v="0"/>
    <x v="1"/>
    <n v="1"/>
    <x v="0"/>
    <n v="1"/>
    <x v="0"/>
    <n v="0"/>
    <n v="0"/>
    <x v="0"/>
    <x v="1"/>
    <n v="1"/>
    <n v="1"/>
  </r>
  <r>
    <n v="200681"/>
    <s v="2006-8-1"/>
    <x v="1"/>
    <n v="8"/>
    <n v="1"/>
    <x v="0"/>
    <x v="4"/>
    <x v="71"/>
    <x v="0"/>
    <x v="2"/>
    <x v="131"/>
    <s v="Good Standing"/>
    <n v="200731"/>
    <s v="2007-3-1"/>
    <n v="2.036666667"/>
    <x v="130"/>
    <s v="Good Standing with Warning"/>
    <n v="200831"/>
    <s v="2008-3-1"/>
    <n v="1.76"/>
    <n v="1.31"/>
    <s v="Probation"/>
    <x v="0"/>
    <x v="1"/>
    <n v="1"/>
    <x v="0"/>
    <n v="0"/>
    <x v="1"/>
    <n v="0"/>
    <n v="0"/>
    <x v="0"/>
    <x v="0"/>
    <n v="0"/>
    <n v="0"/>
  </r>
  <r>
    <n v="200681"/>
    <s v="2006-8-1"/>
    <x v="1"/>
    <n v="8"/>
    <n v="1"/>
    <x v="1"/>
    <x v="4"/>
    <x v="82"/>
    <x v="0"/>
    <x v="2"/>
    <x v="132"/>
    <s v="Good Standing"/>
    <n v="200731"/>
    <s v="2007-3-1"/>
    <n v="3.78125"/>
    <x v="131"/>
    <s v="Good Standing"/>
    <n v="201031"/>
    <s v="2010-3-1"/>
    <n v="3.87"/>
    <n v="3.89"/>
    <s v="Good Standing"/>
    <x v="0"/>
    <x v="1"/>
    <n v="1"/>
    <x v="0"/>
    <n v="1"/>
    <x v="0"/>
    <n v="0"/>
    <n v="0"/>
    <x v="0"/>
    <x v="1"/>
    <n v="1"/>
    <n v="1"/>
  </r>
  <r>
    <n v="200681"/>
    <s v="2006-8-1"/>
    <x v="1"/>
    <n v="8"/>
    <n v="1"/>
    <x v="0"/>
    <x v="5"/>
    <x v="94"/>
    <x v="0"/>
    <x v="3"/>
    <x v="124"/>
    <s v="Good Standing"/>
    <n v="200731"/>
    <s v="2007-3-1"/>
    <n v="2.2038461539999998"/>
    <x v="132"/>
    <s v="Good Standing"/>
    <n v="200731"/>
    <s v="2007-3-1"/>
    <n v="2.2038461539999998"/>
    <n v="2.0071428569999998"/>
    <s v="Good Standing"/>
    <x v="0"/>
    <x v="1"/>
    <n v="1"/>
    <x v="1"/>
    <n v="0"/>
    <x v="1"/>
    <n v="0"/>
    <n v="0"/>
    <x v="0"/>
    <x v="0"/>
    <n v="0"/>
    <n v="0"/>
  </r>
  <r>
    <n v="200681"/>
    <s v="2006-8-1"/>
    <x v="1"/>
    <n v="8"/>
    <n v="1"/>
    <x v="1"/>
    <x v="4"/>
    <x v="62"/>
    <x v="0"/>
    <x v="0"/>
    <x v="30"/>
    <s v="Good Standing"/>
    <n v="200761"/>
    <s v="2007-6-1"/>
    <n v="3.096969697"/>
    <x v="6"/>
    <s v="Good Standing"/>
    <n v="201031"/>
    <s v="2010-3-1"/>
    <n v="3.29"/>
    <n v="3.23"/>
    <s v="Good Standing"/>
    <x v="0"/>
    <x v="1"/>
    <n v="1"/>
    <x v="0"/>
    <n v="1"/>
    <x v="0"/>
    <n v="0"/>
    <n v="0"/>
    <x v="0"/>
    <x v="1"/>
    <n v="1"/>
    <n v="1"/>
  </r>
  <r>
    <n v="200681"/>
    <s v="2006-8-1"/>
    <x v="1"/>
    <n v="8"/>
    <n v="1"/>
    <x v="0"/>
    <x v="2"/>
    <x v="95"/>
    <x v="0"/>
    <x v="2"/>
    <x v="14"/>
    <s v="Good Standing"/>
    <n v="200731"/>
    <s v="2007-3-1"/>
    <n v="3.302941176"/>
    <x v="133"/>
    <s v="Good Standing"/>
    <n v="201031"/>
    <s v="2010-3-1"/>
    <n v="3.28"/>
    <n v="3.6"/>
    <s v="Good Standing"/>
    <x v="0"/>
    <x v="1"/>
    <n v="1"/>
    <x v="0"/>
    <n v="1"/>
    <x v="0"/>
    <n v="0"/>
    <n v="0"/>
    <x v="0"/>
    <x v="1"/>
    <n v="1"/>
    <n v="1"/>
  </r>
  <r>
    <n v="200681"/>
    <s v="2006-8-1"/>
    <x v="1"/>
    <n v="8"/>
    <n v="1"/>
    <x v="0"/>
    <x v="4"/>
    <x v="80"/>
    <x v="0"/>
    <x v="0"/>
    <x v="133"/>
    <s v="Good Standing"/>
    <n v="200731"/>
    <s v="2007-3-1"/>
    <n v="3.35"/>
    <x v="13"/>
    <s v="Good Standing"/>
    <n v="201031"/>
    <s v="2010-3-1"/>
    <n v="3.13"/>
    <n v="3.19"/>
    <s v="Good Standing"/>
    <x v="0"/>
    <x v="1"/>
    <n v="1"/>
    <x v="0"/>
    <n v="1"/>
    <x v="0"/>
    <n v="0"/>
    <n v="0"/>
    <x v="0"/>
    <x v="1"/>
    <n v="1"/>
    <n v="1"/>
  </r>
  <r>
    <n v="200681"/>
    <s v="2006-8-1"/>
    <x v="1"/>
    <n v="8"/>
    <n v="1"/>
    <x v="1"/>
    <x v="5"/>
    <x v="51"/>
    <x v="0"/>
    <x v="0"/>
    <x v="72"/>
    <s v="Good Standing"/>
    <n v="200731"/>
    <s v="2007-3-1"/>
    <n v="2.4354838710000002"/>
    <x v="0"/>
    <s v="Good Standing"/>
    <n v="201051"/>
    <s v="2010-5-1"/>
    <n v="2.59"/>
    <n v="0"/>
    <s v="Good Standing"/>
    <x v="0"/>
    <x v="1"/>
    <n v="1"/>
    <x v="0"/>
    <n v="1"/>
    <x v="0"/>
    <n v="0"/>
    <n v="0"/>
    <x v="0"/>
    <x v="1"/>
    <n v="1"/>
    <n v="1"/>
  </r>
  <r>
    <n v="200681"/>
    <s v="2006-8-1"/>
    <x v="1"/>
    <n v="8"/>
    <n v="1"/>
    <x v="1"/>
    <x v="5"/>
    <x v="13"/>
    <x v="0"/>
    <x v="2"/>
    <x v="134"/>
    <s v="Good Standing"/>
    <n v="200731"/>
    <s v="2007-3-1"/>
    <n v="2.5"/>
    <x v="53"/>
    <s v="Good Standing"/>
    <n v="200731"/>
    <s v="2007-3-1"/>
    <n v="2.5"/>
    <n v="2.5133333329999998"/>
    <s v="Good Standing"/>
    <x v="1"/>
    <x v="1"/>
    <n v="1"/>
    <x v="1"/>
    <n v="0"/>
    <x v="1"/>
    <n v="0"/>
    <n v="0"/>
    <x v="0"/>
    <x v="0"/>
    <n v="0"/>
    <n v="0"/>
  </r>
  <r>
    <n v="200681"/>
    <s v="2006-8-1"/>
    <x v="1"/>
    <n v="8"/>
    <n v="1"/>
    <x v="0"/>
    <x v="2"/>
    <x v="5"/>
    <x v="0"/>
    <x v="0"/>
    <x v="135"/>
    <s v="Probation"/>
    <n v="200731"/>
    <s v="2007-3-1"/>
    <n v="1.766666667"/>
    <x v="134"/>
    <s v="Probation"/>
    <n v="200731"/>
    <s v="2007-3-1"/>
    <n v="1.766666667"/>
    <n v="1.5"/>
    <s v="Probation"/>
    <x v="0"/>
    <x v="1"/>
    <n v="1"/>
    <x v="1"/>
    <n v="0"/>
    <x v="1"/>
    <n v="0"/>
    <n v="0"/>
    <x v="0"/>
    <x v="0"/>
    <n v="0"/>
    <n v="0"/>
  </r>
  <r>
    <n v="200681"/>
    <s v="2006-8-1"/>
    <x v="1"/>
    <n v="8"/>
    <n v="1"/>
    <x v="0"/>
    <x v="5"/>
    <x v="62"/>
    <x v="0"/>
    <x v="0"/>
    <x v="136"/>
    <s v="Good Standing"/>
    <n v="200731"/>
    <s v="2007-3-1"/>
    <n v="3.1419354839999998"/>
    <x v="112"/>
    <s v="Good Standing"/>
    <n v="201031"/>
    <s v="2010-3-1"/>
    <n v="3.15"/>
    <n v="3.25"/>
    <s v="Good Standing"/>
    <x v="1"/>
    <x v="1"/>
    <n v="1"/>
    <x v="0"/>
    <n v="1"/>
    <x v="0"/>
    <n v="0"/>
    <n v="0"/>
    <x v="0"/>
    <x v="1"/>
    <n v="1"/>
    <n v="1"/>
  </r>
  <r>
    <n v="200681"/>
    <s v="2006-8-1"/>
    <x v="1"/>
    <n v="8"/>
    <n v="1"/>
    <x v="1"/>
    <x v="5"/>
    <x v="25"/>
    <x v="0"/>
    <x v="3"/>
    <x v="137"/>
    <s v="Probation"/>
    <n v="200731"/>
    <s v="2007-3-1"/>
    <n v="2.7608695650000001"/>
    <x v="135"/>
    <s v="Good Standing"/>
    <n v="201031"/>
    <s v="2010-3-1"/>
    <n v="3.21"/>
    <n v="3.47"/>
    <s v="Good Standing"/>
    <x v="1"/>
    <x v="1"/>
    <n v="1"/>
    <x v="0"/>
    <n v="1"/>
    <x v="0"/>
    <n v="0"/>
    <n v="0"/>
    <x v="0"/>
    <x v="1"/>
    <n v="1"/>
    <n v="1"/>
  </r>
  <r>
    <n v="200681"/>
    <s v="2006-8-1"/>
    <x v="1"/>
    <n v="8"/>
    <n v="1"/>
    <x v="0"/>
    <x v="0"/>
    <x v="68"/>
    <x v="0"/>
    <x v="0"/>
    <x v="77"/>
    <s v="Good Standing"/>
    <n v="200731"/>
    <s v="2007-3-1"/>
    <n v="2.7639999999999998"/>
    <x v="71"/>
    <s v="Good Standing"/>
    <n v="200781"/>
    <s v="2007-8-1"/>
    <n v="2.2200000000000002"/>
    <n v="1.1000000000000001"/>
    <s v="Good Standing with Warning"/>
    <x v="0"/>
    <x v="0"/>
    <n v="1"/>
    <x v="0"/>
    <n v="0"/>
    <x v="1"/>
    <n v="0"/>
    <n v="0"/>
    <x v="0"/>
    <x v="0"/>
    <n v="0"/>
    <n v="0"/>
  </r>
  <r>
    <n v="200681"/>
    <s v="2006-8-1"/>
    <x v="1"/>
    <n v="8"/>
    <n v="1"/>
    <x v="1"/>
    <x v="3"/>
    <x v="77"/>
    <x v="0"/>
    <x v="0"/>
    <x v="23"/>
    <s v="Good Standing"/>
    <n v="200731"/>
    <s v="2007-3-1"/>
    <n v="3.832258065"/>
    <x v="20"/>
    <s v="Good Standing"/>
    <n v="200731"/>
    <s v="2007-3-1"/>
    <n v="3.832258065"/>
    <n v="3.733333333"/>
    <s v="Good Standing"/>
    <x v="0"/>
    <x v="0"/>
    <n v="1"/>
    <x v="1"/>
    <n v="0"/>
    <x v="1"/>
    <n v="0"/>
    <n v="0"/>
    <x v="0"/>
    <x v="0"/>
    <n v="0"/>
    <n v="0"/>
  </r>
  <r>
    <n v="200681"/>
    <s v="2006-8-1"/>
    <x v="1"/>
    <n v="8"/>
    <n v="1"/>
    <x v="1"/>
    <x v="4"/>
    <x v="96"/>
    <x v="0"/>
    <x v="3"/>
    <x v="138"/>
    <s v="Good Standing"/>
    <n v="200731"/>
    <s v="2007-3-1"/>
    <n v="2.746666667"/>
    <x v="12"/>
    <s v="Good Standing"/>
    <n v="201031"/>
    <s v="2010-3-1"/>
    <n v="3.25"/>
    <n v="3.57"/>
    <s v="Good Standing"/>
    <x v="0"/>
    <x v="1"/>
    <n v="1"/>
    <x v="0"/>
    <n v="1"/>
    <x v="0"/>
    <n v="0"/>
    <n v="0"/>
    <x v="0"/>
    <x v="1"/>
    <n v="1"/>
    <n v="1"/>
  </r>
  <r>
    <n v="200681"/>
    <s v="2006-8-1"/>
    <x v="1"/>
    <n v="8"/>
    <n v="1"/>
    <x v="1"/>
    <x v="4"/>
    <x v="20"/>
    <x v="0"/>
    <x v="0"/>
    <x v="139"/>
    <s v="Good Standing"/>
    <n v="200731"/>
    <s v="2007-3-1"/>
    <n v="2.7739130429999999"/>
    <x v="136"/>
    <s v="Good Standing"/>
    <n v="200931"/>
    <s v="2009-3-1"/>
    <n v="2.9"/>
    <n v="3.5"/>
    <s v="Good Standing"/>
    <x v="0"/>
    <x v="1"/>
    <n v="1"/>
    <x v="0"/>
    <n v="1"/>
    <x v="1"/>
    <n v="0"/>
    <n v="0"/>
    <x v="0"/>
    <x v="0"/>
    <n v="0"/>
    <n v="0"/>
  </r>
  <r>
    <n v="200681"/>
    <s v="2006-8-1"/>
    <x v="1"/>
    <n v="8"/>
    <n v="1"/>
    <x v="1"/>
    <x v="4"/>
    <x v="97"/>
    <x v="0"/>
    <x v="0"/>
    <x v="140"/>
    <s v="Good Standing"/>
    <n v="200731"/>
    <s v="2007-3-1"/>
    <n v="2.4700000000000002"/>
    <x v="56"/>
    <s v="Good Standing"/>
    <n v="201031"/>
    <s v="2010-3-1"/>
    <n v="2.99"/>
    <n v="3.27"/>
    <s v="Good Standing"/>
    <x v="0"/>
    <x v="0"/>
    <n v="1"/>
    <x v="0"/>
    <n v="1"/>
    <x v="0"/>
    <n v="0"/>
    <n v="0"/>
    <x v="0"/>
    <x v="1"/>
    <n v="1"/>
    <n v="1"/>
  </r>
  <r>
    <n v="200681"/>
    <s v="2006-8-1"/>
    <x v="1"/>
    <n v="8"/>
    <n v="1"/>
    <x v="0"/>
    <x v="4"/>
    <x v="82"/>
    <x v="0"/>
    <x v="0"/>
    <x v="43"/>
    <s v="Good Standing"/>
    <n v="200761"/>
    <s v="2007-6-1"/>
    <n v="3.8886363639999999"/>
    <x v="6"/>
    <s v="Good Standing"/>
    <n v="200931"/>
    <s v="2009-3-1"/>
    <n v="3.81"/>
    <n v="3.51"/>
    <s v="Good Standing"/>
    <x v="0"/>
    <x v="1"/>
    <n v="1"/>
    <x v="0"/>
    <n v="1"/>
    <x v="1"/>
    <n v="0"/>
    <n v="0"/>
    <x v="1"/>
    <x v="1"/>
    <n v="1"/>
    <n v="1"/>
  </r>
  <r>
    <n v="200681"/>
    <s v="2006-8-1"/>
    <x v="1"/>
    <n v="8"/>
    <n v="1"/>
    <x v="1"/>
    <x v="5"/>
    <x v="87"/>
    <x v="0"/>
    <x v="2"/>
    <x v="124"/>
    <s v="Good Standing"/>
    <n v="200731"/>
    <s v="2007-3-1"/>
    <n v="2.4518518519999999"/>
    <x v="12"/>
    <s v="Good Standing"/>
    <n v="201031"/>
    <s v="2010-3-1"/>
    <n v="2.6"/>
    <n v="2.56"/>
    <s v="Good Standing"/>
    <x v="0"/>
    <x v="1"/>
    <n v="1"/>
    <x v="0"/>
    <n v="1"/>
    <x v="0"/>
    <n v="0"/>
    <n v="0"/>
    <x v="0"/>
    <x v="1"/>
    <n v="1"/>
    <n v="1"/>
  </r>
  <r>
    <n v="200681"/>
    <s v="2006-8-1"/>
    <x v="1"/>
    <n v="8"/>
    <n v="1"/>
    <x v="1"/>
    <x v="4"/>
    <x v="73"/>
    <x v="0"/>
    <x v="3"/>
    <x v="25"/>
    <s v="Good Standing"/>
    <n v="200761"/>
    <s v="2007-6-1"/>
    <n v="2.8515151520000002"/>
    <x v="6"/>
    <s v="Good Standing"/>
    <n v="200981"/>
    <s v="2009-8-1"/>
    <n v="3.33"/>
    <n v="3.84"/>
    <s v="Good Standing"/>
    <x v="0"/>
    <x v="1"/>
    <n v="1"/>
    <x v="0"/>
    <n v="1"/>
    <x v="0"/>
    <n v="0"/>
    <n v="0"/>
    <x v="0"/>
    <x v="1"/>
    <n v="1"/>
    <n v="1"/>
  </r>
  <r>
    <n v="200681"/>
    <s v="2006-8-1"/>
    <x v="1"/>
    <n v="8"/>
    <n v="1"/>
    <x v="1"/>
    <x v="4"/>
    <x v="98"/>
    <x v="0"/>
    <x v="0"/>
    <x v="14"/>
    <s v="Good Standing"/>
    <n v="200731"/>
    <s v="2007-3-1"/>
    <n v="3.4161290320000002"/>
    <x v="13"/>
    <s v="Good Standing"/>
    <n v="200981"/>
    <s v="2009-8-1"/>
    <n v="3.69"/>
    <n v="3.84"/>
    <s v="Good Standing"/>
    <x v="0"/>
    <x v="1"/>
    <n v="1"/>
    <x v="0"/>
    <n v="1"/>
    <x v="0"/>
    <n v="0"/>
    <n v="0"/>
    <x v="0"/>
    <x v="1"/>
    <n v="1"/>
    <n v="1"/>
  </r>
  <r>
    <n v="200681"/>
    <s v="2006-8-1"/>
    <x v="1"/>
    <n v="8"/>
    <n v="1"/>
    <x v="0"/>
    <x v="5"/>
    <x v="99"/>
    <x v="0"/>
    <x v="2"/>
    <x v="24"/>
    <s v="Good Standing"/>
    <n v="200731"/>
    <s v="2007-3-1"/>
    <n v="2.4629629629999998"/>
    <x v="137"/>
    <s v="Good Standing with Warning"/>
    <n v="201071"/>
    <s v="2010-7-1"/>
    <n v="3.05"/>
    <n v="3.7"/>
    <s v="Good Standing"/>
    <x v="1"/>
    <x v="1"/>
    <n v="1"/>
    <x v="0"/>
    <n v="1"/>
    <x v="0"/>
    <n v="0"/>
    <n v="0"/>
    <x v="0"/>
    <x v="1"/>
    <n v="1"/>
    <n v="1"/>
  </r>
  <r>
    <n v="200681"/>
    <s v="2006-8-1"/>
    <x v="1"/>
    <n v="8"/>
    <n v="1"/>
    <x v="0"/>
    <x v="4"/>
    <x v="89"/>
    <x v="0"/>
    <x v="4"/>
    <x v="51"/>
    <s v="Good Standing"/>
    <n v="200761"/>
    <s v="2007-6-1"/>
    <n v="3.2033333329999998"/>
    <x v="47"/>
    <s v="Good Standing"/>
    <n v="201031"/>
    <s v="2010-3-1"/>
    <n v="3.07"/>
    <n v="2.63"/>
    <s v="Good Standing"/>
    <x v="0"/>
    <x v="0"/>
    <n v="1"/>
    <x v="0"/>
    <n v="1"/>
    <x v="0"/>
    <n v="0"/>
    <n v="0"/>
    <x v="0"/>
    <x v="1"/>
    <n v="1"/>
    <n v="1"/>
  </r>
  <r>
    <n v="200681"/>
    <s v="2006-8-1"/>
    <x v="1"/>
    <n v="8"/>
    <n v="1"/>
    <x v="1"/>
    <x v="3"/>
    <x v="100"/>
    <x v="0"/>
    <x v="0"/>
    <x v="141"/>
    <s v="Good Standing"/>
    <n v="200731"/>
    <s v="2007-3-1"/>
    <n v="2.6571428570000002"/>
    <x v="138"/>
    <s v="Good Standing"/>
    <n v="200951"/>
    <s v="2009-5-1"/>
    <n v="1.99"/>
    <n v="0.55000000000000004"/>
    <s v="Probation"/>
    <x v="0"/>
    <x v="0"/>
    <n v="1"/>
    <x v="0"/>
    <n v="1"/>
    <x v="1"/>
    <n v="0"/>
    <n v="0"/>
    <x v="0"/>
    <x v="0"/>
    <n v="0"/>
    <n v="0"/>
  </r>
  <r>
    <n v="200681"/>
    <s v="2006-8-1"/>
    <x v="1"/>
    <n v="8"/>
    <n v="1"/>
    <x v="0"/>
    <x v="4"/>
    <x v="101"/>
    <x v="0"/>
    <x v="4"/>
    <x v="142"/>
    <s v="Good Standing"/>
    <n v="200751"/>
    <s v="2007-5-1"/>
    <n v="3.6633333330000002"/>
    <x v="6"/>
    <s v="Good Standing"/>
    <n v="201031"/>
    <s v="2010-3-1"/>
    <n v="3.62"/>
    <n v="4"/>
    <s v="Good Standing"/>
    <x v="0"/>
    <x v="0"/>
    <n v="1"/>
    <x v="0"/>
    <n v="1"/>
    <x v="0"/>
    <n v="0"/>
    <n v="0"/>
    <x v="0"/>
    <x v="1"/>
    <n v="1"/>
    <n v="1"/>
  </r>
  <r>
    <n v="200681"/>
    <s v="2006-8-1"/>
    <x v="1"/>
    <n v="8"/>
    <n v="1"/>
    <x v="0"/>
    <x v="4"/>
    <x v="63"/>
    <x v="0"/>
    <x v="2"/>
    <x v="14"/>
    <s v="Good Standing"/>
    <n v="200731"/>
    <s v="2007-3-1"/>
    <n v="3.187096774"/>
    <x v="139"/>
    <s v="Good Standing"/>
    <n v="201081"/>
    <s v="2010-8-1"/>
    <n v="3.22"/>
    <n v="3.92"/>
    <s v="Good Standing"/>
    <x v="0"/>
    <x v="1"/>
    <n v="1"/>
    <x v="1"/>
    <n v="1"/>
    <x v="0"/>
    <n v="1"/>
    <n v="0"/>
    <x v="0"/>
    <x v="0"/>
    <n v="1"/>
    <n v="1"/>
  </r>
  <r>
    <n v="200681"/>
    <s v="2006-8-1"/>
    <x v="1"/>
    <n v="8"/>
    <n v="1"/>
    <x v="0"/>
    <x v="0"/>
    <x v="68"/>
    <x v="0"/>
    <x v="4"/>
    <x v="143"/>
    <s v="Good Standing"/>
    <n v="200681"/>
    <s v="2006-8-1"/>
    <n v="3.4249999999999998"/>
    <x v="140"/>
    <s v="Good Standing"/>
    <n v="200681"/>
    <s v="2006-8-1"/>
    <n v="3.4249999999999998"/>
    <n v="3.4249999999999998"/>
    <s v="Good Standing"/>
    <x v="0"/>
    <x v="1"/>
    <n v="1"/>
    <x v="1"/>
    <n v="0"/>
    <x v="1"/>
    <n v="0"/>
    <n v="0"/>
    <x v="0"/>
    <x v="0"/>
    <n v="0"/>
    <n v="0"/>
  </r>
  <r>
    <n v="200681"/>
    <s v="2006-8-1"/>
    <x v="1"/>
    <n v="8"/>
    <n v="1"/>
    <x v="1"/>
    <x v="3"/>
    <x v="102"/>
    <x v="0"/>
    <x v="0"/>
    <x v="45"/>
    <s v="Good Standing"/>
    <n v="200731"/>
    <s v="2007-3-1"/>
    <n v="2.9517241379999999"/>
    <x v="141"/>
    <s v="Good Standing"/>
    <n v="201031"/>
    <s v="2010-3-1"/>
    <n v="2.9"/>
    <n v="3.92"/>
    <s v="Good Standing"/>
    <x v="0"/>
    <x v="1"/>
    <n v="1"/>
    <x v="0"/>
    <n v="1"/>
    <x v="0"/>
    <n v="0"/>
    <n v="0"/>
    <x v="0"/>
    <x v="1"/>
    <n v="1"/>
    <n v="1"/>
  </r>
  <r>
    <n v="200681"/>
    <s v="2006-8-1"/>
    <x v="1"/>
    <n v="8"/>
    <n v="1"/>
    <x v="1"/>
    <x v="1"/>
    <x v="20"/>
    <x v="0"/>
    <x v="1"/>
    <x v="144"/>
    <s v="Good Standing"/>
    <n v="200731"/>
    <s v="2007-3-1"/>
    <n v="2.9935483870000001"/>
    <x v="142"/>
    <s v="Good Standing"/>
    <n v="201031"/>
    <s v="2010-3-1"/>
    <n v="3.24"/>
    <n v="3.66"/>
    <s v="Good Standing"/>
    <x v="0"/>
    <x v="1"/>
    <n v="1"/>
    <x v="0"/>
    <n v="1"/>
    <x v="0"/>
    <n v="0"/>
    <n v="0"/>
    <x v="0"/>
    <x v="1"/>
    <n v="1"/>
    <n v="1"/>
  </r>
  <r>
    <n v="200681"/>
    <s v="2006-8-1"/>
    <x v="1"/>
    <n v="8"/>
    <n v="1"/>
    <x v="1"/>
    <x v="4"/>
    <x v="49"/>
    <x v="0"/>
    <x v="2"/>
    <x v="145"/>
    <s v="Probation"/>
    <n v="200731"/>
    <s v="2007-3-1"/>
    <n v="1.396296296"/>
    <x v="143"/>
    <s v="Probation"/>
    <n v="201161"/>
    <s v="2011-6-1"/>
    <n v="2"/>
    <n v="3.3"/>
    <s v="Good Standing"/>
    <x v="1"/>
    <x v="1"/>
    <n v="1"/>
    <x v="0"/>
    <n v="1"/>
    <x v="0"/>
    <n v="1"/>
    <n v="0"/>
    <x v="0"/>
    <x v="0"/>
    <n v="1"/>
    <n v="1"/>
  </r>
  <r>
    <n v="200681"/>
    <s v="2006-8-1"/>
    <x v="1"/>
    <n v="8"/>
    <n v="1"/>
    <x v="1"/>
    <x v="5"/>
    <x v="37"/>
    <x v="0"/>
    <x v="3"/>
    <x v="146"/>
    <s v="Good Standing"/>
    <n v="200731"/>
    <s v="2007-3-1"/>
    <n v="2.91"/>
    <x v="144"/>
    <s v="Good Standing"/>
    <n v="201071"/>
    <s v="2010-7-1"/>
    <n v="3.03"/>
    <n v="3"/>
    <s v="Good Standing"/>
    <x v="0"/>
    <x v="1"/>
    <n v="1"/>
    <x v="0"/>
    <n v="1"/>
    <x v="0"/>
    <n v="0"/>
    <n v="0"/>
    <x v="0"/>
    <x v="1"/>
    <n v="1"/>
    <n v="1"/>
  </r>
  <r>
    <n v="200681"/>
    <s v="2006-8-1"/>
    <x v="1"/>
    <n v="8"/>
    <n v="1"/>
    <x v="0"/>
    <x v="4"/>
    <x v="42"/>
    <x v="0"/>
    <x v="0"/>
    <x v="36"/>
    <s v="Good Standing"/>
    <n v="200731"/>
    <s v="2007-3-1"/>
    <n v="1.9629629630000001"/>
    <x v="79"/>
    <s v="Probation"/>
    <n v="201031"/>
    <s v="2010-3-1"/>
    <n v="2.76"/>
    <n v="3.07"/>
    <s v="Good Standing"/>
    <x v="0"/>
    <x v="1"/>
    <n v="1"/>
    <x v="0"/>
    <n v="1"/>
    <x v="0"/>
    <n v="0"/>
    <n v="0"/>
    <x v="0"/>
    <x v="1"/>
    <n v="1"/>
    <n v="1"/>
  </r>
  <r>
    <n v="200681"/>
    <s v="2006-8-1"/>
    <x v="1"/>
    <n v="8"/>
    <n v="1"/>
    <x v="0"/>
    <x v="4"/>
    <x v="30"/>
    <x v="0"/>
    <x v="6"/>
    <x v="45"/>
    <s v="Good Standing"/>
    <n v="200731"/>
    <s v="2007-3-1"/>
    <n v="2.6586206899999998"/>
    <x v="145"/>
    <s v="Good Standing"/>
    <n v="201031"/>
    <s v="2010-3-1"/>
    <n v="2.65"/>
    <n v="3.1"/>
    <s v="Good Standing"/>
    <x v="0"/>
    <x v="1"/>
    <n v="1"/>
    <x v="0"/>
    <n v="1"/>
    <x v="0"/>
    <n v="0"/>
    <n v="0"/>
    <x v="0"/>
    <x v="1"/>
    <n v="1"/>
    <n v="1"/>
  </r>
  <r>
    <n v="200681"/>
    <s v="2006-8-1"/>
    <x v="1"/>
    <n v="8"/>
    <n v="1"/>
    <x v="0"/>
    <x v="4"/>
    <x v="103"/>
    <x v="0"/>
    <x v="2"/>
    <x v="43"/>
    <s v="Good Standing"/>
    <n v="200731"/>
    <s v="2007-3-1"/>
    <n v="3.9322580650000001"/>
    <x v="6"/>
    <s v="Good Standing"/>
    <n v="201131"/>
    <s v="2011-3-1"/>
    <n v="3.86"/>
    <n v="4"/>
    <s v="Good Standing"/>
    <x v="1"/>
    <x v="1"/>
    <n v="1"/>
    <x v="0"/>
    <n v="1"/>
    <x v="0"/>
    <n v="1"/>
    <n v="0"/>
    <x v="0"/>
    <x v="0"/>
    <n v="1"/>
    <n v="1"/>
  </r>
  <r>
    <n v="200681"/>
    <s v="2006-8-1"/>
    <x v="1"/>
    <n v="8"/>
    <n v="1"/>
    <x v="1"/>
    <x v="4"/>
    <x v="85"/>
    <x v="0"/>
    <x v="5"/>
    <x v="21"/>
    <s v="Good Standing"/>
    <n v="200731"/>
    <s v="2007-3-1"/>
    <n v="3.096774194"/>
    <x v="146"/>
    <s v="Good Standing"/>
    <n v="200981"/>
    <s v="2009-8-1"/>
    <n v="2.61"/>
    <n v="1.69"/>
    <s v="Good Standing with Warning"/>
    <x v="0"/>
    <x v="1"/>
    <n v="1"/>
    <x v="0"/>
    <n v="1"/>
    <x v="0"/>
    <n v="0"/>
    <n v="0"/>
    <x v="0"/>
    <x v="1"/>
    <n v="1"/>
    <n v="1"/>
  </r>
  <r>
    <n v="200681"/>
    <s v="2006-8-1"/>
    <x v="1"/>
    <n v="8"/>
    <n v="1"/>
    <x v="1"/>
    <x v="2"/>
    <x v="73"/>
    <x v="0"/>
    <x v="2"/>
    <x v="111"/>
    <s v="Good Standing"/>
    <n v="200731"/>
    <s v="2007-3-1"/>
    <n v="3.764516129"/>
    <x v="95"/>
    <s v="Good Standing"/>
    <n v="200981"/>
    <s v="2009-8-1"/>
    <n v="3.8"/>
    <n v="3.76"/>
    <s v="Good Standing"/>
    <x v="0"/>
    <x v="1"/>
    <n v="1"/>
    <x v="0"/>
    <n v="1"/>
    <x v="0"/>
    <n v="0"/>
    <n v="0"/>
    <x v="0"/>
    <x v="1"/>
    <n v="1"/>
    <n v="1"/>
  </r>
  <r>
    <n v="200681"/>
    <s v="2006-8-1"/>
    <x v="1"/>
    <n v="8"/>
    <n v="1"/>
    <x v="1"/>
    <x v="0"/>
    <x v="104"/>
    <x v="0"/>
    <x v="5"/>
    <x v="147"/>
    <s v="Good Standing"/>
    <n v="200731"/>
    <s v="2007-3-1"/>
    <n v="2.6206896550000001"/>
    <x v="147"/>
    <s v="Good Standing"/>
    <n v="201031"/>
    <s v="2010-3-1"/>
    <n v="2.54"/>
    <n v="2.86"/>
    <s v="Good Standing"/>
    <x v="1"/>
    <x v="1"/>
    <n v="1"/>
    <x v="0"/>
    <n v="1"/>
    <x v="0"/>
    <n v="0"/>
    <n v="0"/>
    <x v="0"/>
    <x v="1"/>
    <n v="1"/>
    <n v="1"/>
  </r>
  <r>
    <n v="200681"/>
    <s v="2006-8-1"/>
    <x v="1"/>
    <n v="8"/>
    <n v="1"/>
    <x v="1"/>
    <x v="4"/>
    <x v="103"/>
    <x v="0"/>
    <x v="0"/>
    <x v="143"/>
    <s v="Good Standing"/>
    <n v="200731"/>
    <s v="2007-3-1"/>
    <n v="3.56"/>
    <x v="148"/>
    <s v="Good Standing"/>
    <n v="201031"/>
    <s v="2010-3-1"/>
    <n v="3.55"/>
    <n v="3.89"/>
    <s v="Good Standing"/>
    <x v="1"/>
    <x v="1"/>
    <n v="1"/>
    <x v="0"/>
    <n v="1"/>
    <x v="0"/>
    <n v="0"/>
    <n v="0"/>
    <x v="0"/>
    <x v="1"/>
    <n v="1"/>
    <n v="1"/>
  </r>
  <r>
    <n v="200681"/>
    <s v="2006-8-1"/>
    <x v="1"/>
    <n v="8"/>
    <n v="1"/>
    <x v="0"/>
    <x v="5"/>
    <x v="65"/>
    <x v="0"/>
    <x v="0"/>
    <x v="116"/>
    <s v="Good Standing"/>
    <n v="200731"/>
    <s v="2007-3-1"/>
    <n v="2.99"/>
    <x v="149"/>
    <s v="Good Standing"/>
    <n v="201031"/>
    <s v="2010-3-1"/>
    <n v="3.21"/>
    <n v="3.15"/>
    <s v="Good Standing"/>
    <x v="0"/>
    <x v="1"/>
    <n v="1"/>
    <x v="0"/>
    <n v="1"/>
    <x v="0"/>
    <n v="0"/>
    <n v="0"/>
    <x v="0"/>
    <x v="1"/>
    <n v="1"/>
    <n v="1"/>
  </r>
  <r>
    <n v="200681"/>
    <s v="2006-8-1"/>
    <x v="1"/>
    <n v="8"/>
    <n v="1"/>
    <x v="1"/>
    <x v="5"/>
    <x v="59"/>
    <x v="0"/>
    <x v="3"/>
    <x v="148"/>
    <s v="Good Standing"/>
    <n v="200731"/>
    <s v="2007-3-1"/>
    <n v="3.1666666669999999"/>
    <x v="19"/>
    <s v="Good Standing"/>
    <n v="201031"/>
    <s v="2010-3-1"/>
    <n v="3.2"/>
    <n v="2.85"/>
    <s v="Good Standing"/>
    <x v="0"/>
    <x v="1"/>
    <n v="1"/>
    <x v="0"/>
    <n v="1"/>
    <x v="0"/>
    <n v="0"/>
    <n v="0"/>
    <x v="0"/>
    <x v="1"/>
    <n v="1"/>
    <n v="1"/>
  </r>
  <r>
    <n v="200681"/>
    <s v="2006-8-1"/>
    <x v="1"/>
    <n v="8"/>
    <n v="1"/>
    <x v="0"/>
    <x v="4"/>
    <x v="1"/>
    <x v="0"/>
    <x v="2"/>
    <x v="149"/>
    <s v="Good Standing"/>
    <n v="200731"/>
    <s v="2007-3-1"/>
    <n v="2.0866666669999998"/>
    <x v="150"/>
    <s v="Good Standing with Warning"/>
    <n v="201031"/>
    <s v="2010-3-1"/>
    <n v="2.75"/>
    <n v="2.56"/>
    <s v="Good Standing"/>
    <x v="0"/>
    <x v="1"/>
    <n v="1"/>
    <x v="0"/>
    <n v="1"/>
    <x v="0"/>
    <n v="0"/>
    <n v="0"/>
    <x v="0"/>
    <x v="1"/>
    <n v="1"/>
    <n v="1"/>
  </r>
  <r>
    <n v="200681"/>
    <s v="2006-8-1"/>
    <x v="1"/>
    <n v="8"/>
    <n v="1"/>
    <x v="1"/>
    <x v="5"/>
    <x v="101"/>
    <x v="0"/>
    <x v="3"/>
    <x v="150"/>
    <s v="Probation"/>
    <n v="200731"/>
    <s v="2007-3-1"/>
    <n v="1.7370370369999999"/>
    <x v="143"/>
    <s v="Probation"/>
    <n v="201031"/>
    <s v="2010-3-1"/>
    <n v="2.35"/>
    <n v="2.4300000000000002"/>
    <s v="Good Standing"/>
    <x v="1"/>
    <x v="1"/>
    <n v="1"/>
    <x v="0"/>
    <n v="1"/>
    <x v="0"/>
    <n v="0"/>
    <n v="0"/>
    <x v="0"/>
    <x v="0"/>
    <n v="1"/>
    <n v="1"/>
  </r>
  <r>
    <n v="200681"/>
    <s v="2006-8-1"/>
    <x v="1"/>
    <n v="8"/>
    <n v="1"/>
    <x v="0"/>
    <x v="3"/>
    <x v="105"/>
    <x v="0"/>
    <x v="0"/>
    <x v="151"/>
    <s v="Good Standing"/>
    <n v="200731"/>
    <s v="2007-3-1"/>
    <n v="3.246666667"/>
    <x v="135"/>
    <s v="Good Standing"/>
    <n v="201031"/>
    <s v="2010-3-1"/>
    <n v="2.4500000000000002"/>
    <n v="2.81"/>
    <s v="Good Standing"/>
    <x v="0"/>
    <x v="1"/>
    <n v="1"/>
    <x v="0"/>
    <n v="1"/>
    <x v="0"/>
    <n v="0"/>
    <n v="0"/>
    <x v="0"/>
    <x v="1"/>
    <n v="1"/>
    <n v="1"/>
  </r>
  <r>
    <n v="200781"/>
    <s v="2007-8-1"/>
    <x v="2"/>
    <n v="8"/>
    <n v="1"/>
    <x v="1"/>
    <x v="4"/>
    <x v="106"/>
    <x v="1"/>
    <x v="2"/>
    <x v="152"/>
    <s v="Good Standing"/>
    <n v="200851"/>
    <s v="2008-5-1"/>
    <n v="2.14"/>
    <x v="59"/>
    <s v="Good Standing with Warning"/>
    <n v="200851"/>
    <s v="2008-5-1"/>
    <n v="2.14"/>
    <n v="0"/>
    <s v="Good Standing with Warning"/>
    <x v="0"/>
    <x v="1"/>
    <n v="1"/>
    <x v="1"/>
    <n v="0"/>
    <x v="1"/>
    <n v="0"/>
    <n v="0"/>
    <x v="0"/>
    <x v="0"/>
    <n v="0"/>
    <n v="0"/>
  </r>
  <r>
    <n v="200781"/>
    <s v="2007-8-1"/>
    <x v="2"/>
    <n v="8"/>
    <n v="1"/>
    <x v="0"/>
    <x v="3"/>
    <x v="58"/>
    <x v="1"/>
    <x v="0"/>
    <x v="153"/>
    <s v="Good Standing"/>
    <n v="200831"/>
    <s v="2008-3-1"/>
    <n v="2.63"/>
    <x v="151"/>
    <s v="Good Standing"/>
    <n v="200831"/>
    <s v="2008-3-1"/>
    <n v="2.63"/>
    <n v="2.75"/>
    <s v="Good Standing"/>
    <x v="0"/>
    <x v="0"/>
    <n v="1"/>
    <x v="1"/>
    <n v="0"/>
    <x v="1"/>
    <n v="0"/>
    <n v="0"/>
    <x v="0"/>
    <x v="0"/>
    <n v="0"/>
    <n v="0"/>
  </r>
  <r>
    <n v="200781"/>
    <s v="2007-8-1"/>
    <x v="2"/>
    <n v="8"/>
    <n v="1"/>
    <x v="1"/>
    <x v="4"/>
    <x v="52"/>
    <x v="1"/>
    <x v="0"/>
    <x v="154"/>
    <s v="Probation"/>
    <n v="200831"/>
    <s v="2008-3-1"/>
    <n v="2.57"/>
    <x v="29"/>
    <s v="Good Standing"/>
    <n v="201181"/>
    <s v="2011-8-1"/>
    <n v="2.85"/>
    <n v="3.33"/>
    <s v="Good Standing"/>
    <x v="0"/>
    <x v="1"/>
    <n v="1"/>
    <x v="0"/>
    <n v="1"/>
    <x v="0"/>
    <n v="1"/>
    <n v="0"/>
    <x v="0"/>
    <x v="0"/>
    <n v="1"/>
    <n v="1"/>
  </r>
  <r>
    <n v="200781"/>
    <s v="2007-8-1"/>
    <x v="2"/>
    <n v="8"/>
    <n v="1"/>
    <x v="0"/>
    <x v="3"/>
    <x v="14"/>
    <x v="2"/>
    <x v="4"/>
    <x v="155"/>
    <s v="Good Standing"/>
    <n v="200831"/>
    <s v="2008-3-1"/>
    <n v="2.52"/>
    <x v="152"/>
    <s v="Good Standing"/>
    <n v="200831"/>
    <s v="2008-3-1"/>
    <n v="2.52"/>
    <n v="2.83"/>
    <s v="Good Standing"/>
    <x v="0"/>
    <x v="0"/>
    <n v="1"/>
    <x v="1"/>
    <n v="0"/>
    <x v="1"/>
    <n v="0"/>
    <n v="0"/>
    <x v="0"/>
    <x v="0"/>
    <n v="0"/>
    <n v="0"/>
  </r>
  <r>
    <n v="200781"/>
    <s v="2007-8-1"/>
    <x v="2"/>
    <n v="8"/>
    <n v="1"/>
    <x v="0"/>
    <x v="0"/>
    <x v="65"/>
    <x v="1"/>
    <x v="4"/>
    <x v="156"/>
    <s v="Good Standing"/>
    <n v="200831"/>
    <s v="2008-3-1"/>
    <n v="2.3199999999999998"/>
    <x v="153"/>
    <s v="Good Standing with Warning"/>
    <n v="200831"/>
    <s v="2008-3-1"/>
    <n v="2.3199999999999998"/>
    <n v="1.48"/>
    <s v="Good Standing with Warning"/>
    <x v="0"/>
    <x v="0"/>
    <n v="1"/>
    <x v="1"/>
    <n v="0"/>
    <x v="1"/>
    <n v="0"/>
    <n v="0"/>
    <x v="0"/>
    <x v="0"/>
    <n v="0"/>
    <n v="0"/>
  </r>
  <r>
    <n v="200781"/>
    <s v="2007-8-1"/>
    <x v="2"/>
    <n v="8"/>
    <n v="1"/>
    <x v="1"/>
    <x v="2"/>
    <x v="32"/>
    <x v="1"/>
    <x v="6"/>
    <x v="157"/>
    <s v="Good Standing"/>
    <n v="200781"/>
    <s v="2007-8-1"/>
    <n v="2.38"/>
    <x v="154"/>
    <s v="Good Standing"/>
    <n v="200781"/>
    <s v="2007-8-1"/>
    <n v="2.38"/>
    <n v="2.38"/>
    <s v="Good Standing"/>
    <x v="1"/>
    <x v="0"/>
    <n v="1"/>
    <x v="1"/>
    <n v="0"/>
    <x v="1"/>
    <n v="0"/>
    <n v="0"/>
    <x v="0"/>
    <x v="0"/>
    <n v="0"/>
    <n v="0"/>
  </r>
  <r>
    <n v="200781"/>
    <s v="2007-8-1"/>
    <x v="2"/>
    <n v="8"/>
    <n v="1"/>
    <x v="0"/>
    <x v="1"/>
    <x v="89"/>
    <x v="1"/>
    <x v="1"/>
    <x v="14"/>
    <s v="Good Standing"/>
    <n v="200831"/>
    <s v="2008-3-1"/>
    <n v="3.24"/>
    <x v="155"/>
    <s v="Good Standing"/>
    <n v="201171"/>
    <s v="2011-7-1"/>
    <n v="3.19"/>
    <n v="4"/>
    <s v="Good Standing"/>
    <x v="0"/>
    <x v="1"/>
    <n v="1"/>
    <x v="0"/>
    <n v="1"/>
    <x v="0"/>
    <n v="0"/>
    <n v="0"/>
    <x v="0"/>
    <x v="1"/>
    <n v="1"/>
    <n v="1"/>
  </r>
  <r>
    <n v="200781"/>
    <s v="2007-8-1"/>
    <x v="2"/>
    <n v="8"/>
    <n v="1"/>
    <x v="0"/>
    <x v="1"/>
    <x v="71"/>
    <x v="1"/>
    <x v="1"/>
    <x v="158"/>
    <s v="Good Standing"/>
    <n v="200851"/>
    <s v="2008-5-1"/>
    <n v="2.59"/>
    <x v="156"/>
    <s v="Good Standing"/>
    <n v="201131"/>
    <s v="2011-3-1"/>
    <n v="2.7"/>
    <n v="2.9"/>
    <s v="Good Standing"/>
    <x v="0"/>
    <x v="1"/>
    <n v="1"/>
    <x v="0"/>
    <n v="1"/>
    <x v="0"/>
    <n v="0"/>
    <n v="0"/>
    <x v="0"/>
    <x v="1"/>
    <n v="1"/>
    <n v="1"/>
  </r>
  <r>
    <n v="200781"/>
    <s v="2007-8-1"/>
    <x v="2"/>
    <n v="8"/>
    <n v="1"/>
    <x v="0"/>
    <x v="3"/>
    <x v="51"/>
    <x v="1"/>
    <x v="0"/>
    <x v="159"/>
    <s v="Good Standing"/>
    <n v="200781"/>
    <s v="2007-8-1"/>
    <n v="2.63"/>
    <x v="157"/>
    <s v="Good Standing"/>
    <n v="200781"/>
    <s v="2007-8-1"/>
    <n v="2.63"/>
    <n v="2.63"/>
    <s v="Good Standing"/>
    <x v="0"/>
    <x v="0"/>
    <n v="1"/>
    <x v="1"/>
    <n v="0"/>
    <x v="1"/>
    <n v="0"/>
    <n v="0"/>
    <x v="0"/>
    <x v="0"/>
    <n v="0"/>
    <n v="0"/>
  </r>
  <r>
    <n v="200781"/>
    <s v="2007-8-1"/>
    <x v="2"/>
    <n v="8"/>
    <n v="1"/>
    <x v="0"/>
    <x v="2"/>
    <x v="8"/>
    <x v="1"/>
    <x v="0"/>
    <x v="160"/>
    <s v="Probation"/>
    <n v="200831"/>
    <s v="2008-3-1"/>
    <n v="2.2000000000000002"/>
    <x v="158"/>
    <s v="Good Standing with Warning"/>
    <n v="200881"/>
    <s v="2008-8-1"/>
    <n v="1.25"/>
    <n v="0"/>
    <s v="Probation"/>
    <x v="0"/>
    <x v="1"/>
    <n v="1"/>
    <x v="0"/>
    <n v="0"/>
    <x v="1"/>
    <n v="0"/>
    <n v="0"/>
    <x v="0"/>
    <x v="0"/>
    <n v="0"/>
    <n v="0"/>
  </r>
  <r>
    <n v="200781"/>
    <s v="2007-8-1"/>
    <x v="2"/>
    <n v="8"/>
    <n v="1"/>
    <x v="0"/>
    <x v="1"/>
    <x v="106"/>
    <x v="1"/>
    <x v="1"/>
    <x v="161"/>
    <s v="Good Standing"/>
    <n v="200831"/>
    <s v="2008-3-1"/>
    <n v="3.35"/>
    <x v="21"/>
    <s v="Good Standing"/>
    <n v="200931"/>
    <s v="2009-3-1"/>
    <n v="3.5"/>
    <n v="3.58"/>
    <s v="Good Standing"/>
    <x v="0"/>
    <x v="1"/>
    <n v="1"/>
    <x v="0"/>
    <n v="0"/>
    <x v="1"/>
    <n v="0"/>
    <n v="0"/>
    <x v="0"/>
    <x v="0"/>
    <n v="0"/>
    <n v="0"/>
  </r>
  <r>
    <n v="200781"/>
    <s v="2007-8-1"/>
    <x v="2"/>
    <n v="8"/>
    <n v="1"/>
    <x v="0"/>
    <x v="3"/>
    <x v="37"/>
    <x v="1"/>
    <x v="2"/>
    <x v="25"/>
    <s v="Good Standing"/>
    <n v="200831"/>
    <s v="2008-3-1"/>
    <n v="2.1"/>
    <x v="159"/>
    <s v="Good Standing with Warning"/>
    <n v="201231"/>
    <s v="2012-3-1"/>
    <n v="2.6"/>
    <n v="3.21"/>
    <s v="Good Standing"/>
    <x v="0"/>
    <x v="1"/>
    <n v="1"/>
    <x v="0"/>
    <n v="1"/>
    <x v="0"/>
    <n v="1"/>
    <n v="0"/>
    <x v="0"/>
    <x v="0"/>
    <n v="1"/>
    <n v="1"/>
  </r>
  <r>
    <n v="200781"/>
    <s v="2007-8-1"/>
    <x v="2"/>
    <n v="8"/>
    <n v="1"/>
    <x v="0"/>
    <x v="4"/>
    <x v="69"/>
    <x v="1"/>
    <x v="5"/>
    <x v="15"/>
    <s v="Good Standing"/>
    <n v="200831"/>
    <s v="2008-3-1"/>
    <n v="3.25"/>
    <x v="160"/>
    <s v="Good Standing"/>
    <n v="201131"/>
    <s v="2011-3-1"/>
    <n v="2.62"/>
    <n v="2.8"/>
    <s v="Good Standing"/>
    <x v="1"/>
    <x v="1"/>
    <n v="1"/>
    <x v="0"/>
    <n v="1"/>
    <x v="0"/>
    <n v="0"/>
    <n v="0"/>
    <x v="0"/>
    <x v="1"/>
    <n v="1"/>
    <n v="1"/>
  </r>
  <r>
    <n v="200781"/>
    <s v="2007-8-1"/>
    <x v="2"/>
    <n v="8"/>
    <n v="1"/>
    <x v="0"/>
    <x v="4"/>
    <x v="53"/>
    <x v="1"/>
    <x v="6"/>
    <x v="0"/>
    <s v="Good Standing"/>
    <n v="200831"/>
    <s v="2008-3-1"/>
    <n v="2.58"/>
    <x v="161"/>
    <s v="Good Standing"/>
    <n v="200831"/>
    <s v="2008-3-1"/>
    <n v="2.58"/>
    <n v="2.67"/>
    <s v="Good Standing"/>
    <x v="0"/>
    <x v="1"/>
    <n v="1"/>
    <x v="1"/>
    <n v="0"/>
    <x v="1"/>
    <n v="0"/>
    <n v="0"/>
    <x v="0"/>
    <x v="0"/>
    <n v="0"/>
    <n v="0"/>
  </r>
  <r>
    <n v="200781"/>
    <s v="2007-8-1"/>
    <x v="2"/>
    <n v="8"/>
    <n v="1"/>
    <x v="1"/>
    <x v="4"/>
    <x v="65"/>
    <x v="1"/>
    <x v="4"/>
    <x v="162"/>
    <s v="Good Standing"/>
    <n v="200851"/>
    <s v="2008-5-1"/>
    <n v="3.24"/>
    <x v="102"/>
    <s v="Good Standing"/>
    <n v="201171"/>
    <s v="2011-7-1"/>
    <n v="3.23"/>
    <n v="3.3"/>
    <s v="Good Standing"/>
    <x v="0"/>
    <x v="1"/>
    <n v="1"/>
    <x v="0"/>
    <n v="1"/>
    <x v="0"/>
    <n v="0"/>
    <n v="0"/>
    <x v="0"/>
    <x v="0"/>
    <n v="1"/>
    <n v="1"/>
  </r>
  <r>
    <n v="200781"/>
    <s v="2007-8-1"/>
    <x v="2"/>
    <n v="8"/>
    <n v="1"/>
    <x v="1"/>
    <x v="4"/>
    <x v="25"/>
    <x v="1"/>
    <x v="2"/>
    <x v="163"/>
    <s v="Probation"/>
    <n v="200831"/>
    <s v="2008-3-1"/>
    <n v="1.78"/>
    <x v="162"/>
    <s v="Probation"/>
    <n v="200831"/>
    <s v="2008-3-1"/>
    <n v="1.78"/>
    <n v="1.76"/>
    <s v="Probation"/>
    <x v="0"/>
    <x v="1"/>
    <n v="1"/>
    <x v="1"/>
    <n v="0"/>
    <x v="1"/>
    <n v="0"/>
    <n v="0"/>
    <x v="0"/>
    <x v="0"/>
    <n v="0"/>
    <n v="0"/>
  </r>
  <r>
    <n v="200781"/>
    <s v="2007-8-1"/>
    <x v="2"/>
    <n v="8"/>
    <n v="1"/>
    <x v="0"/>
    <x v="2"/>
    <x v="76"/>
    <x v="1"/>
    <x v="0"/>
    <x v="36"/>
    <s v="Good Standing"/>
    <n v="200781"/>
    <s v="2007-8-1"/>
    <n v="2"/>
    <x v="67"/>
    <s v="Good Standing"/>
    <n v="200781"/>
    <s v="2007-8-1"/>
    <n v="2"/>
    <n v="2"/>
    <s v="Good Standing"/>
    <x v="0"/>
    <x v="0"/>
    <n v="1"/>
    <x v="1"/>
    <n v="0"/>
    <x v="1"/>
    <n v="0"/>
    <n v="0"/>
    <x v="0"/>
    <x v="0"/>
    <n v="0"/>
    <n v="0"/>
  </r>
  <r>
    <n v="200781"/>
    <s v="2007-8-1"/>
    <x v="2"/>
    <n v="8"/>
    <n v="1"/>
    <x v="0"/>
    <x v="5"/>
    <x v="80"/>
    <x v="1"/>
    <x v="0"/>
    <x v="164"/>
    <s v="Good Standing"/>
    <n v="200831"/>
    <s v="2008-3-1"/>
    <n v="3.93"/>
    <x v="50"/>
    <s v="Good Standing"/>
    <n v="201131"/>
    <s v="2011-3-1"/>
    <n v="3.97"/>
    <n v="4"/>
    <s v="Good Standing"/>
    <x v="0"/>
    <x v="1"/>
    <n v="1"/>
    <x v="0"/>
    <n v="1"/>
    <x v="0"/>
    <n v="0"/>
    <n v="0"/>
    <x v="0"/>
    <x v="1"/>
    <n v="1"/>
    <n v="1"/>
  </r>
  <r>
    <n v="200781"/>
    <s v="2007-8-1"/>
    <x v="2"/>
    <n v="8"/>
    <n v="1"/>
    <x v="0"/>
    <x v="3"/>
    <x v="25"/>
    <x v="1"/>
    <x v="0"/>
    <x v="165"/>
    <s v="Probation"/>
    <n v="200831"/>
    <s v="2008-3-1"/>
    <n v="2.71"/>
    <x v="163"/>
    <s v="Good Standing"/>
    <n v="201131"/>
    <s v="2011-3-1"/>
    <n v="3.08"/>
    <n v="3.43"/>
    <s v="Good Standing"/>
    <x v="0"/>
    <x v="1"/>
    <n v="1"/>
    <x v="0"/>
    <n v="1"/>
    <x v="0"/>
    <n v="0"/>
    <n v="0"/>
    <x v="0"/>
    <x v="1"/>
    <n v="1"/>
    <n v="1"/>
  </r>
  <r>
    <n v="200781"/>
    <s v="2007-8-1"/>
    <x v="2"/>
    <n v="8"/>
    <n v="1"/>
    <x v="0"/>
    <x v="4"/>
    <x v="103"/>
    <x v="1"/>
    <x v="4"/>
    <x v="166"/>
    <s v="Good Standing"/>
    <n v="200831"/>
    <s v="2008-3-1"/>
    <n v="3.67"/>
    <x v="164"/>
    <s v="Good Standing"/>
    <n v="201131"/>
    <s v="2011-3-1"/>
    <n v="3.85"/>
    <n v="4"/>
    <s v="Good Standing"/>
    <x v="0"/>
    <x v="1"/>
    <n v="1"/>
    <x v="0"/>
    <n v="1"/>
    <x v="0"/>
    <n v="0"/>
    <n v="0"/>
    <x v="0"/>
    <x v="1"/>
    <n v="1"/>
    <n v="1"/>
  </r>
  <r>
    <n v="200781"/>
    <s v="2007-8-1"/>
    <x v="2"/>
    <n v="8"/>
    <n v="1"/>
    <x v="0"/>
    <x v="1"/>
    <x v="100"/>
    <x v="1"/>
    <x v="1"/>
    <x v="25"/>
    <s v="Good Standing"/>
    <n v="200831"/>
    <s v="2008-3-1"/>
    <n v="2.75"/>
    <x v="151"/>
    <s v="Good Standing"/>
    <n v="201131"/>
    <s v="2011-3-1"/>
    <n v="2.7"/>
    <n v="2.4300000000000002"/>
    <s v="Good Standing"/>
    <x v="0"/>
    <x v="1"/>
    <n v="1"/>
    <x v="0"/>
    <n v="1"/>
    <x v="1"/>
    <n v="0"/>
    <n v="0"/>
    <x v="0"/>
    <x v="1"/>
    <n v="1"/>
    <n v="1"/>
  </r>
  <r>
    <n v="200781"/>
    <s v="2007-8-1"/>
    <x v="2"/>
    <n v="8"/>
    <n v="1"/>
    <x v="0"/>
    <x v="5"/>
    <x v="0"/>
    <x v="1"/>
    <x v="0"/>
    <x v="84"/>
    <s v="Probation"/>
    <n v="200871"/>
    <s v="2008-7-1"/>
    <n v="0.32"/>
    <x v="59"/>
    <s v="Probation"/>
    <n v="200881"/>
    <s v="2008-8-1"/>
    <n v="0.32"/>
    <n v="0"/>
    <s v="Disqualified"/>
    <x v="0"/>
    <x v="1"/>
    <n v="1"/>
    <x v="0"/>
    <n v="0"/>
    <x v="1"/>
    <n v="0"/>
    <n v="0"/>
    <x v="0"/>
    <x v="0"/>
    <n v="0"/>
    <n v="0"/>
  </r>
  <r>
    <n v="200781"/>
    <s v="2007-8-1"/>
    <x v="2"/>
    <n v="8"/>
    <n v="1"/>
    <x v="1"/>
    <x v="2"/>
    <x v="21"/>
    <x v="1"/>
    <x v="2"/>
    <x v="60"/>
    <s v="Good Standing"/>
    <n v="200831"/>
    <s v="2008-3-1"/>
    <n v="4"/>
    <x v="6"/>
    <s v="Good Standing"/>
    <n v="201131"/>
    <s v="2011-3-1"/>
    <n v="4"/>
    <n v="4"/>
    <s v="Good Standing"/>
    <x v="0"/>
    <x v="1"/>
    <n v="1"/>
    <x v="0"/>
    <n v="1"/>
    <x v="0"/>
    <n v="0"/>
    <n v="0"/>
    <x v="0"/>
    <x v="1"/>
    <n v="1"/>
    <n v="1"/>
  </r>
  <r>
    <n v="200781"/>
    <s v="2007-8-1"/>
    <x v="2"/>
    <n v="8"/>
    <n v="1"/>
    <x v="0"/>
    <x v="3"/>
    <x v="2"/>
    <x v="1"/>
    <x v="0"/>
    <x v="167"/>
    <s v="Probation"/>
    <n v="200781"/>
    <s v="2007-8-1"/>
    <n v="0.33"/>
    <x v="165"/>
    <s v="Probation"/>
    <n v="200781"/>
    <s v="2007-8-1"/>
    <n v="0.33"/>
    <n v="0.33"/>
    <s v="Probation"/>
    <x v="0"/>
    <x v="1"/>
    <n v="1"/>
    <x v="1"/>
    <n v="0"/>
    <x v="1"/>
    <n v="0"/>
    <n v="0"/>
    <x v="0"/>
    <x v="0"/>
    <n v="0"/>
    <n v="0"/>
  </r>
  <r>
    <n v="200781"/>
    <s v="2007-8-1"/>
    <x v="2"/>
    <n v="8"/>
    <n v="1"/>
    <x v="0"/>
    <x v="5"/>
    <x v="93"/>
    <x v="1"/>
    <x v="2"/>
    <x v="168"/>
    <s v="Good Standing"/>
    <n v="200831"/>
    <s v="2008-3-1"/>
    <n v="3.24"/>
    <x v="166"/>
    <s v="Good Standing"/>
    <n v="201031"/>
    <s v="2010-3-1"/>
    <n v="3.31"/>
    <n v="3.4"/>
    <s v="Good Standing"/>
    <x v="1"/>
    <x v="1"/>
    <n v="1"/>
    <x v="0"/>
    <n v="1"/>
    <x v="1"/>
    <n v="0"/>
    <n v="0"/>
    <x v="1"/>
    <x v="1"/>
    <n v="1"/>
    <n v="1"/>
  </r>
  <r>
    <n v="200781"/>
    <s v="2007-8-1"/>
    <x v="2"/>
    <n v="8"/>
    <n v="1"/>
    <x v="1"/>
    <x v="5"/>
    <x v="21"/>
    <x v="1"/>
    <x v="0"/>
    <x v="169"/>
    <s v="Good Standing"/>
    <n v="200831"/>
    <s v="2008-3-1"/>
    <n v="3.92"/>
    <x v="50"/>
    <s v="Good Standing"/>
    <n v="201081"/>
    <s v="2010-8-1"/>
    <n v="3.98"/>
    <n v="4"/>
    <s v="Good Standing"/>
    <x v="0"/>
    <x v="1"/>
    <n v="1"/>
    <x v="0"/>
    <n v="1"/>
    <x v="0"/>
    <n v="0"/>
    <n v="0"/>
    <x v="0"/>
    <x v="1"/>
    <n v="1"/>
    <n v="1"/>
  </r>
  <r>
    <n v="200781"/>
    <s v="2007-8-1"/>
    <x v="2"/>
    <n v="8"/>
    <n v="1"/>
    <x v="0"/>
    <x v="0"/>
    <x v="68"/>
    <x v="1"/>
    <x v="0"/>
    <x v="170"/>
    <s v="Good Standing"/>
    <n v="200831"/>
    <s v="2008-3-1"/>
    <n v="2.89"/>
    <x v="167"/>
    <s v="Good Standing"/>
    <n v="200831"/>
    <s v="2008-3-1"/>
    <n v="2.89"/>
    <n v="3.07"/>
    <s v="Good Standing"/>
    <x v="0"/>
    <x v="1"/>
    <n v="1"/>
    <x v="1"/>
    <n v="0"/>
    <x v="1"/>
    <n v="0"/>
    <n v="0"/>
    <x v="0"/>
    <x v="0"/>
    <n v="0"/>
    <n v="0"/>
  </r>
  <r>
    <n v="200781"/>
    <s v="2007-8-1"/>
    <x v="2"/>
    <n v="8"/>
    <n v="1"/>
    <x v="1"/>
    <x v="4"/>
    <x v="107"/>
    <x v="1"/>
    <x v="5"/>
    <x v="171"/>
    <s v="Good Standing"/>
    <n v="200831"/>
    <s v="2008-3-1"/>
    <n v="2.37"/>
    <x v="156"/>
    <s v="Good Standing"/>
    <n v="201181"/>
    <s v="2011-8-1"/>
    <n v="2.06"/>
    <n v="2.0499999999999998"/>
    <s v="Good Standing"/>
    <x v="0"/>
    <x v="1"/>
    <n v="1"/>
    <x v="0"/>
    <n v="1"/>
    <x v="0"/>
    <n v="1"/>
    <n v="0"/>
    <x v="0"/>
    <x v="0"/>
    <n v="1"/>
    <n v="1"/>
  </r>
  <r>
    <n v="200781"/>
    <s v="2007-8-1"/>
    <x v="2"/>
    <n v="8"/>
    <n v="1"/>
    <x v="1"/>
    <x v="5"/>
    <x v="14"/>
    <x v="1"/>
    <x v="3"/>
    <x v="160"/>
    <s v="Probation"/>
    <n v="200831"/>
    <s v="2008-3-1"/>
    <n v="0.5"/>
    <x v="168"/>
    <s v="Disqualified"/>
    <n v="200831"/>
    <s v="2008-3-1"/>
    <n v="0.5"/>
    <n v="0.37"/>
    <s v="Disqualified"/>
    <x v="0"/>
    <x v="1"/>
    <n v="1"/>
    <x v="1"/>
    <n v="0"/>
    <x v="1"/>
    <n v="0"/>
    <n v="0"/>
    <x v="0"/>
    <x v="0"/>
    <n v="0"/>
    <n v="0"/>
  </r>
  <r>
    <n v="200781"/>
    <s v="2007-8-1"/>
    <x v="2"/>
    <n v="8"/>
    <n v="1"/>
    <x v="0"/>
    <x v="4"/>
    <x v="39"/>
    <x v="1"/>
    <x v="4"/>
    <x v="172"/>
    <s v="Probation"/>
    <n v="200831"/>
    <s v="2008-3-1"/>
    <n v="1.5"/>
    <x v="169"/>
    <s v="Probation"/>
    <n v="201131"/>
    <s v="2011-3-1"/>
    <n v="2.48"/>
    <n v="3"/>
    <s v="Good Standing"/>
    <x v="1"/>
    <x v="1"/>
    <n v="1"/>
    <x v="0"/>
    <n v="1"/>
    <x v="0"/>
    <n v="0"/>
    <n v="0"/>
    <x v="0"/>
    <x v="1"/>
    <n v="1"/>
    <n v="1"/>
  </r>
  <r>
    <n v="200781"/>
    <s v="2007-8-1"/>
    <x v="2"/>
    <n v="8"/>
    <n v="1"/>
    <x v="1"/>
    <x v="0"/>
    <x v="48"/>
    <x v="1"/>
    <x v="0"/>
    <x v="173"/>
    <s v="Good Standing"/>
    <n v="200831"/>
    <s v="2008-3-1"/>
    <n v="3.59"/>
    <x v="170"/>
    <s v="Good Standing"/>
    <n v="200931"/>
    <s v="2009-3-1"/>
    <n v="3.67"/>
    <n v="3.57"/>
    <s v="Good Standing"/>
    <x v="0"/>
    <x v="1"/>
    <n v="1"/>
    <x v="0"/>
    <n v="0"/>
    <x v="1"/>
    <n v="0"/>
    <n v="0"/>
    <x v="0"/>
    <x v="0"/>
    <n v="0"/>
    <n v="0"/>
  </r>
  <r>
    <n v="200781"/>
    <s v="2007-8-1"/>
    <x v="2"/>
    <n v="8"/>
    <n v="1"/>
    <x v="0"/>
    <x v="3"/>
    <x v="5"/>
    <x v="1"/>
    <x v="3"/>
    <x v="174"/>
    <s v="Probation"/>
    <n v="200831"/>
    <s v="2008-3-1"/>
    <n v="0.91"/>
    <x v="171"/>
    <s v="Probation"/>
    <n v="200931"/>
    <s v="2009-3-1"/>
    <n v="1.29"/>
    <n v="1.56"/>
    <s v="Disqualified"/>
    <x v="0"/>
    <x v="1"/>
    <n v="1"/>
    <x v="0"/>
    <n v="0"/>
    <x v="1"/>
    <n v="0"/>
    <n v="0"/>
    <x v="0"/>
    <x v="0"/>
    <n v="0"/>
    <n v="0"/>
  </r>
  <r>
    <n v="200781"/>
    <s v="2007-8-1"/>
    <x v="2"/>
    <n v="8"/>
    <n v="1"/>
    <x v="0"/>
    <x v="3"/>
    <x v="9"/>
    <x v="1"/>
    <x v="3"/>
    <x v="84"/>
    <s v="Probation"/>
    <n v="200781"/>
    <s v="2007-8-1"/>
    <n v="0"/>
    <x v="59"/>
    <s v="Probation"/>
    <n v="200781"/>
    <s v="2007-8-1"/>
    <n v="0"/>
    <n v="0"/>
    <s v="Probation"/>
    <x v="0"/>
    <x v="1"/>
    <n v="1"/>
    <x v="1"/>
    <n v="0"/>
    <x v="1"/>
    <n v="0"/>
    <n v="0"/>
    <x v="0"/>
    <x v="0"/>
    <n v="0"/>
    <n v="0"/>
  </r>
  <r>
    <n v="200781"/>
    <s v="2007-8-1"/>
    <x v="2"/>
    <n v="8"/>
    <n v="1"/>
    <x v="0"/>
    <x v="5"/>
    <x v="106"/>
    <x v="1"/>
    <x v="2"/>
    <x v="173"/>
    <s v="Good Standing"/>
    <n v="200831"/>
    <s v="2008-3-1"/>
    <n v="3.51"/>
    <x v="90"/>
    <s v="Good Standing"/>
    <n v="201131"/>
    <s v="2011-3-1"/>
    <n v="3.52"/>
    <n v="3.48"/>
    <s v="Good Standing"/>
    <x v="0"/>
    <x v="1"/>
    <n v="1"/>
    <x v="0"/>
    <n v="1"/>
    <x v="0"/>
    <n v="0"/>
    <n v="0"/>
    <x v="0"/>
    <x v="1"/>
    <n v="1"/>
    <n v="1"/>
  </r>
  <r>
    <n v="200781"/>
    <s v="2007-8-1"/>
    <x v="2"/>
    <n v="8"/>
    <n v="1"/>
    <x v="0"/>
    <x v="3"/>
    <x v="2"/>
    <x v="1"/>
    <x v="0"/>
    <x v="175"/>
    <s v="Good Standing"/>
    <n v="200831"/>
    <s v="2008-3-1"/>
    <n v="2.98"/>
    <x v="172"/>
    <s v="Good Standing"/>
    <n v="201161"/>
    <s v="2011-6-1"/>
    <n v="2.78"/>
    <n v="2.2999999999999998"/>
    <s v="Good Standing"/>
    <x v="0"/>
    <x v="0"/>
    <n v="1"/>
    <x v="0"/>
    <n v="1"/>
    <x v="0"/>
    <n v="0"/>
    <n v="0"/>
    <x v="0"/>
    <x v="1"/>
    <n v="1"/>
    <n v="1"/>
  </r>
  <r>
    <n v="200781"/>
    <s v="2007-8-1"/>
    <x v="2"/>
    <n v="8"/>
    <n v="1"/>
    <x v="1"/>
    <x v="0"/>
    <x v="86"/>
    <x v="1"/>
    <x v="0"/>
    <x v="176"/>
    <s v="Good Standing"/>
    <n v="200831"/>
    <s v="2008-3-1"/>
    <n v="2.27"/>
    <x v="173"/>
    <s v="Good Standing"/>
    <n v="201031"/>
    <s v="2010-3-1"/>
    <n v="1.67"/>
    <n v="0"/>
    <s v="Disqualified"/>
    <x v="1"/>
    <x v="1"/>
    <n v="1"/>
    <x v="0"/>
    <n v="1"/>
    <x v="1"/>
    <n v="0"/>
    <n v="0"/>
    <x v="0"/>
    <x v="0"/>
    <n v="0"/>
    <n v="0"/>
  </r>
  <r>
    <n v="200781"/>
    <s v="2007-8-1"/>
    <x v="2"/>
    <n v="8"/>
    <n v="1"/>
    <x v="1"/>
    <x v="4"/>
    <x v="82"/>
    <x v="1"/>
    <x v="0"/>
    <x v="177"/>
    <s v="Good Standing"/>
    <n v="200831"/>
    <s v="2008-3-1"/>
    <n v="3.87"/>
    <x v="50"/>
    <s v="Good Standing"/>
    <n v="201031"/>
    <s v="2010-3-1"/>
    <n v="3.9"/>
    <n v="3.85"/>
    <s v="Good Standing"/>
    <x v="0"/>
    <x v="0"/>
    <n v="1"/>
    <x v="0"/>
    <n v="1"/>
    <x v="1"/>
    <n v="0"/>
    <n v="0"/>
    <x v="1"/>
    <x v="1"/>
    <n v="1"/>
    <n v="1"/>
  </r>
  <r>
    <n v="200781"/>
    <s v="2007-8-1"/>
    <x v="2"/>
    <n v="8"/>
    <n v="1"/>
    <x v="0"/>
    <x v="4"/>
    <x v="91"/>
    <x v="1"/>
    <x v="5"/>
    <x v="178"/>
    <s v="Good Standing"/>
    <n v="200831"/>
    <s v="2008-3-1"/>
    <n v="2.41"/>
    <x v="174"/>
    <s v="Good Standing"/>
    <n v="201131"/>
    <s v="2011-3-1"/>
    <n v="2.2799999999999998"/>
    <n v="2.66"/>
    <s v="Good Standing"/>
    <x v="0"/>
    <x v="1"/>
    <n v="1"/>
    <x v="0"/>
    <n v="1"/>
    <x v="0"/>
    <n v="0"/>
    <n v="0"/>
    <x v="0"/>
    <x v="1"/>
    <n v="1"/>
    <n v="1"/>
  </r>
  <r>
    <n v="200781"/>
    <s v="2007-8-1"/>
    <x v="2"/>
    <n v="8"/>
    <n v="1"/>
    <x v="1"/>
    <x v="4"/>
    <x v="41"/>
    <x v="1"/>
    <x v="0"/>
    <x v="168"/>
    <s v="Good Standing"/>
    <n v="200831"/>
    <s v="2008-3-1"/>
    <n v="3.18"/>
    <x v="58"/>
    <s v="Good Standing"/>
    <n v="201131"/>
    <s v="2011-3-1"/>
    <n v="3.03"/>
    <n v="2.85"/>
    <s v="Good Standing"/>
    <x v="0"/>
    <x v="1"/>
    <n v="1"/>
    <x v="0"/>
    <n v="1"/>
    <x v="0"/>
    <n v="0"/>
    <n v="0"/>
    <x v="0"/>
    <x v="1"/>
    <n v="1"/>
    <n v="1"/>
  </r>
  <r>
    <n v="200781"/>
    <s v="2007-8-1"/>
    <x v="2"/>
    <n v="8"/>
    <n v="1"/>
    <x v="0"/>
    <x v="4"/>
    <x v="50"/>
    <x v="3"/>
    <x v="4"/>
    <x v="179"/>
    <s v="Good Standing"/>
    <n v="200831"/>
    <s v="2008-3-1"/>
    <n v="2.12"/>
    <x v="158"/>
    <s v="Good Standing with Warning"/>
    <n v="200831"/>
    <s v="2008-3-1"/>
    <n v="2.12"/>
    <n v="1.66"/>
    <s v="Good Standing with Warning"/>
    <x v="0"/>
    <x v="1"/>
    <n v="1"/>
    <x v="1"/>
    <n v="0"/>
    <x v="1"/>
    <n v="0"/>
    <n v="0"/>
    <x v="0"/>
    <x v="0"/>
    <n v="0"/>
    <n v="0"/>
  </r>
  <r>
    <n v="200781"/>
    <s v="2007-8-1"/>
    <x v="2"/>
    <n v="8"/>
    <n v="1"/>
    <x v="1"/>
    <x v="3"/>
    <x v="108"/>
    <x v="1"/>
    <x v="0"/>
    <x v="160"/>
    <s v="Probation"/>
    <n v="200861"/>
    <s v="2008-6-1"/>
    <n v="2.08"/>
    <x v="47"/>
    <s v="Good Standing"/>
    <n v="201161"/>
    <s v="2011-6-1"/>
    <n v="2.4300000000000002"/>
    <n v="3"/>
    <s v="Good Standing"/>
    <x v="1"/>
    <x v="0"/>
    <n v="1"/>
    <x v="0"/>
    <n v="1"/>
    <x v="0"/>
    <n v="0"/>
    <n v="0"/>
    <x v="0"/>
    <x v="1"/>
    <n v="1"/>
    <n v="1"/>
  </r>
  <r>
    <n v="200781"/>
    <s v="2007-8-1"/>
    <x v="2"/>
    <n v="8"/>
    <n v="1"/>
    <x v="1"/>
    <x v="5"/>
    <x v="34"/>
    <x v="1"/>
    <x v="0"/>
    <x v="14"/>
    <s v="Good Standing"/>
    <n v="200831"/>
    <s v="2008-3-1"/>
    <n v="3.44"/>
    <x v="175"/>
    <s v="Good Standing"/>
    <n v="201171"/>
    <s v="2011-7-1"/>
    <n v="3.28"/>
    <n v="3.5"/>
    <s v="Good Standing"/>
    <x v="1"/>
    <x v="1"/>
    <n v="1"/>
    <x v="0"/>
    <n v="1"/>
    <x v="0"/>
    <n v="0"/>
    <n v="0"/>
    <x v="0"/>
    <x v="1"/>
    <n v="1"/>
    <n v="1"/>
  </r>
  <r>
    <n v="200781"/>
    <s v="2007-8-1"/>
    <x v="2"/>
    <n v="8"/>
    <n v="1"/>
    <x v="0"/>
    <x v="4"/>
    <x v="104"/>
    <x v="4"/>
    <x v="0"/>
    <x v="180"/>
    <s v="Good Standing"/>
    <n v="200831"/>
    <s v="2008-3-1"/>
    <n v="2.73"/>
    <x v="161"/>
    <s v="Good Standing"/>
    <m/>
    <s v="--"/>
    <m/>
    <m/>
    <m/>
    <x v="0"/>
    <x v="1"/>
    <n v="1"/>
    <x v="0"/>
    <n v="1"/>
    <x v="0"/>
    <n v="0"/>
    <n v="0"/>
    <x v="0"/>
    <x v="0"/>
    <n v="0"/>
    <n v="0"/>
  </r>
  <r>
    <n v="200781"/>
    <s v="2007-8-1"/>
    <x v="2"/>
    <n v="8"/>
    <n v="1"/>
    <x v="0"/>
    <x v="4"/>
    <x v="109"/>
    <x v="1"/>
    <x v="6"/>
    <x v="181"/>
    <s v="Good Standing"/>
    <n v="200831"/>
    <s v="2008-3-1"/>
    <n v="2.61"/>
    <x v="176"/>
    <s v="Good Standing with Warning"/>
    <n v="201181"/>
    <s v="2011-8-1"/>
    <n v="2.64"/>
    <n v="3.37"/>
    <s v="Good Standing"/>
    <x v="0"/>
    <x v="1"/>
    <n v="1"/>
    <x v="0"/>
    <n v="1"/>
    <x v="0"/>
    <n v="1"/>
    <n v="0"/>
    <x v="0"/>
    <x v="0"/>
    <n v="1"/>
    <n v="1"/>
  </r>
  <r>
    <n v="200781"/>
    <s v="2007-8-1"/>
    <x v="2"/>
    <n v="8"/>
    <n v="1"/>
    <x v="1"/>
    <x v="4"/>
    <x v="27"/>
    <x v="1"/>
    <x v="0"/>
    <x v="182"/>
    <s v="Good Standing"/>
    <n v="200831"/>
    <s v="2008-3-1"/>
    <n v="3.3"/>
    <x v="163"/>
    <s v="Good Standing"/>
    <n v="201131"/>
    <s v="2011-3-1"/>
    <n v="3.28"/>
    <n v="3.32"/>
    <s v="Good Standing"/>
    <x v="0"/>
    <x v="0"/>
    <n v="1"/>
    <x v="0"/>
    <n v="1"/>
    <x v="0"/>
    <n v="0"/>
    <n v="0"/>
    <x v="0"/>
    <x v="1"/>
    <n v="1"/>
    <n v="1"/>
  </r>
  <r>
    <n v="200781"/>
    <s v="2007-8-1"/>
    <x v="2"/>
    <n v="8"/>
    <n v="1"/>
    <x v="0"/>
    <x v="3"/>
    <x v="110"/>
    <x v="1"/>
    <x v="0"/>
    <x v="183"/>
    <s v="Good Standing"/>
    <n v="200831"/>
    <s v="2008-3-1"/>
    <n v="2.57"/>
    <x v="177"/>
    <s v="Good Standing"/>
    <n v="201231"/>
    <s v="2012-3-1"/>
    <n v="2.86"/>
    <n v="3.85"/>
    <s v="Good Standing"/>
    <x v="0"/>
    <x v="0"/>
    <n v="1"/>
    <x v="0"/>
    <n v="1"/>
    <x v="0"/>
    <n v="1"/>
    <n v="0"/>
    <x v="0"/>
    <x v="0"/>
    <n v="1"/>
    <n v="1"/>
  </r>
  <r>
    <n v="200781"/>
    <s v="2007-8-1"/>
    <x v="2"/>
    <n v="8"/>
    <n v="1"/>
    <x v="0"/>
    <x v="5"/>
    <x v="20"/>
    <x v="1"/>
    <x v="3"/>
    <x v="184"/>
    <s v="Good Standing"/>
    <n v="200831"/>
    <s v="2008-3-1"/>
    <n v="2.79"/>
    <x v="178"/>
    <s v="Good Standing"/>
    <n v="201181"/>
    <s v="2011-8-1"/>
    <n v="2.83"/>
    <n v="3.08"/>
    <s v="Good Standing"/>
    <x v="0"/>
    <x v="1"/>
    <n v="1"/>
    <x v="0"/>
    <n v="1"/>
    <x v="0"/>
    <n v="1"/>
    <n v="0"/>
    <x v="0"/>
    <x v="0"/>
    <n v="1"/>
    <n v="1"/>
  </r>
  <r>
    <n v="200781"/>
    <s v="2007-8-1"/>
    <x v="2"/>
    <n v="8"/>
    <n v="1"/>
    <x v="0"/>
    <x v="4"/>
    <x v="53"/>
    <x v="1"/>
    <x v="3"/>
    <x v="83"/>
    <s v="Good Standing"/>
    <n v="200831"/>
    <s v="2008-3-1"/>
    <n v="2.64"/>
    <x v="179"/>
    <s v="Good Standing"/>
    <n v="201151"/>
    <s v="2011-5-1"/>
    <n v="2.5499999999999998"/>
    <n v="1"/>
    <s v="Good Standing with Warning"/>
    <x v="0"/>
    <x v="1"/>
    <n v="1"/>
    <x v="0"/>
    <n v="1"/>
    <x v="0"/>
    <n v="0"/>
    <n v="0"/>
    <x v="0"/>
    <x v="1"/>
    <n v="1"/>
    <n v="1"/>
  </r>
  <r>
    <n v="200781"/>
    <s v="2007-8-1"/>
    <x v="2"/>
    <n v="8"/>
    <n v="1"/>
    <x v="1"/>
    <x v="5"/>
    <x v="52"/>
    <x v="1"/>
    <x v="6"/>
    <x v="92"/>
    <s v="Good Standing"/>
    <n v="200831"/>
    <s v="2008-3-1"/>
    <n v="3.76"/>
    <x v="180"/>
    <s v="Good Standing"/>
    <n v="201231"/>
    <s v="2012-3-1"/>
    <n v="3.59"/>
    <n v="3.5"/>
    <s v="Good Standing"/>
    <x v="1"/>
    <x v="0"/>
    <n v="1"/>
    <x v="0"/>
    <n v="1"/>
    <x v="0"/>
    <n v="1"/>
    <n v="0"/>
    <x v="0"/>
    <x v="0"/>
    <n v="1"/>
    <n v="1"/>
  </r>
  <r>
    <n v="200781"/>
    <s v="2007-8-1"/>
    <x v="2"/>
    <n v="8"/>
    <n v="1"/>
    <x v="1"/>
    <x v="2"/>
    <x v="26"/>
    <x v="1"/>
    <x v="4"/>
    <x v="185"/>
    <s v="Good Standing"/>
    <n v="200831"/>
    <s v="2008-3-1"/>
    <n v="3.41"/>
    <x v="181"/>
    <s v="Good Standing"/>
    <n v="201131"/>
    <s v="2011-3-1"/>
    <n v="3.36"/>
    <n v="3.57"/>
    <s v="Good Standing"/>
    <x v="0"/>
    <x v="1"/>
    <n v="1"/>
    <x v="0"/>
    <n v="1"/>
    <x v="0"/>
    <n v="0"/>
    <n v="0"/>
    <x v="0"/>
    <x v="1"/>
    <n v="1"/>
    <n v="1"/>
  </r>
  <r>
    <n v="200781"/>
    <s v="2007-8-1"/>
    <x v="2"/>
    <n v="8"/>
    <n v="1"/>
    <x v="1"/>
    <x v="2"/>
    <x v="74"/>
    <x v="1"/>
    <x v="2"/>
    <x v="186"/>
    <s v="Good Standing"/>
    <n v="200831"/>
    <s v="2008-3-1"/>
    <n v="3.03"/>
    <x v="182"/>
    <s v="Good Standing"/>
    <n v="201131"/>
    <s v="2011-3-1"/>
    <n v="3.14"/>
    <n v="3.9"/>
    <s v="Good Standing"/>
    <x v="0"/>
    <x v="1"/>
    <n v="1"/>
    <x v="0"/>
    <n v="1"/>
    <x v="0"/>
    <n v="0"/>
    <n v="0"/>
    <x v="0"/>
    <x v="1"/>
    <n v="1"/>
    <n v="1"/>
  </r>
  <r>
    <n v="200781"/>
    <s v="2007-8-1"/>
    <x v="2"/>
    <n v="8"/>
    <n v="1"/>
    <x v="0"/>
    <x v="4"/>
    <x v="62"/>
    <x v="1"/>
    <x v="0"/>
    <x v="187"/>
    <m/>
    <m/>
    <s v="--"/>
    <m/>
    <x v="183"/>
    <m/>
    <m/>
    <s v="--"/>
    <m/>
    <m/>
    <m/>
    <x v="0"/>
    <x v="1"/>
    <n v="1"/>
    <x v="1"/>
    <n v="0"/>
    <x v="1"/>
    <n v="0"/>
    <n v="0"/>
    <x v="0"/>
    <x v="0"/>
    <n v="0"/>
    <n v="0"/>
  </r>
  <r>
    <n v="200781"/>
    <s v="2007-8-1"/>
    <x v="2"/>
    <n v="8"/>
    <n v="1"/>
    <x v="0"/>
    <x v="5"/>
    <x v="111"/>
    <x v="1"/>
    <x v="0"/>
    <x v="188"/>
    <s v="Good Standing"/>
    <n v="200831"/>
    <s v="2008-3-1"/>
    <n v="3.69"/>
    <x v="184"/>
    <s v="Good Standing"/>
    <n v="201131"/>
    <s v="2011-3-1"/>
    <n v="3.69"/>
    <n v="4"/>
    <s v="Good Standing"/>
    <x v="0"/>
    <x v="0"/>
    <n v="1"/>
    <x v="0"/>
    <n v="1"/>
    <x v="0"/>
    <n v="0"/>
    <n v="0"/>
    <x v="0"/>
    <x v="1"/>
    <n v="1"/>
    <n v="1"/>
  </r>
  <r>
    <n v="200781"/>
    <s v="2007-8-1"/>
    <x v="2"/>
    <n v="8"/>
    <n v="1"/>
    <x v="1"/>
    <x v="3"/>
    <x v="85"/>
    <x v="1"/>
    <x v="6"/>
    <x v="189"/>
    <s v="Good Standing"/>
    <n v="200831"/>
    <s v="2008-3-1"/>
    <n v="3.21"/>
    <x v="167"/>
    <s v="Good Standing"/>
    <n v="201131"/>
    <s v="2011-3-1"/>
    <n v="3.31"/>
    <n v="3.62"/>
    <s v="Good Standing"/>
    <x v="1"/>
    <x v="1"/>
    <n v="1"/>
    <x v="0"/>
    <n v="1"/>
    <x v="0"/>
    <n v="0"/>
    <n v="0"/>
    <x v="0"/>
    <x v="1"/>
    <n v="1"/>
    <n v="1"/>
  </r>
  <r>
    <n v="200781"/>
    <s v="2007-8-1"/>
    <x v="2"/>
    <n v="8"/>
    <n v="1"/>
    <x v="0"/>
    <x v="3"/>
    <x v="64"/>
    <x v="1"/>
    <x v="3"/>
    <x v="12"/>
    <s v="Good Standing"/>
    <n v="200831"/>
    <s v="2008-3-1"/>
    <n v="2.39"/>
    <x v="185"/>
    <s v="Good Standing with Warning"/>
    <n v="201171"/>
    <s v="2011-7-1"/>
    <n v="2.7"/>
    <n v="3.3"/>
    <s v="Good Standing"/>
    <x v="0"/>
    <x v="1"/>
    <n v="1"/>
    <x v="0"/>
    <n v="1"/>
    <x v="0"/>
    <n v="0"/>
    <n v="0"/>
    <x v="0"/>
    <x v="0"/>
    <n v="1"/>
    <n v="1"/>
  </r>
  <r>
    <n v="200781"/>
    <s v="2007-8-1"/>
    <x v="2"/>
    <n v="8"/>
    <n v="1"/>
    <x v="0"/>
    <x v="4"/>
    <x v="14"/>
    <x v="1"/>
    <x v="0"/>
    <x v="190"/>
    <s v="Good Standing"/>
    <n v="200831"/>
    <s v="2008-3-1"/>
    <n v="2.66"/>
    <x v="186"/>
    <s v="Good Standing"/>
    <n v="200831"/>
    <s v="2008-3-1"/>
    <n v="2.66"/>
    <n v="2.4700000000000002"/>
    <s v="Good Standing"/>
    <x v="0"/>
    <x v="0"/>
    <n v="1"/>
    <x v="1"/>
    <n v="0"/>
    <x v="1"/>
    <n v="0"/>
    <n v="0"/>
    <x v="0"/>
    <x v="0"/>
    <n v="0"/>
    <n v="0"/>
  </r>
  <r>
    <n v="200781"/>
    <s v="2007-8-1"/>
    <x v="2"/>
    <n v="8"/>
    <n v="1"/>
    <x v="0"/>
    <x v="2"/>
    <x v="54"/>
    <x v="1"/>
    <x v="0"/>
    <x v="191"/>
    <s v="Good Standing"/>
    <n v="200831"/>
    <s v="2008-3-1"/>
    <n v="3.01"/>
    <x v="181"/>
    <s v="Good Standing"/>
    <n v="201131"/>
    <s v="2011-3-1"/>
    <n v="3.11"/>
    <n v="3.63"/>
    <s v="Good Standing"/>
    <x v="0"/>
    <x v="0"/>
    <n v="1"/>
    <x v="0"/>
    <n v="1"/>
    <x v="0"/>
    <n v="0"/>
    <n v="0"/>
    <x v="0"/>
    <x v="1"/>
    <n v="1"/>
    <n v="1"/>
  </r>
  <r>
    <n v="200781"/>
    <s v="2007-8-1"/>
    <x v="2"/>
    <n v="8"/>
    <n v="1"/>
    <x v="0"/>
    <x v="2"/>
    <x v="47"/>
    <x v="0"/>
    <x v="0"/>
    <x v="13"/>
    <s v="Good Standing"/>
    <n v="200831"/>
    <s v="2008-3-1"/>
    <n v="3.46"/>
    <x v="164"/>
    <s v="Good Standing"/>
    <n v="201131"/>
    <s v="2011-3-1"/>
    <n v="3.54"/>
    <n v="3.43"/>
    <s v="Good Standing"/>
    <x v="0"/>
    <x v="0"/>
    <n v="1"/>
    <x v="0"/>
    <n v="1"/>
    <x v="0"/>
    <n v="0"/>
    <n v="0"/>
    <x v="0"/>
    <x v="1"/>
    <n v="1"/>
    <n v="1"/>
  </r>
  <r>
    <n v="200781"/>
    <s v="2007-8-1"/>
    <x v="2"/>
    <n v="8"/>
    <n v="1"/>
    <x v="0"/>
    <x v="2"/>
    <x v="72"/>
    <x v="1"/>
    <x v="0"/>
    <x v="13"/>
    <s v="Good Standing"/>
    <n v="200871"/>
    <s v="2008-7-1"/>
    <n v="2.8"/>
    <x v="48"/>
    <s v="Good Standing with Warning"/>
    <n v="201131"/>
    <s v="2011-3-1"/>
    <n v="3.27"/>
    <n v="2.67"/>
    <s v="Good Standing"/>
    <x v="0"/>
    <x v="1"/>
    <n v="1"/>
    <x v="0"/>
    <n v="1"/>
    <x v="0"/>
    <n v="0"/>
    <n v="0"/>
    <x v="0"/>
    <x v="1"/>
    <n v="1"/>
    <n v="1"/>
  </r>
  <r>
    <n v="200781"/>
    <s v="2007-8-1"/>
    <x v="2"/>
    <n v="8"/>
    <n v="1"/>
    <x v="0"/>
    <x v="0"/>
    <x v="82"/>
    <x v="1"/>
    <x v="0"/>
    <x v="136"/>
    <s v="Good Standing"/>
    <n v="200831"/>
    <s v="2008-3-1"/>
    <n v="2.87"/>
    <x v="187"/>
    <s v="Good Standing"/>
    <n v="200831"/>
    <s v="2008-3-1"/>
    <n v="2.87"/>
    <n v="2.56"/>
    <s v="Good Standing"/>
    <x v="0"/>
    <x v="0"/>
    <n v="1"/>
    <x v="1"/>
    <n v="0"/>
    <x v="1"/>
    <n v="0"/>
    <n v="0"/>
    <x v="0"/>
    <x v="0"/>
    <n v="0"/>
    <n v="0"/>
  </r>
  <r>
    <n v="200781"/>
    <s v="2007-8-1"/>
    <x v="2"/>
    <n v="8"/>
    <n v="1"/>
    <x v="0"/>
    <x v="0"/>
    <x v="49"/>
    <x v="1"/>
    <x v="0"/>
    <x v="156"/>
    <s v="Good Standing"/>
    <n v="200831"/>
    <s v="2008-3-1"/>
    <n v="2.86"/>
    <x v="188"/>
    <s v="Good Standing"/>
    <n v="201151"/>
    <s v="2011-5-1"/>
    <n v="3.08"/>
    <n v="3.3"/>
    <s v="Good Standing"/>
    <x v="0"/>
    <x v="0"/>
    <n v="1"/>
    <x v="0"/>
    <n v="1"/>
    <x v="0"/>
    <n v="0"/>
    <n v="0"/>
    <x v="0"/>
    <x v="1"/>
    <n v="1"/>
    <n v="1"/>
  </r>
  <r>
    <n v="200781"/>
    <s v="2007-8-1"/>
    <x v="2"/>
    <n v="8"/>
    <n v="1"/>
    <x v="1"/>
    <x v="5"/>
    <x v="59"/>
    <x v="1"/>
    <x v="4"/>
    <x v="155"/>
    <s v="Good Standing"/>
    <n v="200831"/>
    <s v="2008-3-1"/>
    <n v="2.02"/>
    <x v="189"/>
    <s v="Probation"/>
    <n v="201181"/>
    <s v="2011-8-1"/>
    <n v="2.4500000000000002"/>
    <n v="4"/>
    <s v="Good Standing"/>
    <x v="0"/>
    <x v="1"/>
    <n v="1"/>
    <x v="0"/>
    <n v="1"/>
    <x v="1"/>
    <n v="1"/>
    <n v="0"/>
    <x v="0"/>
    <x v="0"/>
    <n v="1"/>
    <n v="1"/>
  </r>
  <r>
    <n v="200781"/>
    <s v="2007-8-1"/>
    <x v="2"/>
    <n v="8"/>
    <n v="1"/>
    <x v="0"/>
    <x v="5"/>
    <x v="35"/>
    <x v="1"/>
    <x v="6"/>
    <x v="192"/>
    <s v="Good Standing"/>
    <n v="200831"/>
    <s v="2008-3-1"/>
    <n v="3.2"/>
    <x v="19"/>
    <s v="Good Standing"/>
    <n v="201081"/>
    <s v="2010-8-1"/>
    <n v="3"/>
    <n v="3.2"/>
    <s v="Good Standing"/>
    <x v="0"/>
    <x v="1"/>
    <n v="1"/>
    <x v="0"/>
    <n v="1"/>
    <x v="0"/>
    <n v="0"/>
    <n v="0"/>
    <x v="0"/>
    <x v="1"/>
    <n v="1"/>
    <n v="1"/>
  </r>
  <r>
    <n v="200781"/>
    <s v="2007-8-1"/>
    <x v="2"/>
    <n v="8"/>
    <n v="1"/>
    <x v="0"/>
    <x v="5"/>
    <x v="103"/>
    <x v="1"/>
    <x v="3"/>
    <x v="193"/>
    <s v="Good Standing"/>
    <n v="200831"/>
    <s v="2008-3-1"/>
    <n v="3.18"/>
    <x v="190"/>
    <s v="Good Standing"/>
    <n v="201151"/>
    <s v="2011-5-1"/>
    <n v="2.78"/>
    <n v="2.2999999999999998"/>
    <s v="Good Standing"/>
    <x v="0"/>
    <x v="1"/>
    <n v="1"/>
    <x v="0"/>
    <n v="1"/>
    <x v="0"/>
    <n v="0"/>
    <n v="0"/>
    <x v="0"/>
    <x v="1"/>
    <n v="1"/>
    <n v="1"/>
  </r>
  <r>
    <n v="200781"/>
    <s v="2007-8-1"/>
    <x v="2"/>
    <n v="8"/>
    <n v="1"/>
    <x v="1"/>
    <x v="0"/>
    <x v="3"/>
    <x v="1"/>
    <x v="4"/>
    <x v="182"/>
    <s v="Good Standing"/>
    <n v="200831"/>
    <s v="2008-3-1"/>
    <n v="3.13"/>
    <x v="58"/>
    <s v="Good Standing"/>
    <n v="201081"/>
    <s v="2010-8-1"/>
    <n v="2.99"/>
    <n v="3.46"/>
    <s v="Good Standing"/>
    <x v="1"/>
    <x v="1"/>
    <n v="1"/>
    <x v="0"/>
    <n v="1"/>
    <x v="0"/>
    <n v="0"/>
    <n v="0"/>
    <x v="0"/>
    <x v="1"/>
    <n v="1"/>
    <n v="1"/>
  </r>
  <r>
    <n v="200781"/>
    <s v="2007-8-1"/>
    <x v="2"/>
    <n v="8"/>
    <n v="1"/>
    <x v="0"/>
    <x v="5"/>
    <x v="7"/>
    <x v="1"/>
    <x v="3"/>
    <x v="15"/>
    <s v="Good Standing"/>
    <n v="200831"/>
    <s v="2008-3-1"/>
    <n v="3.12"/>
    <x v="181"/>
    <s v="Good Standing"/>
    <n v="201131"/>
    <s v="2011-3-1"/>
    <n v="2.88"/>
    <n v="2.67"/>
    <s v="Good Standing"/>
    <x v="0"/>
    <x v="1"/>
    <n v="1"/>
    <x v="0"/>
    <n v="1"/>
    <x v="0"/>
    <n v="0"/>
    <n v="0"/>
    <x v="0"/>
    <x v="1"/>
    <n v="1"/>
    <n v="1"/>
  </r>
  <r>
    <n v="200781"/>
    <s v="2007-8-1"/>
    <x v="2"/>
    <n v="8"/>
    <n v="1"/>
    <x v="0"/>
    <x v="3"/>
    <x v="75"/>
    <x v="1"/>
    <x v="4"/>
    <x v="194"/>
    <s v="Good Standing"/>
    <n v="200831"/>
    <s v="2008-3-1"/>
    <n v="2.52"/>
    <x v="89"/>
    <s v="Good Standing"/>
    <n v="201131"/>
    <s v="2011-3-1"/>
    <n v="2.8"/>
    <n v="3.66"/>
    <s v="Good Standing"/>
    <x v="0"/>
    <x v="1"/>
    <n v="1"/>
    <x v="0"/>
    <n v="1"/>
    <x v="0"/>
    <n v="0"/>
    <n v="0"/>
    <x v="0"/>
    <x v="1"/>
    <n v="1"/>
    <n v="1"/>
  </r>
  <r>
    <n v="200781"/>
    <s v="2007-8-1"/>
    <x v="2"/>
    <n v="8"/>
    <n v="1"/>
    <x v="1"/>
    <x v="2"/>
    <x v="55"/>
    <x v="1"/>
    <x v="0"/>
    <x v="91"/>
    <s v="Good Standing"/>
    <n v="200831"/>
    <s v="2008-3-1"/>
    <n v="3.41"/>
    <x v="191"/>
    <s v="Good Standing"/>
    <n v="201131"/>
    <s v="2011-3-1"/>
    <n v="3.4"/>
    <n v="3.74"/>
    <s v="Good Standing"/>
    <x v="0"/>
    <x v="1"/>
    <n v="1"/>
    <x v="0"/>
    <n v="1"/>
    <x v="0"/>
    <n v="0"/>
    <n v="0"/>
    <x v="0"/>
    <x v="1"/>
    <n v="1"/>
    <n v="1"/>
  </r>
  <r>
    <n v="200781"/>
    <s v="2007-8-1"/>
    <x v="2"/>
    <n v="8"/>
    <n v="1"/>
    <x v="1"/>
    <x v="5"/>
    <x v="112"/>
    <x v="1"/>
    <x v="0"/>
    <x v="169"/>
    <s v="Good Standing"/>
    <n v="200831"/>
    <s v="2008-3-1"/>
    <n v="3.89"/>
    <x v="95"/>
    <s v="Good Standing"/>
    <n v="201131"/>
    <s v="2011-3-1"/>
    <n v="3.96"/>
    <n v="4"/>
    <s v="Good Standing"/>
    <x v="0"/>
    <x v="1"/>
    <n v="1"/>
    <x v="0"/>
    <n v="1"/>
    <x v="0"/>
    <n v="0"/>
    <n v="0"/>
    <x v="0"/>
    <x v="1"/>
    <n v="1"/>
    <n v="1"/>
  </r>
  <r>
    <n v="200781"/>
    <s v="2007-8-1"/>
    <x v="2"/>
    <n v="8"/>
    <n v="1"/>
    <x v="0"/>
    <x v="2"/>
    <x v="103"/>
    <x v="1"/>
    <x v="2"/>
    <x v="15"/>
    <s v="Good Standing"/>
    <n v="200831"/>
    <s v="2008-3-1"/>
    <n v="2.94"/>
    <x v="172"/>
    <s v="Good Standing"/>
    <n v="201131"/>
    <s v="2011-3-1"/>
    <n v="3.03"/>
    <n v="3.57"/>
    <s v="Good Standing"/>
    <x v="0"/>
    <x v="0"/>
    <n v="1"/>
    <x v="0"/>
    <n v="1"/>
    <x v="0"/>
    <n v="0"/>
    <n v="0"/>
    <x v="0"/>
    <x v="1"/>
    <n v="1"/>
    <n v="1"/>
  </r>
  <r>
    <n v="200781"/>
    <s v="2007-8-1"/>
    <x v="2"/>
    <n v="8"/>
    <n v="1"/>
    <x v="1"/>
    <x v="4"/>
    <x v="113"/>
    <x v="1"/>
    <x v="0"/>
    <x v="137"/>
    <s v="Probation"/>
    <n v="200831"/>
    <s v="2008-3-1"/>
    <n v="2.67"/>
    <x v="192"/>
    <s v="Good Standing"/>
    <n v="201131"/>
    <s v="2011-3-1"/>
    <n v="2.94"/>
    <n v="3.38"/>
    <s v="Good Standing"/>
    <x v="0"/>
    <x v="1"/>
    <n v="1"/>
    <x v="0"/>
    <n v="1"/>
    <x v="0"/>
    <n v="0"/>
    <n v="0"/>
    <x v="0"/>
    <x v="1"/>
    <n v="1"/>
    <n v="1"/>
  </r>
  <r>
    <n v="200781"/>
    <s v="2007-8-1"/>
    <x v="2"/>
    <n v="8"/>
    <n v="1"/>
    <x v="0"/>
    <x v="3"/>
    <x v="62"/>
    <x v="1"/>
    <x v="4"/>
    <x v="189"/>
    <s v="Good Standing"/>
    <n v="200831"/>
    <s v="2008-3-1"/>
    <n v="3.24"/>
    <x v="190"/>
    <s v="Good Standing"/>
    <n v="201131"/>
    <s v="2011-3-1"/>
    <n v="3.24"/>
    <n v="3.92"/>
    <s v="Good Standing"/>
    <x v="0"/>
    <x v="1"/>
    <n v="1"/>
    <x v="0"/>
    <n v="1"/>
    <x v="0"/>
    <n v="0"/>
    <n v="0"/>
    <x v="0"/>
    <x v="1"/>
    <n v="1"/>
    <n v="1"/>
  </r>
  <r>
    <n v="200781"/>
    <s v="2007-8-1"/>
    <x v="2"/>
    <n v="8"/>
    <n v="1"/>
    <x v="1"/>
    <x v="2"/>
    <x v="49"/>
    <x v="1"/>
    <x v="0"/>
    <x v="195"/>
    <s v="Good Standing"/>
    <n v="200831"/>
    <s v="2008-3-1"/>
    <n v="2.3199999999999998"/>
    <x v="174"/>
    <s v="Good Standing"/>
    <n v="200831"/>
    <s v="2008-3-1"/>
    <n v="2.3199999999999998"/>
    <n v="2.5"/>
    <s v="Good Standing"/>
    <x v="0"/>
    <x v="1"/>
    <n v="1"/>
    <x v="1"/>
    <n v="0"/>
    <x v="1"/>
    <n v="0"/>
    <n v="0"/>
    <x v="0"/>
    <x v="0"/>
    <n v="0"/>
    <n v="0"/>
  </r>
  <r>
    <n v="200781"/>
    <s v="2007-8-1"/>
    <x v="2"/>
    <n v="8"/>
    <n v="1"/>
    <x v="1"/>
    <x v="2"/>
    <x v="13"/>
    <x v="1"/>
    <x v="2"/>
    <x v="169"/>
    <s v="Good Standing"/>
    <n v="200831"/>
    <s v="2008-3-1"/>
    <n v="3.87"/>
    <x v="193"/>
    <s v="Good Standing"/>
    <n v="201131"/>
    <s v="2011-3-1"/>
    <n v="3.82"/>
    <n v="3.77"/>
    <s v="Good Standing"/>
    <x v="0"/>
    <x v="0"/>
    <n v="1"/>
    <x v="0"/>
    <n v="1"/>
    <x v="0"/>
    <n v="0"/>
    <n v="0"/>
    <x v="0"/>
    <x v="1"/>
    <n v="1"/>
    <n v="1"/>
  </r>
  <r>
    <n v="200781"/>
    <s v="2007-8-1"/>
    <x v="2"/>
    <n v="8"/>
    <n v="1"/>
    <x v="0"/>
    <x v="3"/>
    <x v="69"/>
    <x v="1"/>
    <x v="0"/>
    <x v="196"/>
    <s v="Good Standing"/>
    <n v="200831"/>
    <s v="2008-3-1"/>
    <n v="2.57"/>
    <x v="19"/>
    <s v="Good Standing"/>
    <n v="200881"/>
    <s v="2008-8-1"/>
    <n v="2.58"/>
    <n v="3"/>
    <s v="Good Standing"/>
    <x v="0"/>
    <x v="1"/>
    <n v="1"/>
    <x v="0"/>
    <n v="0"/>
    <x v="1"/>
    <n v="0"/>
    <n v="0"/>
    <x v="0"/>
    <x v="0"/>
    <n v="0"/>
    <n v="0"/>
  </r>
  <r>
    <n v="200781"/>
    <s v="2007-8-1"/>
    <x v="2"/>
    <n v="8"/>
    <n v="1"/>
    <x v="0"/>
    <x v="4"/>
    <x v="11"/>
    <x v="1"/>
    <x v="0"/>
    <x v="92"/>
    <s v="Good Standing"/>
    <n v="200831"/>
    <s v="2008-3-1"/>
    <n v="3.39"/>
    <x v="111"/>
    <s v="Good Standing"/>
    <n v="201131"/>
    <s v="2011-3-1"/>
    <n v="3.58"/>
    <n v="3.75"/>
    <s v="Good Standing"/>
    <x v="0"/>
    <x v="1"/>
    <n v="1"/>
    <x v="0"/>
    <n v="1"/>
    <x v="0"/>
    <n v="0"/>
    <n v="0"/>
    <x v="0"/>
    <x v="1"/>
    <n v="1"/>
    <n v="1"/>
  </r>
  <r>
    <n v="200781"/>
    <s v="2007-8-1"/>
    <x v="2"/>
    <n v="8"/>
    <n v="1"/>
    <x v="1"/>
    <x v="4"/>
    <x v="106"/>
    <x v="1"/>
    <x v="0"/>
    <x v="197"/>
    <s v="Good Standing"/>
    <n v="200831"/>
    <s v="2008-3-1"/>
    <n v="2.76"/>
    <x v="194"/>
    <s v="Good Standing"/>
    <n v="201131"/>
    <s v="2011-3-1"/>
    <n v="2.96"/>
    <n v="3.42"/>
    <s v="Good Standing"/>
    <x v="0"/>
    <x v="1"/>
    <n v="1"/>
    <x v="0"/>
    <n v="1"/>
    <x v="0"/>
    <n v="0"/>
    <n v="0"/>
    <x v="0"/>
    <x v="1"/>
    <n v="1"/>
    <n v="1"/>
  </r>
  <r>
    <n v="200781"/>
    <s v="2007-8-1"/>
    <x v="2"/>
    <n v="8"/>
    <n v="1"/>
    <x v="1"/>
    <x v="3"/>
    <x v="4"/>
    <x v="4"/>
    <x v="0"/>
    <x v="14"/>
    <s v="Good Standing"/>
    <n v="200831"/>
    <s v="2008-3-1"/>
    <n v="3.62"/>
    <x v="195"/>
    <s v="Good Standing"/>
    <n v="201181"/>
    <s v="2011-8-1"/>
    <n v="3.8"/>
    <n v="3.46"/>
    <s v="Good Standing"/>
    <x v="0"/>
    <x v="1"/>
    <n v="1"/>
    <x v="0"/>
    <n v="1"/>
    <x v="0"/>
    <n v="1"/>
    <n v="0"/>
    <x v="0"/>
    <x v="0"/>
    <n v="1"/>
    <n v="1"/>
  </r>
  <r>
    <n v="200781"/>
    <s v="2007-8-1"/>
    <x v="2"/>
    <n v="8"/>
    <n v="1"/>
    <x v="0"/>
    <x v="4"/>
    <x v="36"/>
    <x v="1"/>
    <x v="0"/>
    <x v="198"/>
    <s v="Good Standing"/>
    <n v="200831"/>
    <s v="2008-3-1"/>
    <n v="3.05"/>
    <x v="196"/>
    <s v="Good Standing"/>
    <n v="201281"/>
    <s v="2012-8-1"/>
    <n v="3.24"/>
    <n v="3.5"/>
    <s v="Good Standing"/>
    <x v="0"/>
    <x v="1"/>
    <n v="1"/>
    <x v="0"/>
    <n v="1"/>
    <x v="0"/>
    <n v="1"/>
    <n v="1"/>
    <x v="0"/>
    <x v="0"/>
    <n v="0"/>
    <n v="1"/>
  </r>
  <r>
    <n v="200781"/>
    <s v="2007-8-1"/>
    <x v="2"/>
    <n v="8"/>
    <n v="1"/>
    <x v="0"/>
    <x v="4"/>
    <x v="26"/>
    <x v="1"/>
    <x v="2"/>
    <x v="18"/>
    <s v="Good Standing"/>
    <n v="200831"/>
    <s v="2008-3-1"/>
    <n v="3.32"/>
    <x v="164"/>
    <s v="Good Standing"/>
    <n v="201131"/>
    <s v="2011-3-1"/>
    <n v="3.54"/>
    <n v="3.73"/>
    <s v="Good Standing"/>
    <x v="1"/>
    <x v="1"/>
    <n v="1"/>
    <x v="0"/>
    <n v="1"/>
    <x v="0"/>
    <n v="0"/>
    <n v="0"/>
    <x v="0"/>
    <x v="1"/>
    <n v="1"/>
    <n v="1"/>
  </r>
  <r>
    <n v="200781"/>
    <s v="2007-8-1"/>
    <x v="2"/>
    <n v="8"/>
    <n v="1"/>
    <x v="1"/>
    <x v="2"/>
    <x v="114"/>
    <x v="1"/>
    <x v="2"/>
    <x v="15"/>
    <s v="Good Standing"/>
    <n v="200831"/>
    <s v="2008-3-1"/>
    <n v="3.23"/>
    <x v="197"/>
    <s v="Good Standing"/>
    <n v="201081"/>
    <s v="2010-8-1"/>
    <n v="3.21"/>
    <n v="3.1"/>
    <s v="Good Standing"/>
    <x v="0"/>
    <x v="1"/>
    <n v="1"/>
    <x v="0"/>
    <n v="1"/>
    <x v="0"/>
    <n v="0"/>
    <n v="0"/>
    <x v="0"/>
    <x v="1"/>
    <n v="1"/>
    <n v="1"/>
  </r>
  <r>
    <n v="200781"/>
    <s v="2007-8-1"/>
    <x v="2"/>
    <n v="8"/>
    <n v="1"/>
    <x v="1"/>
    <x v="4"/>
    <x v="86"/>
    <x v="1"/>
    <x v="2"/>
    <x v="199"/>
    <s v="Good Standing"/>
    <n v="200831"/>
    <s v="2008-3-1"/>
    <n v="3.06"/>
    <x v="163"/>
    <s v="Good Standing"/>
    <n v="201031"/>
    <s v="2010-3-1"/>
    <n v="3.17"/>
    <n v="3.85"/>
    <s v="Good Standing"/>
    <x v="0"/>
    <x v="1"/>
    <n v="1"/>
    <x v="0"/>
    <n v="1"/>
    <x v="1"/>
    <n v="0"/>
    <n v="0"/>
    <x v="1"/>
    <x v="1"/>
    <n v="1"/>
    <n v="1"/>
  </r>
  <r>
    <n v="200781"/>
    <s v="2007-8-1"/>
    <x v="2"/>
    <n v="8"/>
    <n v="1"/>
    <x v="1"/>
    <x v="3"/>
    <x v="115"/>
    <x v="1"/>
    <x v="0"/>
    <x v="1"/>
    <s v="Good Standing"/>
    <n v="200831"/>
    <s v="2008-3-1"/>
    <n v="3.19"/>
    <x v="151"/>
    <s v="Good Standing"/>
    <n v="201131"/>
    <s v="2011-3-1"/>
    <n v="3.2"/>
    <n v="3.33"/>
    <s v="Good Standing"/>
    <x v="0"/>
    <x v="1"/>
    <n v="1"/>
    <x v="0"/>
    <n v="1"/>
    <x v="0"/>
    <n v="0"/>
    <n v="0"/>
    <x v="0"/>
    <x v="1"/>
    <n v="1"/>
    <n v="1"/>
  </r>
  <r>
    <n v="200781"/>
    <s v="2007-8-1"/>
    <x v="2"/>
    <n v="8"/>
    <n v="1"/>
    <x v="0"/>
    <x v="4"/>
    <x v="116"/>
    <x v="1"/>
    <x v="0"/>
    <x v="15"/>
    <s v="Good Standing"/>
    <n v="200831"/>
    <s v="2008-3-1"/>
    <n v="2.79"/>
    <x v="178"/>
    <s v="Good Standing"/>
    <n v="201131"/>
    <s v="2011-3-1"/>
    <n v="2.81"/>
    <n v="3.23"/>
    <s v="Good Standing"/>
    <x v="0"/>
    <x v="1"/>
    <n v="1"/>
    <x v="0"/>
    <n v="1"/>
    <x v="0"/>
    <n v="0"/>
    <n v="0"/>
    <x v="0"/>
    <x v="1"/>
    <n v="1"/>
    <n v="1"/>
  </r>
  <r>
    <n v="200781"/>
    <s v="2007-8-1"/>
    <x v="2"/>
    <n v="8"/>
    <n v="1"/>
    <x v="0"/>
    <x v="4"/>
    <x v="25"/>
    <x v="1"/>
    <x v="6"/>
    <x v="200"/>
    <s v="Probation"/>
    <n v="200831"/>
    <s v="2008-3-1"/>
    <n v="2.09"/>
    <x v="198"/>
    <s v="Good Standing"/>
    <n v="201181"/>
    <s v="2011-8-1"/>
    <n v="2.0499999999999998"/>
    <n v="2"/>
    <s v="Good Standing"/>
    <x v="0"/>
    <x v="1"/>
    <n v="1"/>
    <x v="0"/>
    <n v="1"/>
    <x v="0"/>
    <n v="1"/>
    <n v="0"/>
    <x v="0"/>
    <x v="0"/>
    <n v="1"/>
    <n v="1"/>
  </r>
  <r>
    <n v="200781"/>
    <s v="2007-8-1"/>
    <x v="2"/>
    <n v="8"/>
    <n v="1"/>
    <x v="1"/>
    <x v="4"/>
    <x v="34"/>
    <x v="1"/>
    <x v="2"/>
    <x v="180"/>
    <s v="Good Standing"/>
    <n v="200781"/>
    <s v="2007-8-1"/>
    <n v="2.82"/>
    <x v="199"/>
    <s v="Good Standing"/>
    <n v="200781"/>
    <s v="2007-8-1"/>
    <n v="2.82"/>
    <n v="2.82"/>
    <s v="Good Standing"/>
    <x v="0"/>
    <x v="1"/>
    <n v="1"/>
    <x v="1"/>
    <n v="0"/>
    <x v="1"/>
    <n v="0"/>
    <n v="0"/>
    <x v="0"/>
    <x v="0"/>
    <n v="0"/>
    <n v="0"/>
  </r>
  <r>
    <n v="200781"/>
    <s v="2007-8-1"/>
    <x v="2"/>
    <n v="8"/>
    <n v="1"/>
    <x v="0"/>
    <x v="4"/>
    <x v="89"/>
    <x v="5"/>
    <x v="4"/>
    <x v="201"/>
    <s v="Probation"/>
    <n v="200831"/>
    <s v="2008-3-1"/>
    <n v="0.38"/>
    <x v="200"/>
    <s v="Disqualified"/>
    <n v="200831"/>
    <s v="2008-3-1"/>
    <n v="0.38"/>
    <n v="0.65"/>
    <s v="Disqualified"/>
    <x v="0"/>
    <x v="1"/>
    <n v="1"/>
    <x v="1"/>
    <n v="0"/>
    <x v="1"/>
    <n v="0"/>
    <n v="0"/>
    <x v="0"/>
    <x v="0"/>
    <n v="0"/>
    <n v="0"/>
  </r>
  <r>
    <n v="200781"/>
    <s v="2007-8-1"/>
    <x v="2"/>
    <n v="8"/>
    <n v="1"/>
    <x v="1"/>
    <x v="0"/>
    <x v="61"/>
    <x v="1"/>
    <x v="0"/>
    <x v="198"/>
    <s v="Good Standing"/>
    <n v="200861"/>
    <s v="2008-6-1"/>
    <n v="3.34"/>
    <x v="47"/>
    <s v="Good Standing"/>
    <n v="201131"/>
    <s v="2011-3-1"/>
    <n v="3.21"/>
    <n v="3.66"/>
    <s v="Good Standing"/>
    <x v="0"/>
    <x v="0"/>
    <n v="1"/>
    <x v="0"/>
    <n v="1"/>
    <x v="0"/>
    <n v="0"/>
    <n v="0"/>
    <x v="0"/>
    <x v="1"/>
    <n v="1"/>
    <n v="1"/>
  </r>
  <r>
    <n v="200781"/>
    <s v="2007-8-1"/>
    <x v="2"/>
    <n v="8"/>
    <n v="1"/>
    <x v="0"/>
    <x v="0"/>
    <x v="117"/>
    <x v="1"/>
    <x v="0"/>
    <x v="202"/>
    <s v="Good Standing"/>
    <n v="200831"/>
    <s v="2008-3-1"/>
    <n v="2.52"/>
    <x v="179"/>
    <s v="Good Standing"/>
    <n v="201181"/>
    <s v="2011-8-1"/>
    <n v="2.57"/>
    <n v="2.33"/>
    <s v="Good Standing"/>
    <x v="0"/>
    <x v="1"/>
    <n v="1"/>
    <x v="0"/>
    <n v="1"/>
    <x v="0"/>
    <n v="1"/>
    <n v="0"/>
    <x v="0"/>
    <x v="0"/>
    <n v="0"/>
    <n v="0"/>
  </r>
  <r>
    <n v="200781"/>
    <s v="2007-8-1"/>
    <x v="2"/>
    <n v="8"/>
    <n v="1"/>
    <x v="0"/>
    <x v="4"/>
    <x v="62"/>
    <x v="1"/>
    <x v="0"/>
    <x v="185"/>
    <s v="Good Standing"/>
    <n v="200831"/>
    <s v="2008-3-1"/>
    <n v="3.51"/>
    <x v="201"/>
    <s v="Good Standing"/>
    <n v="201131"/>
    <s v="2011-3-1"/>
    <n v="3.19"/>
    <n v="2.74"/>
    <s v="Good Standing"/>
    <x v="0"/>
    <x v="1"/>
    <n v="1"/>
    <x v="0"/>
    <n v="1"/>
    <x v="0"/>
    <n v="0"/>
    <n v="0"/>
    <x v="0"/>
    <x v="1"/>
    <n v="1"/>
    <n v="1"/>
  </r>
  <r>
    <n v="200781"/>
    <s v="2007-8-1"/>
    <x v="2"/>
    <n v="8"/>
    <n v="1"/>
    <x v="0"/>
    <x v="4"/>
    <x v="118"/>
    <x v="1"/>
    <x v="0"/>
    <x v="198"/>
    <s v="Good Standing"/>
    <n v="200831"/>
    <s v="2008-3-1"/>
    <n v="3.48"/>
    <x v="202"/>
    <s v="Good Standing"/>
    <n v="201131"/>
    <s v="2011-3-1"/>
    <n v="3.55"/>
    <n v="3.42"/>
    <s v="Good Standing"/>
    <x v="0"/>
    <x v="1"/>
    <n v="1"/>
    <x v="0"/>
    <n v="1"/>
    <x v="0"/>
    <n v="0"/>
    <n v="0"/>
    <x v="0"/>
    <x v="1"/>
    <n v="1"/>
    <n v="1"/>
  </r>
  <r>
    <n v="200781"/>
    <s v="2007-8-1"/>
    <x v="2"/>
    <n v="8"/>
    <n v="1"/>
    <x v="1"/>
    <x v="5"/>
    <x v="41"/>
    <x v="1"/>
    <x v="2"/>
    <x v="203"/>
    <s v="Good Standing"/>
    <n v="200831"/>
    <s v="2008-3-1"/>
    <n v="3"/>
    <x v="181"/>
    <s v="Good Standing"/>
    <n v="201151"/>
    <s v="2011-5-1"/>
    <n v="3.02"/>
    <n v="3.87"/>
    <s v="Good Standing"/>
    <x v="1"/>
    <x v="1"/>
    <n v="1"/>
    <x v="0"/>
    <n v="1"/>
    <x v="0"/>
    <n v="0"/>
    <n v="0"/>
    <x v="0"/>
    <x v="1"/>
    <n v="1"/>
    <n v="1"/>
  </r>
  <r>
    <n v="200781"/>
    <s v="2007-8-1"/>
    <x v="2"/>
    <n v="8"/>
    <n v="1"/>
    <x v="0"/>
    <x v="4"/>
    <x v="57"/>
    <x v="1"/>
    <x v="2"/>
    <x v="197"/>
    <s v="Good Standing"/>
    <n v="200831"/>
    <s v="2008-3-1"/>
    <n v="2.93"/>
    <x v="203"/>
    <s v="Good Standing"/>
    <n v="201131"/>
    <s v="2011-3-1"/>
    <n v="2.58"/>
    <n v="2.35"/>
    <s v="Good Standing"/>
    <x v="0"/>
    <x v="1"/>
    <n v="1"/>
    <x v="0"/>
    <n v="1"/>
    <x v="0"/>
    <n v="0"/>
    <n v="0"/>
    <x v="0"/>
    <x v="1"/>
    <n v="1"/>
    <n v="1"/>
  </r>
  <r>
    <n v="200781"/>
    <s v="2007-8-1"/>
    <x v="2"/>
    <n v="8"/>
    <n v="1"/>
    <x v="0"/>
    <x v="2"/>
    <x v="117"/>
    <x v="1"/>
    <x v="6"/>
    <x v="204"/>
    <s v="Good Standing"/>
    <n v="200831"/>
    <s v="2008-3-1"/>
    <n v="2.67"/>
    <x v="151"/>
    <s v="Good Standing"/>
    <n v="201131"/>
    <s v="2011-3-1"/>
    <n v="3.11"/>
    <n v="2.65"/>
    <s v="Good Standing"/>
    <x v="0"/>
    <x v="1"/>
    <n v="1"/>
    <x v="0"/>
    <n v="1"/>
    <x v="0"/>
    <n v="0"/>
    <n v="0"/>
    <x v="0"/>
    <x v="1"/>
    <n v="1"/>
    <n v="1"/>
  </r>
  <r>
    <n v="200781"/>
    <s v="2007-8-1"/>
    <x v="2"/>
    <n v="8"/>
    <n v="1"/>
    <x v="0"/>
    <x v="5"/>
    <x v="109"/>
    <x v="1"/>
    <x v="3"/>
    <x v="204"/>
    <s v="Good Standing"/>
    <n v="200831"/>
    <s v="2008-3-1"/>
    <n v="2.63"/>
    <x v="161"/>
    <s v="Good Standing"/>
    <n v="201171"/>
    <s v="2011-7-1"/>
    <n v="2.5299999999999998"/>
    <n v="3"/>
    <s v="Good Standing"/>
    <x v="1"/>
    <x v="1"/>
    <n v="1"/>
    <x v="0"/>
    <n v="1"/>
    <x v="0"/>
    <n v="0"/>
    <n v="0"/>
    <x v="0"/>
    <x v="1"/>
    <n v="1"/>
    <n v="1"/>
  </r>
  <r>
    <n v="200881"/>
    <s v="2008-8-1"/>
    <x v="3"/>
    <n v="8"/>
    <n v="1"/>
    <x v="0"/>
    <x v="2"/>
    <x v="119"/>
    <x v="1"/>
    <x v="5"/>
    <x v="205"/>
    <s v="Good Standing"/>
    <n v="200931"/>
    <s v="2009-3-1"/>
    <n v="2.19"/>
    <x v="204"/>
    <s v="Good Standing with Warning"/>
    <n v="200931"/>
    <s v="2009-3-1"/>
    <n v="2.19"/>
    <n v="1.2"/>
    <s v="Good Standing with Warning"/>
    <x v="0"/>
    <x v="0"/>
    <n v="1"/>
    <x v="1"/>
    <n v="0"/>
    <x v="1"/>
    <n v="0"/>
    <n v="0"/>
    <x v="0"/>
    <x v="0"/>
    <n v="0"/>
    <n v="0"/>
  </r>
  <r>
    <n v="200881"/>
    <s v="2008-8-1"/>
    <x v="3"/>
    <n v="8"/>
    <n v="1"/>
    <x v="0"/>
    <x v="1"/>
    <x v="106"/>
    <x v="1"/>
    <x v="1"/>
    <x v="206"/>
    <s v="Good Standing"/>
    <n v="200931"/>
    <s v="2009-3-1"/>
    <n v="3.72"/>
    <x v="164"/>
    <s v="Good Standing"/>
    <n v="200931"/>
    <s v="2009-3-1"/>
    <n v="3.72"/>
    <n v="3.67"/>
    <s v="Good Standing"/>
    <x v="0"/>
    <x v="0"/>
    <n v="1"/>
    <x v="1"/>
    <n v="0"/>
    <x v="1"/>
    <n v="0"/>
    <n v="0"/>
    <x v="0"/>
    <x v="0"/>
    <n v="0"/>
    <n v="0"/>
  </r>
  <r>
    <n v="200881"/>
    <s v="2008-8-1"/>
    <x v="3"/>
    <n v="8"/>
    <n v="1"/>
    <x v="0"/>
    <x v="3"/>
    <x v="120"/>
    <x v="1"/>
    <x v="0"/>
    <x v="182"/>
    <s v="Good Standing"/>
    <n v="200931"/>
    <s v="2009-3-1"/>
    <n v="2.77"/>
    <x v="205"/>
    <s v="Good Standing"/>
    <n v="200931"/>
    <s v="2009-3-1"/>
    <n v="2.77"/>
    <n v="2.23"/>
    <s v="Good Standing"/>
    <x v="0"/>
    <x v="0"/>
    <n v="1"/>
    <x v="1"/>
    <n v="0"/>
    <x v="1"/>
    <n v="0"/>
    <n v="0"/>
    <x v="0"/>
    <x v="0"/>
    <n v="0"/>
    <n v="0"/>
  </r>
  <r>
    <n v="200881"/>
    <s v="2008-8-1"/>
    <x v="3"/>
    <n v="8"/>
    <n v="1"/>
    <x v="0"/>
    <x v="1"/>
    <x v="106"/>
    <x v="1"/>
    <x v="1"/>
    <x v="179"/>
    <s v="Good Standing"/>
    <n v="200961"/>
    <s v="2009-6-1"/>
    <n v="2.38"/>
    <x v="174"/>
    <s v="Good Standing"/>
    <n v="200961"/>
    <s v="2009-6-1"/>
    <n v="2.38"/>
    <n v="2.5"/>
    <s v="Good Standing"/>
    <x v="0"/>
    <x v="1"/>
    <n v="1"/>
    <x v="1"/>
    <n v="0"/>
    <x v="1"/>
    <n v="0"/>
    <n v="0"/>
    <x v="0"/>
    <x v="0"/>
    <n v="0"/>
    <n v="0"/>
  </r>
  <r>
    <n v="200881"/>
    <s v="2008-8-1"/>
    <x v="3"/>
    <n v="8"/>
    <n v="1"/>
    <x v="1"/>
    <x v="1"/>
    <x v="21"/>
    <x v="1"/>
    <x v="1"/>
    <x v="207"/>
    <s v="Good Standing"/>
    <n v="200951"/>
    <s v="2009-5-1"/>
    <n v="2.9"/>
    <x v="206"/>
    <s v="Good Standing"/>
    <n v="201251"/>
    <s v="2012-5-1"/>
    <n v="2.62"/>
    <n v="3"/>
    <s v="Good Standing"/>
    <x v="0"/>
    <x v="1"/>
    <n v="1"/>
    <x v="0"/>
    <n v="1"/>
    <x v="0"/>
    <n v="0"/>
    <n v="0"/>
    <x v="0"/>
    <x v="1"/>
    <n v="1"/>
    <n v="1"/>
  </r>
  <r>
    <n v="200881"/>
    <s v="2008-8-1"/>
    <x v="3"/>
    <n v="8"/>
    <n v="1"/>
    <x v="0"/>
    <x v="4"/>
    <x v="106"/>
    <x v="1"/>
    <x v="2"/>
    <x v="208"/>
    <s v="Good Standing"/>
    <n v="200931"/>
    <s v="2009-3-1"/>
    <n v="2.2000000000000002"/>
    <x v="205"/>
    <s v="Good Standing"/>
    <n v="201231"/>
    <s v="2012-3-1"/>
    <n v="2.41"/>
    <n v="2.3199999999999998"/>
    <s v="Good Standing"/>
    <x v="0"/>
    <x v="1"/>
    <n v="1"/>
    <x v="0"/>
    <n v="1"/>
    <x v="0"/>
    <n v="0"/>
    <n v="0"/>
    <x v="0"/>
    <x v="1"/>
    <n v="1"/>
    <n v="1"/>
  </r>
  <r>
    <n v="200881"/>
    <s v="2008-8-1"/>
    <x v="3"/>
    <n v="8"/>
    <n v="1"/>
    <x v="0"/>
    <x v="1"/>
    <x v="121"/>
    <x v="1"/>
    <x v="1"/>
    <x v="189"/>
    <s v="Good Standing"/>
    <n v="200931"/>
    <s v="2009-3-1"/>
    <n v="3.28"/>
    <x v="98"/>
    <s v="Good Standing"/>
    <n v="201251"/>
    <s v="2012-5-1"/>
    <n v="3.52"/>
    <n v="3.04"/>
    <s v="Good Standing"/>
    <x v="0"/>
    <x v="1"/>
    <n v="1"/>
    <x v="0"/>
    <n v="1"/>
    <x v="0"/>
    <n v="0"/>
    <n v="0"/>
    <x v="0"/>
    <x v="1"/>
    <n v="1"/>
    <n v="1"/>
  </r>
  <r>
    <n v="200881"/>
    <s v="2008-8-1"/>
    <x v="3"/>
    <n v="8"/>
    <n v="1"/>
    <x v="0"/>
    <x v="1"/>
    <x v="106"/>
    <x v="1"/>
    <x v="1"/>
    <x v="209"/>
    <s v="Good Standing"/>
    <n v="200931"/>
    <s v="2009-3-1"/>
    <n v="1.96"/>
    <x v="134"/>
    <s v="Probation"/>
    <n v="201031"/>
    <s v="2010-3-1"/>
    <n v="1.4"/>
    <n v="1.72"/>
    <s v="Disqualified"/>
    <x v="0"/>
    <x v="1"/>
    <n v="1"/>
    <x v="0"/>
    <n v="0"/>
    <x v="1"/>
    <n v="0"/>
    <n v="0"/>
    <x v="0"/>
    <x v="0"/>
    <n v="0"/>
    <n v="0"/>
  </r>
  <r>
    <n v="200881"/>
    <s v="2008-8-1"/>
    <x v="3"/>
    <n v="8"/>
    <n v="1"/>
    <x v="0"/>
    <x v="1"/>
    <x v="122"/>
    <x v="1"/>
    <x v="1"/>
    <x v="210"/>
    <s v="Good Standing"/>
    <n v="200961"/>
    <s v="2009-6-1"/>
    <n v="3.13"/>
    <x v="47"/>
    <s v="Good Standing"/>
    <n v="201281"/>
    <s v="2012-8-1"/>
    <n v="3.04"/>
    <n v="2.92"/>
    <s v="Good Standing"/>
    <x v="0"/>
    <x v="1"/>
    <n v="1"/>
    <x v="0"/>
    <n v="1"/>
    <x v="0"/>
    <n v="1"/>
    <n v="0"/>
    <x v="0"/>
    <x v="0"/>
    <n v="1"/>
    <n v="1"/>
  </r>
  <r>
    <n v="200881"/>
    <s v="2008-8-1"/>
    <x v="3"/>
    <n v="8"/>
    <n v="1"/>
    <x v="1"/>
    <x v="3"/>
    <x v="45"/>
    <x v="6"/>
    <x v="3"/>
    <x v="36"/>
    <s v="Good Standing"/>
    <n v="200931"/>
    <s v="2009-3-1"/>
    <n v="2.67"/>
    <x v="98"/>
    <s v="Good Standing"/>
    <n v="201231"/>
    <s v="2012-3-1"/>
    <n v="3.09"/>
    <n v="3.3"/>
    <s v="Good Standing"/>
    <x v="0"/>
    <x v="1"/>
    <n v="1"/>
    <x v="0"/>
    <n v="1"/>
    <x v="1"/>
    <n v="0"/>
    <n v="0"/>
    <x v="0"/>
    <x v="1"/>
    <n v="1"/>
    <n v="1"/>
  </r>
  <r>
    <n v="200881"/>
    <s v="2008-8-1"/>
    <x v="3"/>
    <n v="8"/>
    <n v="1"/>
    <x v="1"/>
    <x v="3"/>
    <x v="16"/>
    <x v="1"/>
    <x v="2"/>
    <x v="194"/>
    <s v="Good Standing"/>
    <n v="200931"/>
    <s v="2009-3-1"/>
    <n v="3.05"/>
    <x v="192"/>
    <s v="Good Standing"/>
    <n v="201231"/>
    <s v="2012-3-1"/>
    <n v="2.96"/>
    <n v="3"/>
    <s v="Good Standing"/>
    <x v="1"/>
    <x v="1"/>
    <n v="1"/>
    <x v="0"/>
    <n v="1"/>
    <x v="0"/>
    <n v="0"/>
    <n v="0"/>
    <x v="0"/>
    <x v="1"/>
    <n v="1"/>
    <n v="1"/>
  </r>
  <r>
    <n v="200881"/>
    <s v="2008-8-1"/>
    <x v="3"/>
    <n v="8"/>
    <n v="1"/>
    <x v="0"/>
    <x v="3"/>
    <x v="123"/>
    <x v="1"/>
    <x v="2"/>
    <x v="191"/>
    <s v="Good Standing"/>
    <n v="200931"/>
    <s v="2009-3-1"/>
    <n v="2.85"/>
    <x v="207"/>
    <s v="Good Standing"/>
    <n v="200931"/>
    <s v="2009-3-1"/>
    <n v="2.85"/>
    <n v="2.94"/>
    <s v="Good Standing"/>
    <x v="0"/>
    <x v="1"/>
    <n v="1"/>
    <x v="1"/>
    <n v="0"/>
    <x v="1"/>
    <n v="0"/>
    <n v="0"/>
    <x v="0"/>
    <x v="0"/>
    <n v="0"/>
    <n v="0"/>
  </r>
  <r>
    <n v="200881"/>
    <s v="2008-8-1"/>
    <x v="3"/>
    <n v="8"/>
    <n v="1"/>
    <x v="0"/>
    <x v="0"/>
    <x v="34"/>
    <x v="1"/>
    <x v="0"/>
    <x v="163"/>
    <s v="Probation"/>
    <n v="200931"/>
    <s v="2009-3-1"/>
    <n v="1.06"/>
    <x v="165"/>
    <s v="Probation"/>
    <n v="201231"/>
    <s v="2012-3-1"/>
    <n v="2.41"/>
    <n v="3.07"/>
    <s v="Good Standing"/>
    <x v="1"/>
    <x v="1"/>
    <n v="1"/>
    <x v="0"/>
    <n v="1"/>
    <x v="0"/>
    <n v="0"/>
    <n v="0"/>
    <x v="0"/>
    <x v="1"/>
    <n v="1"/>
    <n v="1"/>
  </r>
  <r>
    <n v="200881"/>
    <s v="2008-8-1"/>
    <x v="3"/>
    <n v="8"/>
    <n v="1"/>
    <x v="1"/>
    <x v="4"/>
    <x v="2"/>
    <x v="1"/>
    <x v="0"/>
    <x v="211"/>
    <s v="Good Standing"/>
    <n v="200931"/>
    <s v="2009-3-1"/>
    <n v="2.1800000000000002"/>
    <x v="67"/>
    <s v="Good Standing"/>
    <n v="201031"/>
    <s v="2010-3-1"/>
    <n v="1.64"/>
    <n v="1.44"/>
    <s v="Disqualified"/>
    <x v="0"/>
    <x v="1"/>
    <n v="1"/>
    <x v="0"/>
    <n v="0"/>
    <x v="1"/>
    <n v="0"/>
    <n v="0"/>
    <x v="0"/>
    <x v="0"/>
    <n v="0"/>
    <n v="0"/>
  </r>
  <r>
    <n v="200881"/>
    <s v="2008-8-1"/>
    <x v="3"/>
    <n v="8"/>
    <n v="1"/>
    <x v="0"/>
    <x v="5"/>
    <x v="124"/>
    <x v="1"/>
    <x v="0"/>
    <x v="78"/>
    <s v="Good Standing"/>
    <n v="200931"/>
    <s v="2009-3-1"/>
    <n v="2.2599999999999998"/>
    <x v="208"/>
    <s v="Good Standing with Warning"/>
    <n v="201231"/>
    <s v="2012-3-1"/>
    <n v="2.67"/>
    <n v="3.24"/>
    <s v="Good Standing"/>
    <x v="0"/>
    <x v="0"/>
    <n v="1"/>
    <x v="0"/>
    <n v="1"/>
    <x v="0"/>
    <n v="0"/>
    <n v="0"/>
    <x v="0"/>
    <x v="1"/>
    <n v="1"/>
    <n v="1"/>
  </r>
  <r>
    <n v="200881"/>
    <s v="2008-8-1"/>
    <x v="3"/>
    <n v="8"/>
    <n v="1"/>
    <x v="0"/>
    <x v="1"/>
    <x v="106"/>
    <x v="1"/>
    <x v="1"/>
    <x v="212"/>
    <s v="Good Standing"/>
    <n v="200961"/>
    <s v="2009-6-1"/>
    <n v="3.28"/>
    <x v="6"/>
    <s v="Good Standing"/>
    <n v="201331"/>
    <s v="2013-3-1"/>
    <n v="3.29"/>
    <n v="3.7"/>
    <s v="Good Standing"/>
    <x v="0"/>
    <x v="1"/>
    <n v="1"/>
    <x v="0"/>
    <n v="1"/>
    <x v="0"/>
    <n v="1"/>
    <n v="0"/>
    <x v="0"/>
    <x v="0"/>
    <n v="1"/>
    <n v="1"/>
  </r>
  <r>
    <n v="200881"/>
    <s v="2008-8-1"/>
    <x v="3"/>
    <n v="8"/>
    <n v="1"/>
    <x v="0"/>
    <x v="4"/>
    <x v="125"/>
    <x v="1"/>
    <x v="0"/>
    <x v="123"/>
    <s v="Good Standing"/>
    <n v="200961"/>
    <s v="2009-6-1"/>
    <n v="2.13"/>
    <x v="59"/>
    <s v="Good Standing with Warning"/>
    <n v="201161"/>
    <s v="2011-6-1"/>
    <n v="2.21"/>
    <n v="1"/>
    <s v="Good Standing"/>
    <x v="0"/>
    <x v="1"/>
    <n v="1"/>
    <x v="0"/>
    <n v="1"/>
    <x v="1"/>
    <n v="0"/>
    <n v="0"/>
    <x v="0"/>
    <x v="1"/>
    <n v="1"/>
    <n v="1"/>
  </r>
  <r>
    <n v="200881"/>
    <s v="2008-8-1"/>
    <x v="3"/>
    <n v="8"/>
    <n v="1"/>
    <x v="0"/>
    <x v="2"/>
    <x v="116"/>
    <x v="1"/>
    <x v="2"/>
    <x v="213"/>
    <s v="Good Standing"/>
    <n v="200931"/>
    <s v="2009-3-1"/>
    <n v="3.28"/>
    <x v="209"/>
    <s v="Good Standing"/>
    <n v="201231"/>
    <s v="2012-3-1"/>
    <n v="3.4"/>
    <n v="3.67"/>
    <s v="Good Standing"/>
    <x v="0"/>
    <x v="1"/>
    <n v="1"/>
    <x v="0"/>
    <n v="1"/>
    <x v="0"/>
    <n v="0"/>
    <n v="0"/>
    <x v="0"/>
    <x v="1"/>
    <n v="1"/>
    <n v="1"/>
  </r>
  <r>
    <n v="200881"/>
    <s v="2008-8-1"/>
    <x v="3"/>
    <n v="8"/>
    <n v="1"/>
    <x v="1"/>
    <x v="4"/>
    <x v="5"/>
    <x v="1"/>
    <x v="2"/>
    <x v="214"/>
    <s v="Probation"/>
    <n v="200931"/>
    <s v="2009-3-1"/>
    <n v="2.1800000000000002"/>
    <x v="182"/>
    <s v="Good Standing"/>
    <n v="201231"/>
    <s v="2012-3-1"/>
    <n v="2.08"/>
    <n v="2.33"/>
    <s v="Good Standing"/>
    <x v="1"/>
    <x v="1"/>
    <n v="1"/>
    <x v="0"/>
    <n v="1"/>
    <x v="0"/>
    <n v="0"/>
    <n v="0"/>
    <x v="0"/>
    <x v="0"/>
    <n v="0"/>
    <n v="0"/>
  </r>
  <r>
    <n v="200881"/>
    <s v="2008-8-1"/>
    <x v="3"/>
    <n v="8"/>
    <n v="1"/>
    <x v="0"/>
    <x v="3"/>
    <x v="126"/>
    <x v="1"/>
    <x v="2"/>
    <x v="84"/>
    <s v="Probation"/>
    <n v="200881"/>
    <s v="2008-8-1"/>
    <n v="0"/>
    <x v="59"/>
    <s v="Probation"/>
    <n v="200881"/>
    <s v="2008-8-1"/>
    <n v="0"/>
    <n v="0"/>
    <s v="Probation"/>
    <x v="0"/>
    <x v="1"/>
    <n v="1"/>
    <x v="1"/>
    <n v="0"/>
    <x v="1"/>
    <n v="0"/>
    <n v="0"/>
    <x v="0"/>
    <x v="0"/>
    <n v="0"/>
    <n v="0"/>
  </r>
  <r>
    <n v="200881"/>
    <s v="2008-8-1"/>
    <x v="3"/>
    <n v="8"/>
    <n v="1"/>
    <x v="0"/>
    <x v="2"/>
    <x v="127"/>
    <x v="1"/>
    <x v="4"/>
    <x v="0"/>
    <s v="Good Standing"/>
    <n v="200931"/>
    <s v="2009-3-1"/>
    <n v="1.34"/>
    <x v="165"/>
    <s v="Probation"/>
    <n v="201031"/>
    <s v="2010-3-1"/>
    <n v="0.72"/>
    <n v="0"/>
    <s v="Disqualified"/>
    <x v="0"/>
    <x v="1"/>
    <n v="1"/>
    <x v="0"/>
    <n v="0"/>
    <x v="1"/>
    <n v="0"/>
    <n v="0"/>
    <x v="0"/>
    <x v="0"/>
    <n v="0"/>
    <n v="0"/>
  </r>
  <r>
    <n v="200881"/>
    <s v="2008-8-1"/>
    <x v="3"/>
    <n v="8"/>
    <n v="1"/>
    <x v="1"/>
    <x v="3"/>
    <x v="128"/>
    <x v="1"/>
    <x v="4"/>
    <x v="209"/>
    <s v="Good Standing"/>
    <n v="200931"/>
    <s v="2009-3-1"/>
    <n v="2.27"/>
    <x v="210"/>
    <s v="Good Standing"/>
    <n v="201231"/>
    <s v="2012-3-1"/>
    <n v="2.81"/>
    <n v="3.28"/>
    <s v="Good Standing"/>
    <x v="1"/>
    <x v="1"/>
    <n v="1"/>
    <x v="0"/>
    <n v="1"/>
    <x v="0"/>
    <n v="0"/>
    <n v="0"/>
    <x v="0"/>
    <x v="1"/>
    <n v="1"/>
    <n v="1"/>
  </r>
  <r>
    <n v="200881"/>
    <s v="2008-8-1"/>
    <x v="3"/>
    <n v="8"/>
    <n v="1"/>
    <x v="1"/>
    <x v="4"/>
    <x v="54"/>
    <x v="1"/>
    <x v="4"/>
    <x v="24"/>
    <s v="Good Standing"/>
    <n v="200931"/>
    <s v="2009-3-1"/>
    <n v="2.93"/>
    <x v="161"/>
    <s v="Good Standing"/>
    <n v="201231"/>
    <s v="2012-3-1"/>
    <n v="3.22"/>
    <n v="3.67"/>
    <s v="Good Standing"/>
    <x v="0"/>
    <x v="1"/>
    <n v="1"/>
    <x v="0"/>
    <n v="1"/>
    <x v="0"/>
    <n v="0"/>
    <n v="0"/>
    <x v="0"/>
    <x v="1"/>
    <n v="1"/>
    <n v="1"/>
  </r>
  <r>
    <n v="200881"/>
    <s v="2008-8-1"/>
    <x v="3"/>
    <n v="8"/>
    <n v="1"/>
    <x v="1"/>
    <x v="3"/>
    <x v="86"/>
    <x v="1"/>
    <x v="2"/>
    <x v="215"/>
    <s v="Probation"/>
    <n v="200881"/>
    <s v="2008-8-1"/>
    <n v="1.52"/>
    <x v="211"/>
    <s v="Probation"/>
    <n v="200881"/>
    <s v="2008-8-1"/>
    <n v="1.52"/>
    <n v="1.52"/>
    <s v="Probation"/>
    <x v="0"/>
    <x v="1"/>
    <n v="1"/>
    <x v="1"/>
    <n v="0"/>
    <x v="1"/>
    <n v="0"/>
    <n v="0"/>
    <x v="0"/>
    <x v="0"/>
    <n v="0"/>
    <n v="0"/>
  </r>
  <r>
    <n v="200881"/>
    <s v="2008-8-1"/>
    <x v="3"/>
    <n v="8"/>
    <n v="1"/>
    <x v="0"/>
    <x v="1"/>
    <x v="3"/>
    <x v="1"/>
    <x v="1"/>
    <x v="197"/>
    <s v="Good Standing"/>
    <n v="200931"/>
    <s v="2009-3-1"/>
    <n v="2.19"/>
    <x v="212"/>
    <s v="Good Standing with Warning"/>
    <n v="201231"/>
    <s v="2012-3-1"/>
    <n v="2.21"/>
    <n v="1.91"/>
    <s v="Good Standing with Warning"/>
    <x v="0"/>
    <x v="1"/>
    <n v="1"/>
    <x v="0"/>
    <n v="1"/>
    <x v="0"/>
    <n v="0"/>
    <n v="0"/>
    <x v="0"/>
    <x v="1"/>
    <n v="1"/>
    <n v="1"/>
  </r>
  <r>
    <n v="200881"/>
    <s v="2008-8-1"/>
    <x v="3"/>
    <n v="8"/>
    <n v="1"/>
    <x v="0"/>
    <x v="1"/>
    <x v="106"/>
    <x v="1"/>
    <x v="1"/>
    <x v="216"/>
    <s v="Probation"/>
    <n v="200931"/>
    <s v="2009-3-1"/>
    <n v="0.93"/>
    <x v="213"/>
    <s v="Disqualified"/>
    <n v="200931"/>
    <s v="2009-3-1"/>
    <n v="0.93"/>
    <n v="1"/>
    <s v="Disqualified"/>
    <x v="0"/>
    <x v="1"/>
    <n v="1"/>
    <x v="1"/>
    <n v="0"/>
    <x v="1"/>
    <n v="0"/>
    <n v="0"/>
    <x v="0"/>
    <x v="0"/>
    <n v="0"/>
    <n v="0"/>
  </r>
  <r>
    <n v="200881"/>
    <s v="2008-8-1"/>
    <x v="3"/>
    <n v="8"/>
    <n v="1"/>
    <x v="1"/>
    <x v="0"/>
    <x v="3"/>
    <x v="1"/>
    <x v="4"/>
    <x v="195"/>
    <s v="Good Standing"/>
    <n v="200961"/>
    <s v="2009-6-1"/>
    <n v="3.04"/>
    <x v="6"/>
    <s v="Good Standing"/>
    <n v="201231"/>
    <s v="2012-3-1"/>
    <n v="2.75"/>
    <n v="2.74"/>
    <s v="Good Standing"/>
    <x v="0"/>
    <x v="0"/>
    <n v="1"/>
    <x v="0"/>
    <n v="1"/>
    <x v="0"/>
    <n v="0"/>
    <n v="0"/>
    <x v="0"/>
    <x v="0"/>
    <n v="0"/>
    <n v="0"/>
  </r>
  <r>
    <n v="200881"/>
    <s v="2008-8-1"/>
    <x v="3"/>
    <n v="8"/>
    <n v="1"/>
    <x v="0"/>
    <x v="3"/>
    <x v="68"/>
    <x v="1"/>
    <x v="5"/>
    <x v="91"/>
    <s v="Good Standing"/>
    <n v="200881"/>
    <s v="2008-8-1"/>
    <n v="3.42"/>
    <x v="163"/>
    <s v="Good Standing"/>
    <m/>
    <s v="--"/>
    <m/>
    <m/>
    <m/>
    <x v="1"/>
    <x v="1"/>
    <n v="1"/>
    <x v="1"/>
    <n v="0"/>
    <x v="1"/>
    <n v="0"/>
    <n v="0"/>
    <x v="0"/>
    <x v="0"/>
    <n v="0"/>
    <n v="0"/>
  </r>
  <r>
    <n v="200881"/>
    <s v="2008-8-1"/>
    <x v="3"/>
    <n v="8"/>
    <n v="1"/>
    <x v="1"/>
    <x v="4"/>
    <x v="95"/>
    <x v="1"/>
    <x v="4"/>
    <x v="217"/>
    <s v="Good Standing"/>
    <n v="200931"/>
    <s v="2009-3-1"/>
    <n v="2.7"/>
    <x v="19"/>
    <s v="Good Standing"/>
    <n v="201231"/>
    <s v="2012-3-1"/>
    <n v="3.05"/>
    <n v="3.23"/>
    <s v="Good Standing"/>
    <x v="0"/>
    <x v="1"/>
    <n v="1"/>
    <x v="0"/>
    <n v="1"/>
    <x v="0"/>
    <n v="0"/>
    <n v="0"/>
    <x v="0"/>
    <x v="1"/>
    <n v="1"/>
    <n v="1"/>
  </r>
  <r>
    <n v="200881"/>
    <s v="2008-8-1"/>
    <x v="3"/>
    <n v="8"/>
    <n v="1"/>
    <x v="1"/>
    <x v="5"/>
    <x v="81"/>
    <x v="1"/>
    <x v="2"/>
    <x v="119"/>
    <s v="Probation"/>
    <n v="200881"/>
    <s v="2008-8-1"/>
    <n v="1.94"/>
    <x v="44"/>
    <s v="Probation"/>
    <m/>
    <s v="--"/>
    <m/>
    <m/>
    <m/>
    <x v="1"/>
    <x v="1"/>
    <n v="1"/>
    <x v="1"/>
    <n v="0"/>
    <x v="1"/>
    <n v="0"/>
    <n v="0"/>
    <x v="0"/>
    <x v="0"/>
    <n v="0"/>
    <n v="0"/>
  </r>
  <r>
    <n v="200881"/>
    <s v="2008-8-1"/>
    <x v="3"/>
    <n v="8"/>
    <n v="1"/>
    <x v="1"/>
    <x v="4"/>
    <x v="99"/>
    <x v="1"/>
    <x v="0"/>
    <x v="218"/>
    <s v="Good Standing"/>
    <n v="200931"/>
    <s v="2009-3-1"/>
    <n v="3.61"/>
    <x v="195"/>
    <s v="Good Standing"/>
    <n v="201231"/>
    <s v="2012-3-1"/>
    <n v="3.58"/>
    <n v="3.8"/>
    <s v="Good Standing"/>
    <x v="0"/>
    <x v="1"/>
    <n v="1"/>
    <x v="0"/>
    <n v="1"/>
    <x v="0"/>
    <n v="0"/>
    <n v="0"/>
    <x v="0"/>
    <x v="1"/>
    <n v="1"/>
    <n v="1"/>
  </r>
  <r>
    <n v="200881"/>
    <s v="2008-8-1"/>
    <x v="3"/>
    <n v="8"/>
    <n v="1"/>
    <x v="0"/>
    <x v="1"/>
    <x v="106"/>
    <x v="1"/>
    <x v="1"/>
    <x v="101"/>
    <s v="Good Standing"/>
    <n v="200931"/>
    <s v="2009-3-1"/>
    <n v="2.72"/>
    <x v="214"/>
    <s v="Good Standing"/>
    <n v="201231"/>
    <s v="2012-3-1"/>
    <n v="2.72"/>
    <n v="2.63"/>
    <s v="Good Standing"/>
    <x v="0"/>
    <x v="1"/>
    <n v="1"/>
    <x v="0"/>
    <n v="1"/>
    <x v="0"/>
    <n v="0"/>
    <n v="0"/>
    <x v="0"/>
    <x v="1"/>
    <n v="1"/>
    <n v="1"/>
  </r>
  <r>
    <n v="200881"/>
    <s v="2008-8-1"/>
    <x v="3"/>
    <n v="8"/>
    <n v="1"/>
    <x v="1"/>
    <x v="4"/>
    <x v="105"/>
    <x v="1"/>
    <x v="0"/>
    <x v="219"/>
    <s v="Good Standing"/>
    <n v="200881"/>
    <s v="2008-8-1"/>
    <n v="3.59"/>
    <x v="215"/>
    <s v="Good Standing"/>
    <n v="200881"/>
    <s v="2008-8-1"/>
    <n v="3.59"/>
    <n v="3.59"/>
    <s v="Good Standing"/>
    <x v="0"/>
    <x v="1"/>
    <n v="1"/>
    <x v="1"/>
    <n v="0"/>
    <x v="1"/>
    <n v="0"/>
    <n v="0"/>
    <x v="0"/>
    <x v="0"/>
    <n v="0"/>
    <n v="0"/>
  </r>
  <r>
    <n v="200881"/>
    <s v="2008-8-1"/>
    <x v="3"/>
    <n v="8"/>
    <n v="1"/>
    <x v="0"/>
    <x v="0"/>
    <x v="129"/>
    <x v="1"/>
    <x v="0"/>
    <x v="60"/>
    <s v="Good Standing"/>
    <n v="200931"/>
    <s v="2009-3-1"/>
    <n v="3.81"/>
    <x v="216"/>
    <s v="Good Standing"/>
    <n v="200931"/>
    <s v="2009-3-1"/>
    <n v="3.81"/>
    <n v="3.66"/>
    <s v="Good Standing"/>
    <x v="0"/>
    <x v="1"/>
    <n v="1"/>
    <x v="1"/>
    <n v="0"/>
    <x v="1"/>
    <n v="0"/>
    <n v="0"/>
    <x v="0"/>
    <x v="0"/>
    <n v="0"/>
    <n v="0"/>
  </r>
  <r>
    <n v="200881"/>
    <s v="2008-8-1"/>
    <x v="3"/>
    <n v="8"/>
    <n v="1"/>
    <x v="1"/>
    <x v="4"/>
    <x v="130"/>
    <x v="1"/>
    <x v="2"/>
    <x v="207"/>
    <s v="Good Standing"/>
    <n v="200961"/>
    <s v="2009-6-1"/>
    <n v="2.71"/>
    <x v="138"/>
    <s v="Good Standing"/>
    <n v="201131"/>
    <s v="2011-3-1"/>
    <n v="2.75"/>
    <n v="2.75"/>
    <s v="Good Standing"/>
    <x v="1"/>
    <x v="1"/>
    <n v="1"/>
    <x v="0"/>
    <n v="1"/>
    <x v="1"/>
    <n v="0"/>
    <n v="0"/>
    <x v="1"/>
    <x v="1"/>
    <n v="1"/>
    <n v="1"/>
  </r>
  <r>
    <n v="200881"/>
    <s v="2008-8-1"/>
    <x v="3"/>
    <n v="8"/>
    <n v="1"/>
    <x v="1"/>
    <x v="3"/>
    <x v="131"/>
    <x v="1"/>
    <x v="2"/>
    <x v="220"/>
    <s v="Good Standing"/>
    <n v="200931"/>
    <s v="2009-3-1"/>
    <n v="2.25"/>
    <x v="217"/>
    <s v="Good Standing with Warning"/>
    <n v="201231"/>
    <s v="2012-3-1"/>
    <n v="2.85"/>
    <n v="3.82"/>
    <s v="Good Standing"/>
    <x v="1"/>
    <x v="1"/>
    <n v="1"/>
    <x v="0"/>
    <n v="1"/>
    <x v="0"/>
    <n v="0"/>
    <n v="0"/>
    <x v="0"/>
    <x v="1"/>
    <n v="1"/>
    <n v="1"/>
  </r>
  <r>
    <n v="200881"/>
    <s v="2008-8-1"/>
    <x v="3"/>
    <n v="8"/>
    <n v="1"/>
    <x v="0"/>
    <x v="0"/>
    <x v="25"/>
    <x v="1"/>
    <x v="0"/>
    <x v="221"/>
    <s v="Good Standing"/>
    <n v="200931"/>
    <s v="2009-3-1"/>
    <n v="2.61"/>
    <x v="218"/>
    <s v="Good Standing with Warning"/>
    <n v="200931"/>
    <s v="2009-3-1"/>
    <n v="2.61"/>
    <n v="1.85"/>
    <s v="Good Standing with Warning"/>
    <x v="0"/>
    <x v="1"/>
    <n v="1"/>
    <x v="1"/>
    <n v="0"/>
    <x v="1"/>
    <n v="0"/>
    <n v="0"/>
    <x v="0"/>
    <x v="0"/>
    <n v="0"/>
    <n v="0"/>
  </r>
  <r>
    <n v="200881"/>
    <s v="2008-8-1"/>
    <x v="3"/>
    <n v="8"/>
    <n v="1"/>
    <x v="0"/>
    <x v="4"/>
    <x v="132"/>
    <x v="1"/>
    <x v="0"/>
    <x v="84"/>
    <s v="Probation"/>
    <n v="200881"/>
    <s v="2008-8-1"/>
    <n v="0"/>
    <x v="59"/>
    <s v="Probation"/>
    <n v="200881"/>
    <s v="2008-8-1"/>
    <n v="0"/>
    <n v="0"/>
    <s v="Probation"/>
    <x v="0"/>
    <x v="1"/>
    <n v="1"/>
    <x v="1"/>
    <n v="0"/>
    <x v="1"/>
    <n v="0"/>
    <n v="0"/>
    <x v="0"/>
    <x v="0"/>
    <n v="0"/>
    <n v="0"/>
  </r>
  <r>
    <n v="200881"/>
    <s v="2008-8-1"/>
    <x v="3"/>
    <n v="8"/>
    <n v="1"/>
    <x v="0"/>
    <x v="4"/>
    <x v="73"/>
    <x v="1"/>
    <x v="0"/>
    <x v="222"/>
    <s v="Good Standing"/>
    <n v="200931"/>
    <s v="2009-3-1"/>
    <n v="2.95"/>
    <x v="19"/>
    <s v="Good Standing"/>
    <n v="201231"/>
    <s v="2012-3-1"/>
    <n v="3.57"/>
    <n v="4"/>
    <s v="Good Standing"/>
    <x v="0"/>
    <x v="1"/>
    <n v="1"/>
    <x v="0"/>
    <n v="1"/>
    <x v="0"/>
    <n v="0"/>
    <n v="0"/>
    <x v="0"/>
    <x v="1"/>
    <n v="1"/>
    <n v="1"/>
  </r>
  <r>
    <n v="200881"/>
    <s v="2008-8-1"/>
    <x v="3"/>
    <n v="8"/>
    <n v="1"/>
    <x v="0"/>
    <x v="4"/>
    <x v="65"/>
    <x v="1"/>
    <x v="2"/>
    <x v="14"/>
    <s v="Good Standing"/>
    <n v="200931"/>
    <s v="2009-3-1"/>
    <n v="3.57"/>
    <x v="202"/>
    <s v="Good Standing"/>
    <n v="201231"/>
    <s v="2012-3-1"/>
    <n v="3.66"/>
    <n v="4"/>
    <s v="Good Standing"/>
    <x v="0"/>
    <x v="1"/>
    <n v="1"/>
    <x v="0"/>
    <n v="1"/>
    <x v="0"/>
    <n v="0"/>
    <n v="0"/>
    <x v="0"/>
    <x v="1"/>
    <n v="1"/>
    <n v="1"/>
  </r>
  <r>
    <n v="200881"/>
    <s v="2008-8-1"/>
    <x v="3"/>
    <n v="8"/>
    <n v="1"/>
    <x v="1"/>
    <x v="2"/>
    <x v="64"/>
    <x v="1"/>
    <x v="4"/>
    <x v="223"/>
    <s v="Good Standing"/>
    <n v="200931"/>
    <s v="2009-3-1"/>
    <n v="1.59"/>
    <x v="219"/>
    <s v="Probation"/>
    <n v="200931"/>
    <s v="2009-3-1"/>
    <n v="1.59"/>
    <n v="0.98"/>
    <s v="Probation"/>
    <x v="0"/>
    <x v="1"/>
    <n v="1"/>
    <x v="1"/>
    <n v="0"/>
    <x v="1"/>
    <n v="0"/>
    <n v="0"/>
    <x v="0"/>
    <x v="0"/>
    <n v="0"/>
    <n v="0"/>
  </r>
  <r>
    <n v="200881"/>
    <s v="2008-8-1"/>
    <x v="3"/>
    <n v="8"/>
    <n v="1"/>
    <x v="0"/>
    <x v="4"/>
    <x v="133"/>
    <x v="1"/>
    <x v="0"/>
    <x v="137"/>
    <s v="Probation"/>
    <n v="200931"/>
    <s v="2009-3-1"/>
    <n v="1.97"/>
    <x v="92"/>
    <s v="Probation"/>
    <n v="201231"/>
    <s v="2012-3-1"/>
    <n v="2.52"/>
    <n v="2.66"/>
    <s v="Good Standing"/>
    <x v="0"/>
    <x v="1"/>
    <n v="1"/>
    <x v="0"/>
    <n v="1"/>
    <x v="0"/>
    <n v="0"/>
    <n v="0"/>
    <x v="0"/>
    <x v="1"/>
    <n v="1"/>
    <n v="1"/>
  </r>
  <r>
    <n v="200881"/>
    <s v="2008-8-1"/>
    <x v="3"/>
    <n v="8"/>
    <n v="1"/>
    <x v="1"/>
    <x v="4"/>
    <x v="75"/>
    <x v="1"/>
    <x v="3"/>
    <x v="139"/>
    <s v="Good Standing"/>
    <n v="200881"/>
    <s v="2008-8-1"/>
    <n v="2.8"/>
    <x v="29"/>
    <s v="Good Standing"/>
    <n v="200881"/>
    <s v="2008-8-1"/>
    <n v="2.8"/>
    <n v="2.8"/>
    <s v="Good Standing"/>
    <x v="1"/>
    <x v="1"/>
    <n v="1"/>
    <x v="1"/>
    <n v="0"/>
    <x v="1"/>
    <n v="0"/>
    <n v="0"/>
    <x v="0"/>
    <x v="0"/>
    <n v="0"/>
    <n v="0"/>
  </r>
  <r>
    <n v="200881"/>
    <s v="2008-8-1"/>
    <x v="3"/>
    <n v="8"/>
    <n v="1"/>
    <x v="0"/>
    <x v="4"/>
    <x v="100"/>
    <x v="1"/>
    <x v="2"/>
    <x v="224"/>
    <s v="Good Standing"/>
    <n v="200931"/>
    <s v="2009-3-1"/>
    <n v="3.36"/>
    <x v="220"/>
    <s v="Good Standing"/>
    <n v="200931"/>
    <s v="2009-3-1"/>
    <n v="3.36"/>
    <n v="3.27"/>
    <s v="Good Standing"/>
    <x v="0"/>
    <x v="1"/>
    <n v="1"/>
    <x v="1"/>
    <n v="0"/>
    <x v="1"/>
    <n v="0"/>
    <n v="0"/>
    <x v="0"/>
    <x v="0"/>
    <n v="0"/>
    <n v="0"/>
  </r>
  <r>
    <n v="200881"/>
    <s v="2008-8-1"/>
    <x v="3"/>
    <n v="8"/>
    <n v="1"/>
    <x v="1"/>
    <x v="4"/>
    <x v="87"/>
    <x v="4"/>
    <x v="7"/>
    <x v="181"/>
    <s v="Good Standing"/>
    <n v="200931"/>
    <s v="2009-3-1"/>
    <n v="3.33"/>
    <x v="191"/>
    <s v="Good Standing"/>
    <n v="201331"/>
    <s v="2013-3-1"/>
    <n v="3.24"/>
    <n v="3.25"/>
    <s v="Good Standing"/>
    <x v="1"/>
    <x v="1"/>
    <n v="1"/>
    <x v="0"/>
    <n v="1"/>
    <x v="0"/>
    <n v="1"/>
    <n v="0"/>
    <x v="0"/>
    <x v="0"/>
    <n v="0"/>
    <n v="0"/>
  </r>
  <r>
    <n v="200881"/>
    <s v="2008-8-1"/>
    <x v="3"/>
    <n v="8"/>
    <n v="1"/>
    <x v="1"/>
    <x v="1"/>
    <x v="4"/>
    <x v="1"/>
    <x v="1"/>
    <x v="212"/>
    <s v="Good Standing"/>
    <n v="200961"/>
    <s v="2009-6-1"/>
    <n v="2.85"/>
    <x v="169"/>
    <s v="Good Standing with Warning"/>
    <n v="201271"/>
    <s v="2012-7-1"/>
    <n v="3.08"/>
    <n v="4"/>
    <s v="Good Standing"/>
    <x v="0"/>
    <x v="1"/>
    <n v="1"/>
    <x v="0"/>
    <n v="1"/>
    <x v="0"/>
    <n v="0"/>
    <n v="0"/>
    <x v="0"/>
    <x v="1"/>
    <n v="1"/>
    <n v="1"/>
  </r>
  <r>
    <n v="200881"/>
    <s v="2008-8-1"/>
    <x v="3"/>
    <n v="8"/>
    <n v="1"/>
    <x v="1"/>
    <x v="5"/>
    <x v="120"/>
    <x v="1"/>
    <x v="5"/>
    <x v="184"/>
    <s v="Good Standing"/>
    <n v="200931"/>
    <s v="2009-3-1"/>
    <n v="3.07"/>
    <x v="192"/>
    <s v="Good Standing"/>
    <n v="201231"/>
    <s v="2012-3-1"/>
    <n v="3.54"/>
    <n v="3.18"/>
    <s v="Good Standing"/>
    <x v="0"/>
    <x v="1"/>
    <n v="1"/>
    <x v="0"/>
    <n v="1"/>
    <x v="0"/>
    <n v="0"/>
    <n v="0"/>
    <x v="0"/>
    <x v="1"/>
    <n v="1"/>
    <n v="1"/>
  </r>
  <r>
    <n v="200881"/>
    <s v="2008-8-1"/>
    <x v="3"/>
    <n v="8"/>
    <n v="1"/>
    <x v="0"/>
    <x v="5"/>
    <x v="65"/>
    <x v="1"/>
    <x v="6"/>
    <x v="225"/>
    <s v="Good Standing"/>
    <n v="200931"/>
    <s v="2009-3-1"/>
    <n v="2.61"/>
    <x v="221"/>
    <s v="Good Standing"/>
    <n v="201281"/>
    <s v="2012-8-1"/>
    <n v="2.97"/>
    <n v="3.49"/>
    <s v="Good Standing"/>
    <x v="1"/>
    <x v="1"/>
    <n v="1"/>
    <x v="0"/>
    <n v="1"/>
    <x v="0"/>
    <n v="1"/>
    <n v="0"/>
    <x v="0"/>
    <x v="0"/>
    <n v="1"/>
    <n v="1"/>
  </r>
  <r>
    <n v="200881"/>
    <s v="2008-8-1"/>
    <x v="3"/>
    <n v="8"/>
    <n v="1"/>
    <x v="0"/>
    <x v="1"/>
    <x v="106"/>
    <x v="1"/>
    <x v="1"/>
    <x v="226"/>
    <s v="Good Standing"/>
    <n v="200931"/>
    <s v="2009-3-1"/>
    <n v="2.87"/>
    <x v="74"/>
    <s v="Good Standing"/>
    <m/>
    <s v="--"/>
    <m/>
    <m/>
    <m/>
    <x v="0"/>
    <x v="1"/>
    <n v="1"/>
    <x v="1"/>
    <n v="0"/>
    <x v="1"/>
    <n v="0"/>
    <n v="0"/>
    <x v="0"/>
    <x v="0"/>
    <n v="0"/>
    <n v="0"/>
  </r>
  <r>
    <n v="200881"/>
    <s v="2008-8-1"/>
    <x v="3"/>
    <n v="8"/>
    <n v="1"/>
    <x v="1"/>
    <x v="4"/>
    <x v="82"/>
    <x v="1"/>
    <x v="0"/>
    <x v="14"/>
    <s v="Good Standing"/>
    <n v="200931"/>
    <s v="2009-3-1"/>
    <n v="3.71"/>
    <x v="50"/>
    <s v="Good Standing"/>
    <n v="201231"/>
    <s v="2012-3-1"/>
    <n v="3.51"/>
    <n v="4"/>
    <s v="Good Standing"/>
    <x v="1"/>
    <x v="1"/>
    <n v="1"/>
    <x v="0"/>
    <n v="1"/>
    <x v="0"/>
    <n v="0"/>
    <n v="0"/>
    <x v="0"/>
    <x v="1"/>
    <n v="1"/>
    <n v="1"/>
  </r>
  <r>
    <n v="200881"/>
    <s v="2008-8-1"/>
    <x v="3"/>
    <n v="8"/>
    <n v="1"/>
    <x v="0"/>
    <x v="4"/>
    <x v="124"/>
    <x v="1"/>
    <x v="2"/>
    <x v="227"/>
    <s v="Good Standing"/>
    <n v="200931"/>
    <s v="2009-3-1"/>
    <n v="2.6"/>
    <x v="222"/>
    <s v="Good Standing"/>
    <n v="201271"/>
    <s v="2012-7-1"/>
    <n v="2.93"/>
    <n v="2"/>
    <s v="Good Standing"/>
    <x v="0"/>
    <x v="1"/>
    <n v="1"/>
    <x v="1"/>
    <n v="1"/>
    <x v="0"/>
    <n v="0"/>
    <n v="0"/>
    <x v="0"/>
    <x v="1"/>
    <n v="1"/>
    <n v="1"/>
  </r>
  <r>
    <n v="200881"/>
    <s v="2008-8-1"/>
    <x v="3"/>
    <n v="8"/>
    <n v="1"/>
    <x v="1"/>
    <x v="0"/>
    <x v="82"/>
    <x v="1"/>
    <x v="0"/>
    <x v="177"/>
    <s v="Good Standing"/>
    <n v="200931"/>
    <s v="2009-3-1"/>
    <n v="3.75"/>
    <x v="223"/>
    <s v="Good Standing"/>
    <n v="201131"/>
    <s v="2011-3-1"/>
    <n v="3.84"/>
    <n v="3.92"/>
    <s v="Good Standing"/>
    <x v="1"/>
    <x v="1"/>
    <n v="1"/>
    <x v="0"/>
    <n v="1"/>
    <x v="1"/>
    <n v="0"/>
    <n v="0"/>
    <x v="1"/>
    <x v="1"/>
    <n v="1"/>
    <n v="1"/>
  </r>
  <r>
    <n v="200881"/>
    <s v="2008-8-1"/>
    <x v="3"/>
    <n v="8"/>
    <n v="1"/>
    <x v="1"/>
    <x v="2"/>
    <x v="41"/>
    <x v="1"/>
    <x v="0"/>
    <x v="207"/>
    <s v="Good Standing"/>
    <n v="200931"/>
    <s v="2009-3-1"/>
    <n v="2.64"/>
    <x v="188"/>
    <s v="Good Standing"/>
    <n v="201231"/>
    <s v="2012-3-1"/>
    <n v="2.87"/>
    <n v="3.03"/>
    <s v="Good Standing"/>
    <x v="0"/>
    <x v="1"/>
    <n v="1"/>
    <x v="0"/>
    <n v="1"/>
    <x v="0"/>
    <n v="0"/>
    <n v="0"/>
    <x v="0"/>
    <x v="1"/>
    <n v="1"/>
    <n v="1"/>
  </r>
  <r>
    <n v="200881"/>
    <s v="2008-8-1"/>
    <x v="3"/>
    <n v="8"/>
    <n v="1"/>
    <x v="1"/>
    <x v="3"/>
    <x v="93"/>
    <x v="1"/>
    <x v="3"/>
    <x v="228"/>
    <s v="Good Standing"/>
    <n v="200931"/>
    <s v="2009-3-1"/>
    <n v="2.98"/>
    <x v="121"/>
    <s v="Good Standing"/>
    <n v="201251"/>
    <s v="2012-5-1"/>
    <n v="2.73"/>
    <n v="0"/>
    <s v="Good Standing"/>
    <x v="1"/>
    <x v="1"/>
    <n v="1"/>
    <x v="0"/>
    <n v="1"/>
    <x v="0"/>
    <n v="0"/>
    <n v="0"/>
    <x v="0"/>
    <x v="1"/>
    <n v="1"/>
    <n v="1"/>
  </r>
  <r>
    <n v="200881"/>
    <s v="2008-8-1"/>
    <x v="3"/>
    <n v="8"/>
    <n v="1"/>
    <x v="0"/>
    <x v="4"/>
    <x v="40"/>
    <x v="1"/>
    <x v="0"/>
    <x v="15"/>
    <s v="Good Standing"/>
    <n v="200931"/>
    <s v="2009-3-1"/>
    <n v="2.2400000000000002"/>
    <x v="224"/>
    <s v="Good Standing with Warning"/>
    <n v="201231"/>
    <s v="2012-3-1"/>
    <n v="2.42"/>
    <n v="2.84"/>
    <s v="Good Standing"/>
    <x v="0"/>
    <x v="1"/>
    <n v="1"/>
    <x v="0"/>
    <n v="1"/>
    <x v="0"/>
    <n v="0"/>
    <n v="0"/>
    <x v="0"/>
    <x v="1"/>
    <n v="1"/>
    <n v="1"/>
  </r>
  <r>
    <n v="200881"/>
    <s v="2008-8-1"/>
    <x v="3"/>
    <n v="8"/>
    <n v="1"/>
    <x v="1"/>
    <x v="2"/>
    <x v="124"/>
    <x v="1"/>
    <x v="4"/>
    <x v="221"/>
    <s v="Good Standing"/>
    <n v="200881"/>
    <s v="2008-8-1"/>
    <n v="3.56"/>
    <x v="225"/>
    <s v="Good Standing"/>
    <n v="200881"/>
    <s v="2008-8-1"/>
    <n v="3.56"/>
    <n v="3.56"/>
    <s v="Good Standing"/>
    <x v="1"/>
    <x v="1"/>
    <n v="1"/>
    <x v="1"/>
    <n v="0"/>
    <x v="1"/>
    <n v="0"/>
    <n v="0"/>
    <x v="0"/>
    <x v="0"/>
    <n v="0"/>
    <n v="0"/>
  </r>
  <r>
    <n v="200881"/>
    <s v="2008-8-1"/>
    <x v="3"/>
    <n v="8"/>
    <n v="1"/>
    <x v="0"/>
    <x v="5"/>
    <x v="86"/>
    <x v="1"/>
    <x v="3"/>
    <x v="139"/>
    <s v="Good Standing"/>
    <n v="200931"/>
    <s v="2009-3-1"/>
    <n v="2.74"/>
    <x v="161"/>
    <s v="Good Standing"/>
    <n v="201231"/>
    <s v="2012-3-1"/>
    <n v="2.6"/>
    <n v="2.2400000000000002"/>
    <s v="Good Standing"/>
    <x v="1"/>
    <x v="1"/>
    <n v="1"/>
    <x v="0"/>
    <n v="1"/>
    <x v="0"/>
    <n v="0"/>
    <n v="0"/>
    <x v="0"/>
    <x v="1"/>
    <n v="1"/>
    <n v="1"/>
  </r>
  <r>
    <n v="200881"/>
    <s v="2008-8-1"/>
    <x v="3"/>
    <n v="8"/>
    <n v="1"/>
    <x v="0"/>
    <x v="4"/>
    <x v="8"/>
    <x v="1"/>
    <x v="0"/>
    <x v="129"/>
    <s v="Good Standing"/>
    <n v="200931"/>
    <s v="2009-3-1"/>
    <n v="3.81"/>
    <x v="50"/>
    <s v="Good Standing"/>
    <n v="201231"/>
    <s v="2012-3-1"/>
    <n v="3.76"/>
    <n v="3.91"/>
    <s v="Good Standing"/>
    <x v="1"/>
    <x v="1"/>
    <n v="1"/>
    <x v="0"/>
    <n v="1"/>
    <x v="0"/>
    <n v="0"/>
    <n v="0"/>
    <x v="0"/>
    <x v="1"/>
    <n v="1"/>
    <n v="1"/>
  </r>
  <r>
    <n v="200881"/>
    <s v="2008-8-1"/>
    <x v="3"/>
    <n v="8"/>
    <n v="1"/>
    <x v="1"/>
    <x v="1"/>
    <x v="28"/>
    <x v="1"/>
    <x v="1"/>
    <x v="173"/>
    <s v="Good Standing"/>
    <n v="200951"/>
    <s v="2009-5-1"/>
    <n v="3.71"/>
    <x v="6"/>
    <s v="Good Standing"/>
    <n v="201271"/>
    <s v="2012-7-1"/>
    <n v="3.66"/>
    <n v="0"/>
    <s v="Good Standing"/>
    <x v="0"/>
    <x v="1"/>
    <n v="1"/>
    <x v="0"/>
    <n v="0"/>
    <x v="0"/>
    <n v="0"/>
    <n v="0"/>
    <x v="0"/>
    <x v="0"/>
    <n v="1"/>
    <n v="1"/>
  </r>
  <r>
    <n v="200881"/>
    <s v="2008-8-1"/>
    <x v="3"/>
    <n v="8"/>
    <n v="1"/>
    <x v="1"/>
    <x v="4"/>
    <x v="14"/>
    <x v="1"/>
    <x v="3"/>
    <x v="123"/>
    <s v="Good Standing"/>
    <n v="200931"/>
    <s v="2009-3-1"/>
    <n v="2.2000000000000002"/>
    <x v="226"/>
    <s v="Good Standing"/>
    <n v="201231"/>
    <s v="2012-3-1"/>
    <n v="2.65"/>
    <n v="2.82"/>
    <s v="Good Standing"/>
    <x v="1"/>
    <x v="1"/>
    <n v="1"/>
    <x v="0"/>
    <n v="1"/>
    <x v="0"/>
    <n v="0"/>
    <n v="0"/>
    <x v="0"/>
    <x v="1"/>
    <n v="1"/>
    <n v="1"/>
  </r>
  <r>
    <n v="200881"/>
    <s v="2008-8-1"/>
    <x v="3"/>
    <n v="8"/>
    <n v="1"/>
    <x v="1"/>
    <x v="4"/>
    <x v="56"/>
    <x v="1"/>
    <x v="2"/>
    <x v="191"/>
    <s v="Good Standing"/>
    <n v="200931"/>
    <s v="2009-3-1"/>
    <n v="3.26"/>
    <x v="164"/>
    <s v="Good Standing"/>
    <n v="201261"/>
    <s v="2012-6-1"/>
    <n v="3.53"/>
    <n v="3.7"/>
    <s v="Good Standing"/>
    <x v="1"/>
    <x v="1"/>
    <n v="1"/>
    <x v="0"/>
    <n v="1"/>
    <x v="0"/>
    <n v="0"/>
    <n v="0"/>
    <x v="0"/>
    <x v="1"/>
    <n v="1"/>
    <n v="1"/>
  </r>
  <r>
    <n v="200881"/>
    <s v="2008-8-1"/>
    <x v="3"/>
    <n v="8"/>
    <n v="1"/>
    <x v="0"/>
    <x v="5"/>
    <x v="54"/>
    <x v="1"/>
    <x v="0"/>
    <x v="14"/>
    <s v="Good Standing"/>
    <n v="200931"/>
    <s v="2009-3-1"/>
    <n v="3.3"/>
    <x v="58"/>
    <s v="Good Standing"/>
    <n v="201231"/>
    <s v="2012-3-1"/>
    <n v="3.48"/>
    <n v="3.25"/>
    <s v="Good Standing"/>
    <x v="0"/>
    <x v="1"/>
    <n v="1"/>
    <x v="0"/>
    <n v="1"/>
    <x v="0"/>
    <n v="0"/>
    <n v="0"/>
    <x v="0"/>
    <x v="1"/>
    <n v="1"/>
    <n v="1"/>
  </r>
  <r>
    <n v="200881"/>
    <s v="2008-8-1"/>
    <x v="3"/>
    <n v="8"/>
    <n v="1"/>
    <x v="0"/>
    <x v="4"/>
    <x v="9"/>
    <x v="1"/>
    <x v="0"/>
    <x v="229"/>
    <s v="Good Standing"/>
    <n v="200931"/>
    <s v="2009-3-1"/>
    <n v="2.2000000000000002"/>
    <x v="208"/>
    <s v="Good Standing with Warning"/>
    <n v="201331"/>
    <s v="2013-3-1"/>
    <n v="2.37"/>
    <n v="2.34"/>
    <s v="Good Standing"/>
    <x v="0"/>
    <x v="1"/>
    <n v="1"/>
    <x v="0"/>
    <n v="0"/>
    <x v="0"/>
    <n v="1"/>
    <n v="0"/>
    <x v="0"/>
    <x v="0"/>
    <n v="1"/>
    <n v="1"/>
  </r>
  <r>
    <n v="200881"/>
    <s v="2008-8-1"/>
    <x v="3"/>
    <n v="8"/>
    <n v="1"/>
    <x v="1"/>
    <x v="5"/>
    <x v="96"/>
    <x v="1"/>
    <x v="2"/>
    <x v="230"/>
    <s v="Good Standing"/>
    <n v="200931"/>
    <s v="2009-3-1"/>
    <n v="3.35"/>
    <x v="227"/>
    <s v="Good Standing"/>
    <n v="201231"/>
    <s v="2012-3-1"/>
    <n v="3.57"/>
    <n v="3.82"/>
    <s v="Good Standing"/>
    <x v="1"/>
    <x v="1"/>
    <n v="1"/>
    <x v="0"/>
    <n v="1"/>
    <x v="0"/>
    <n v="0"/>
    <n v="0"/>
    <x v="0"/>
    <x v="1"/>
    <n v="1"/>
    <n v="1"/>
  </r>
  <r>
    <n v="200881"/>
    <s v="2008-8-1"/>
    <x v="3"/>
    <n v="8"/>
    <n v="1"/>
    <x v="0"/>
    <x v="2"/>
    <x v="83"/>
    <x v="1"/>
    <x v="2"/>
    <x v="222"/>
    <s v="Good Standing"/>
    <n v="200931"/>
    <s v="2009-3-1"/>
    <n v="3.32"/>
    <x v="228"/>
    <s v="Good Standing"/>
    <n v="200931"/>
    <s v="2009-3-1"/>
    <n v="3.32"/>
    <n v="3.78"/>
    <s v="Good Standing"/>
    <x v="0"/>
    <x v="1"/>
    <n v="1"/>
    <x v="1"/>
    <n v="0"/>
    <x v="1"/>
    <n v="0"/>
    <n v="0"/>
    <x v="0"/>
    <x v="0"/>
    <n v="0"/>
    <n v="0"/>
  </r>
  <r>
    <n v="200881"/>
    <s v="2008-8-1"/>
    <x v="3"/>
    <n v="8"/>
    <n v="1"/>
    <x v="1"/>
    <x v="4"/>
    <x v="75"/>
    <x v="1"/>
    <x v="0"/>
    <x v="15"/>
    <s v="Good Standing"/>
    <n v="200931"/>
    <s v="2009-3-1"/>
    <n v="2.96"/>
    <x v="138"/>
    <s v="Good Standing"/>
    <n v="201231"/>
    <s v="2012-3-1"/>
    <n v="2.92"/>
    <n v="2.82"/>
    <s v="Good Standing"/>
    <x v="0"/>
    <x v="1"/>
    <n v="1"/>
    <x v="0"/>
    <n v="1"/>
    <x v="0"/>
    <n v="0"/>
    <n v="0"/>
    <x v="0"/>
    <x v="1"/>
    <n v="1"/>
    <n v="1"/>
  </r>
  <r>
    <n v="200881"/>
    <s v="2008-8-1"/>
    <x v="3"/>
    <n v="8"/>
    <n v="1"/>
    <x v="0"/>
    <x v="4"/>
    <x v="117"/>
    <x v="7"/>
    <x v="2"/>
    <x v="206"/>
    <s v="Good Standing"/>
    <n v="200931"/>
    <s v="2009-3-1"/>
    <n v="3.63"/>
    <x v="160"/>
    <s v="Good Standing"/>
    <n v="201251"/>
    <s v="2012-5-1"/>
    <n v="3.28"/>
    <n v="4"/>
    <s v="Good Standing"/>
    <x v="0"/>
    <x v="1"/>
    <n v="1"/>
    <x v="0"/>
    <n v="1"/>
    <x v="0"/>
    <n v="0"/>
    <n v="0"/>
    <x v="0"/>
    <x v="1"/>
    <n v="1"/>
    <n v="1"/>
  </r>
  <r>
    <n v="200881"/>
    <s v="2008-8-1"/>
    <x v="3"/>
    <n v="8"/>
    <n v="1"/>
    <x v="0"/>
    <x v="3"/>
    <x v="134"/>
    <x v="1"/>
    <x v="0"/>
    <x v="231"/>
    <s v="Good Standing"/>
    <n v="200931"/>
    <s v="2009-3-1"/>
    <n v="3.01"/>
    <x v="17"/>
    <s v="Good Standing"/>
    <n v="201231"/>
    <s v="2012-3-1"/>
    <n v="2.93"/>
    <n v="3.42"/>
    <s v="Good Standing"/>
    <x v="0"/>
    <x v="0"/>
    <n v="1"/>
    <x v="0"/>
    <n v="1"/>
    <x v="0"/>
    <n v="0"/>
    <n v="0"/>
    <x v="0"/>
    <x v="1"/>
    <n v="1"/>
    <n v="1"/>
  </r>
  <r>
    <n v="200881"/>
    <s v="2008-8-1"/>
    <x v="3"/>
    <n v="8"/>
    <n v="1"/>
    <x v="0"/>
    <x v="3"/>
    <x v="40"/>
    <x v="1"/>
    <x v="0"/>
    <x v="232"/>
    <s v="Good Standing"/>
    <n v="200931"/>
    <s v="2009-3-1"/>
    <n v="2.41"/>
    <x v="179"/>
    <s v="Good Standing"/>
    <n v="201231"/>
    <s v="2012-3-1"/>
    <n v="2.25"/>
    <n v="2.82"/>
    <s v="Good Standing"/>
    <x v="0"/>
    <x v="1"/>
    <n v="1"/>
    <x v="0"/>
    <n v="1"/>
    <x v="0"/>
    <n v="0"/>
    <n v="0"/>
    <x v="0"/>
    <x v="1"/>
    <n v="1"/>
    <n v="1"/>
  </r>
  <r>
    <n v="200881"/>
    <s v="2008-8-1"/>
    <x v="3"/>
    <n v="8"/>
    <n v="1"/>
    <x v="1"/>
    <x v="5"/>
    <x v="57"/>
    <x v="8"/>
    <x v="2"/>
    <x v="80"/>
    <s v="Good Standing"/>
    <n v="200931"/>
    <s v="2009-3-1"/>
    <n v="3"/>
    <x v="227"/>
    <s v="Good Standing"/>
    <n v="201031"/>
    <s v="2010-3-1"/>
    <n v="3.1"/>
    <n v="2.9"/>
    <s v="Good Standing"/>
    <x v="0"/>
    <x v="1"/>
    <n v="1"/>
    <x v="0"/>
    <n v="0"/>
    <x v="1"/>
    <n v="0"/>
    <n v="0"/>
    <x v="0"/>
    <x v="0"/>
    <n v="0"/>
    <n v="0"/>
  </r>
  <r>
    <n v="200881"/>
    <s v="2008-8-1"/>
    <x v="3"/>
    <n v="8"/>
    <n v="1"/>
    <x v="1"/>
    <x v="5"/>
    <x v="59"/>
    <x v="1"/>
    <x v="6"/>
    <x v="165"/>
    <s v="Probation"/>
    <n v="200931"/>
    <s v="2009-3-1"/>
    <n v="2.46"/>
    <x v="58"/>
    <s v="Good Standing"/>
    <n v="200931"/>
    <s v="2009-3-1"/>
    <n v="2.46"/>
    <n v="3.1"/>
    <s v="Good Standing"/>
    <x v="1"/>
    <x v="0"/>
    <n v="1"/>
    <x v="1"/>
    <n v="0"/>
    <x v="1"/>
    <n v="0"/>
    <n v="0"/>
    <x v="0"/>
    <x v="0"/>
    <n v="0"/>
    <n v="0"/>
  </r>
  <r>
    <n v="200881"/>
    <s v="2008-8-1"/>
    <x v="3"/>
    <n v="8"/>
    <n v="1"/>
    <x v="0"/>
    <x v="4"/>
    <x v="52"/>
    <x v="1"/>
    <x v="0"/>
    <x v="0"/>
    <s v="Good Standing"/>
    <n v="200931"/>
    <s v="2009-3-1"/>
    <n v="2.75"/>
    <x v="229"/>
    <s v="Good Standing"/>
    <n v="201231"/>
    <s v="2012-3-1"/>
    <n v="3.15"/>
    <n v="3.58"/>
    <s v="Good Standing"/>
    <x v="0"/>
    <x v="1"/>
    <n v="1"/>
    <x v="0"/>
    <n v="1"/>
    <x v="0"/>
    <n v="0"/>
    <n v="0"/>
    <x v="0"/>
    <x v="1"/>
    <n v="1"/>
    <n v="1"/>
  </r>
  <r>
    <n v="200881"/>
    <s v="2008-8-1"/>
    <x v="3"/>
    <n v="8"/>
    <n v="1"/>
    <x v="0"/>
    <x v="4"/>
    <x v="51"/>
    <x v="1"/>
    <x v="2"/>
    <x v="192"/>
    <s v="Good Standing"/>
    <n v="200931"/>
    <s v="2009-3-1"/>
    <n v="3.64"/>
    <x v="230"/>
    <s v="Good Standing"/>
    <n v="201031"/>
    <s v="2010-3-1"/>
    <n v="3.8"/>
    <n v="4"/>
    <s v="Good Standing"/>
    <x v="0"/>
    <x v="1"/>
    <n v="1"/>
    <x v="0"/>
    <n v="0"/>
    <x v="1"/>
    <n v="0"/>
    <n v="0"/>
    <x v="0"/>
    <x v="0"/>
    <n v="0"/>
    <n v="0"/>
  </r>
  <r>
    <n v="200881"/>
    <s v="2008-8-1"/>
    <x v="3"/>
    <n v="8"/>
    <n v="1"/>
    <x v="1"/>
    <x v="0"/>
    <x v="28"/>
    <x v="1"/>
    <x v="0"/>
    <x v="30"/>
    <s v="Good Standing"/>
    <n v="200931"/>
    <s v="2009-3-1"/>
    <n v="3.32"/>
    <x v="160"/>
    <s v="Good Standing"/>
    <n v="201231"/>
    <s v="2012-3-1"/>
    <n v="3.61"/>
    <n v="3.63"/>
    <s v="Good Standing"/>
    <x v="0"/>
    <x v="1"/>
    <n v="1"/>
    <x v="0"/>
    <n v="1"/>
    <x v="0"/>
    <n v="0"/>
    <n v="0"/>
    <x v="0"/>
    <x v="1"/>
    <n v="1"/>
    <n v="1"/>
  </r>
  <r>
    <n v="200881"/>
    <s v="2008-8-1"/>
    <x v="3"/>
    <n v="8"/>
    <n v="1"/>
    <x v="0"/>
    <x v="5"/>
    <x v="135"/>
    <x v="1"/>
    <x v="3"/>
    <x v="233"/>
    <s v="Good Standing"/>
    <n v="200931"/>
    <s v="2009-3-1"/>
    <n v="3.29"/>
    <x v="58"/>
    <s v="Good Standing"/>
    <n v="201231"/>
    <s v="2012-3-1"/>
    <n v="2.89"/>
    <n v="3.28"/>
    <s v="Good Standing"/>
    <x v="0"/>
    <x v="0"/>
    <n v="1"/>
    <x v="0"/>
    <n v="1"/>
    <x v="0"/>
    <n v="0"/>
    <n v="0"/>
    <x v="0"/>
    <x v="1"/>
    <n v="1"/>
    <n v="1"/>
  </r>
  <r>
    <n v="200881"/>
    <s v="2008-8-1"/>
    <x v="3"/>
    <n v="8"/>
    <n v="1"/>
    <x v="0"/>
    <x v="5"/>
    <x v="59"/>
    <x v="1"/>
    <x v="3"/>
    <x v="192"/>
    <s v="Good Standing"/>
    <n v="200931"/>
    <s v="2009-3-1"/>
    <n v="3.3"/>
    <x v="192"/>
    <s v="Good Standing"/>
    <n v="201231"/>
    <s v="2012-3-1"/>
    <n v="3.18"/>
    <n v="3.35"/>
    <s v="Good Standing"/>
    <x v="1"/>
    <x v="1"/>
    <n v="1"/>
    <x v="0"/>
    <n v="1"/>
    <x v="0"/>
    <n v="0"/>
    <n v="0"/>
    <x v="0"/>
    <x v="1"/>
    <n v="1"/>
    <n v="1"/>
  </r>
  <r>
    <n v="200881"/>
    <s v="2008-8-1"/>
    <x v="3"/>
    <n v="8"/>
    <n v="1"/>
    <x v="0"/>
    <x v="5"/>
    <x v="82"/>
    <x v="1"/>
    <x v="2"/>
    <x v="198"/>
    <s v="Good Standing"/>
    <n v="200931"/>
    <s v="2009-3-1"/>
    <n v="3.13"/>
    <x v="207"/>
    <s v="Good Standing"/>
    <n v="201231"/>
    <s v="2012-3-1"/>
    <n v="3.31"/>
    <n v="3.51"/>
    <s v="Good Standing"/>
    <x v="0"/>
    <x v="1"/>
    <n v="1"/>
    <x v="0"/>
    <n v="1"/>
    <x v="0"/>
    <n v="0"/>
    <n v="0"/>
    <x v="0"/>
    <x v="1"/>
    <n v="1"/>
    <n v="1"/>
  </r>
  <r>
    <n v="200881"/>
    <s v="2008-8-1"/>
    <x v="3"/>
    <n v="8"/>
    <n v="1"/>
    <x v="0"/>
    <x v="0"/>
    <x v="37"/>
    <x v="1"/>
    <x v="0"/>
    <x v="234"/>
    <s v="Good Standing"/>
    <n v="200881"/>
    <s v="2008-8-1"/>
    <n v="2.81"/>
    <x v="231"/>
    <s v="Good Standing"/>
    <n v="200881"/>
    <s v="2008-8-1"/>
    <n v="2.81"/>
    <n v="2.81"/>
    <s v="Good Standing"/>
    <x v="1"/>
    <x v="0"/>
    <n v="1"/>
    <x v="1"/>
    <n v="0"/>
    <x v="1"/>
    <n v="0"/>
    <n v="0"/>
    <x v="0"/>
    <x v="0"/>
    <n v="0"/>
    <n v="0"/>
  </r>
  <r>
    <n v="200881"/>
    <s v="2008-8-1"/>
    <x v="3"/>
    <n v="8"/>
    <n v="1"/>
    <x v="1"/>
    <x v="0"/>
    <x v="102"/>
    <x v="8"/>
    <x v="4"/>
    <x v="235"/>
    <s v="Good Standing"/>
    <n v="200931"/>
    <s v="2009-3-1"/>
    <n v="3.41"/>
    <x v="45"/>
    <s v="Good Standing"/>
    <n v="200931"/>
    <s v="2009-3-1"/>
    <n v="3.41"/>
    <n v="3.28"/>
    <s v="Good Standing"/>
    <x v="0"/>
    <x v="0"/>
    <n v="1"/>
    <x v="1"/>
    <n v="0"/>
    <x v="1"/>
    <n v="0"/>
    <n v="0"/>
    <x v="0"/>
    <x v="0"/>
    <n v="0"/>
    <n v="0"/>
  </r>
  <r>
    <n v="200881"/>
    <s v="2008-8-1"/>
    <x v="3"/>
    <n v="8"/>
    <n v="1"/>
    <x v="1"/>
    <x v="3"/>
    <x v="56"/>
    <x v="1"/>
    <x v="0"/>
    <x v="180"/>
    <s v="Good Standing"/>
    <n v="200961"/>
    <s v="2009-6-1"/>
    <n v="3.12"/>
    <x v="19"/>
    <s v="Good Standing"/>
    <n v="201231"/>
    <s v="2012-3-1"/>
    <n v="3.4"/>
    <n v="3.15"/>
    <s v="Good Standing"/>
    <x v="0"/>
    <x v="0"/>
    <n v="1"/>
    <x v="0"/>
    <n v="1"/>
    <x v="0"/>
    <n v="0"/>
    <n v="0"/>
    <x v="0"/>
    <x v="1"/>
    <n v="1"/>
    <n v="1"/>
  </r>
  <r>
    <n v="200881"/>
    <s v="2008-8-1"/>
    <x v="3"/>
    <n v="8"/>
    <n v="1"/>
    <x v="0"/>
    <x v="0"/>
    <x v="74"/>
    <x v="1"/>
    <x v="2"/>
    <x v="154"/>
    <s v="Good Standing"/>
    <n v="200961"/>
    <s v="2009-6-1"/>
    <n v="2.14"/>
    <x v="74"/>
    <s v="Good Standing"/>
    <n v="201181"/>
    <s v="2011-8-1"/>
    <n v="2.21"/>
    <n v="2.72"/>
    <s v="Good Standing"/>
    <x v="0"/>
    <x v="1"/>
    <n v="1"/>
    <x v="0"/>
    <n v="1"/>
    <x v="0"/>
    <n v="0"/>
    <n v="0"/>
    <x v="0"/>
    <x v="1"/>
    <n v="1"/>
    <n v="1"/>
  </r>
  <r>
    <n v="200881"/>
    <s v="2008-8-1"/>
    <x v="3"/>
    <n v="8"/>
    <n v="1"/>
    <x v="1"/>
    <x v="4"/>
    <x v="54"/>
    <x v="9"/>
    <x v="2"/>
    <x v="236"/>
    <s v="Good Standing"/>
    <n v="200881"/>
    <s v="2008-8-1"/>
    <n v="2.97"/>
    <x v="232"/>
    <s v="Good Standing"/>
    <n v="200881"/>
    <s v="2008-8-1"/>
    <n v="2.97"/>
    <n v="2.97"/>
    <s v="Good Standing"/>
    <x v="1"/>
    <x v="1"/>
    <n v="1"/>
    <x v="1"/>
    <n v="0"/>
    <x v="1"/>
    <n v="0"/>
    <n v="0"/>
    <x v="0"/>
    <x v="0"/>
    <n v="0"/>
    <n v="0"/>
  </r>
  <r>
    <n v="200881"/>
    <s v="2008-8-1"/>
    <x v="3"/>
    <n v="8"/>
    <n v="1"/>
    <x v="1"/>
    <x v="5"/>
    <x v="115"/>
    <x v="7"/>
    <x v="2"/>
    <x v="178"/>
    <s v="Good Standing"/>
    <n v="200931"/>
    <s v="2009-3-1"/>
    <n v="1.97"/>
    <x v="233"/>
    <s v="Probation"/>
    <n v="201231"/>
    <s v="2012-3-1"/>
    <n v="1.89"/>
    <n v="0.2"/>
    <s v="Probation"/>
    <x v="1"/>
    <x v="1"/>
    <n v="1"/>
    <x v="0"/>
    <n v="1"/>
    <x v="0"/>
    <n v="0"/>
    <n v="0"/>
    <x v="0"/>
    <x v="0"/>
    <n v="0"/>
    <n v="0"/>
  </r>
  <r>
    <n v="200881"/>
    <s v="2008-8-1"/>
    <x v="3"/>
    <n v="8"/>
    <n v="1"/>
    <x v="0"/>
    <x v="4"/>
    <x v="79"/>
    <x v="1"/>
    <x v="0"/>
    <x v="237"/>
    <s v="Good Standing"/>
    <n v="200951"/>
    <s v="2009-5-1"/>
    <n v="2.19"/>
    <x v="47"/>
    <s v="Good Standing"/>
    <n v="201261"/>
    <s v="2012-6-1"/>
    <n v="2.4500000000000002"/>
    <n v="3.3"/>
    <s v="Good Standing"/>
    <x v="0"/>
    <x v="0"/>
    <n v="1"/>
    <x v="0"/>
    <n v="1"/>
    <x v="0"/>
    <n v="0"/>
    <n v="0"/>
    <x v="0"/>
    <x v="1"/>
    <n v="1"/>
    <n v="1"/>
  </r>
  <r>
    <n v="200881"/>
    <s v="2008-8-1"/>
    <x v="3"/>
    <n v="8"/>
    <n v="1"/>
    <x v="1"/>
    <x v="2"/>
    <x v="1"/>
    <x v="1"/>
    <x v="2"/>
    <x v="156"/>
    <s v="Good Standing"/>
    <n v="200931"/>
    <s v="2009-3-1"/>
    <n v="3.01"/>
    <x v="192"/>
    <s v="Good Standing"/>
    <n v="201231"/>
    <s v="2012-3-1"/>
    <n v="3.14"/>
    <n v="3.66"/>
    <s v="Good Standing"/>
    <x v="0"/>
    <x v="1"/>
    <n v="1"/>
    <x v="0"/>
    <n v="1"/>
    <x v="0"/>
    <n v="0"/>
    <n v="0"/>
    <x v="0"/>
    <x v="1"/>
    <n v="1"/>
    <n v="1"/>
  </r>
  <r>
    <n v="200881"/>
    <s v="2008-8-1"/>
    <x v="3"/>
    <n v="8"/>
    <n v="1"/>
    <x v="1"/>
    <x v="5"/>
    <x v="21"/>
    <x v="1"/>
    <x v="0"/>
    <x v="60"/>
    <s v="Good Standing"/>
    <n v="200931"/>
    <s v="2009-3-1"/>
    <n v="4"/>
    <x v="6"/>
    <s v="Good Standing"/>
    <n v="201231"/>
    <s v="2012-3-1"/>
    <n v="4"/>
    <n v="4"/>
    <s v="Good Standing"/>
    <x v="0"/>
    <x v="1"/>
    <n v="1"/>
    <x v="0"/>
    <n v="1"/>
    <x v="0"/>
    <n v="0"/>
    <n v="0"/>
    <x v="0"/>
    <x v="1"/>
    <n v="1"/>
    <n v="1"/>
  </r>
  <r>
    <n v="200881"/>
    <s v="2008-8-1"/>
    <x v="3"/>
    <n v="8"/>
    <n v="1"/>
    <x v="1"/>
    <x v="4"/>
    <x v="81"/>
    <x v="1"/>
    <x v="3"/>
    <x v="238"/>
    <s v="Good Standing"/>
    <n v="200931"/>
    <s v="2009-3-1"/>
    <n v="2.57"/>
    <x v="234"/>
    <s v="Good Standing"/>
    <n v="201231"/>
    <s v="2012-3-1"/>
    <n v="2.4"/>
    <n v="2.06"/>
    <s v="Good Standing"/>
    <x v="1"/>
    <x v="1"/>
    <n v="1"/>
    <x v="0"/>
    <n v="1"/>
    <x v="0"/>
    <n v="0"/>
    <n v="0"/>
    <x v="0"/>
    <x v="1"/>
    <n v="1"/>
    <n v="1"/>
  </r>
  <r>
    <n v="200881"/>
    <s v="2008-8-1"/>
    <x v="3"/>
    <n v="8"/>
    <n v="1"/>
    <x v="1"/>
    <x v="5"/>
    <x v="71"/>
    <x v="1"/>
    <x v="0"/>
    <x v="187"/>
    <m/>
    <n v="200931"/>
    <s v="2009-3-1"/>
    <n v="0"/>
    <x v="59"/>
    <s v="Probation"/>
    <n v="200931"/>
    <s v="2009-3-1"/>
    <n v="0"/>
    <n v="0"/>
    <s v="Probation"/>
    <x v="0"/>
    <x v="1"/>
    <n v="1"/>
    <x v="1"/>
    <n v="0"/>
    <x v="1"/>
    <n v="0"/>
    <n v="0"/>
    <x v="0"/>
    <x v="0"/>
    <n v="0"/>
    <n v="0"/>
  </r>
  <r>
    <n v="200881"/>
    <s v="2008-8-1"/>
    <x v="3"/>
    <n v="8"/>
    <n v="1"/>
    <x v="1"/>
    <x v="4"/>
    <x v="30"/>
    <x v="9"/>
    <x v="2"/>
    <x v="139"/>
    <s v="Good Standing"/>
    <n v="200931"/>
    <s v="2009-3-1"/>
    <n v="3.11"/>
    <x v="90"/>
    <s v="Good Standing"/>
    <n v="201231"/>
    <s v="2012-3-1"/>
    <n v="3.26"/>
    <n v="3.26"/>
    <s v="Good Standing"/>
    <x v="0"/>
    <x v="1"/>
    <n v="1"/>
    <x v="0"/>
    <n v="1"/>
    <x v="0"/>
    <n v="0"/>
    <n v="0"/>
    <x v="0"/>
    <x v="1"/>
    <n v="1"/>
    <n v="1"/>
  </r>
  <r>
    <n v="200881"/>
    <s v="2008-8-1"/>
    <x v="3"/>
    <n v="8"/>
    <n v="1"/>
    <x v="0"/>
    <x v="2"/>
    <x v="133"/>
    <x v="1"/>
    <x v="0"/>
    <x v="99"/>
    <s v="Probation"/>
    <n v="200931"/>
    <s v="2009-3-1"/>
    <n v="2.2000000000000002"/>
    <x v="235"/>
    <s v="Good Standing"/>
    <n v="200931"/>
    <s v="2009-3-1"/>
    <n v="2.2000000000000002"/>
    <n v="2.4"/>
    <s v="Good Standing"/>
    <x v="0"/>
    <x v="1"/>
    <n v="1"/>
    <x v="1"/>
    <n v="0"/>
    <x v="1"/>
    <n v="0"/>
    <n v="0"/>
    <x v="0"/>
    <x v="0"/>
    <n v="0"/>
    <n v="0"/>
  </r>
  <r>
    <n v="200881"/>
    <s v="2008-8-1"/>
    <x v="3"/>
    <n v="8"/>
    <n v="1"/>
    <x v="0"/>
    <x v="4"/>
    <x v="9"/>
    <x v="1"/>
    <x v="0"/>
    <x v="187"/>
    <m/>
    <n v="200931"/>
    <s v="2009-3-1"/>
    <n v="0.53"/>
    <x v="236"/>
    <s v="Probation"/>
    <n v="201131"/>
    <s v="2011-3-1"/>
    <n v="0.65"/>
    <n v="0.56000000000000005"/>
    <s v="Disqualified"/>
    <x v="1"/>
    <x v="1"/>
    <n v="1"/>
    <x v="0"/>
    <n v="0"/>
    <x v="1"/>
    <n v="0"/>
    <n v="0"/>
    <x v="0"/>
    <x v="0"/>
    <n v="0"/>
    <n v="0"/>
  </r>
  <r>
    <n v="200881"/>
    <s v="2008-8-1"/>
    <x v="3"/>
    <n v="8"/>
    <n v="1"/>
    <x v="1"/>
    <x v="4"/>
    <x v="69"/>
    <x v="1"/>
    <x v="0"/>
    <x v="161"/>
    <s v="Good Standing"/>
    <n v="200961"/>
    <s v="2009-6-1"/>
    <n v="2.83"/>
    <x v="19"/>
    <s v="Good Standing"/>
    <n v="201271"/>
    <s v="2012-7-1"/>
    <n v="2.66"/>
    <n v="1.7"/>
    <s v="Good Standing with Warning"/>
    <x v="0"/>
    <x v="0"/>
    <n v="1"/>
    <x v="0"/>
    <n v="1"/>
    <x v="0"/>
    <n v="0"/>
    <n v="0"/>
    <x v="0"/>
    <x v="0"/>
    <n v="0"/>
    <n v="0"/>
  </r>
  <r>
    <n v="200881"/>
    <s v="2008-8-1"/>
    <x v="3"/>
    <n v="8"/>
    <n v="1"/>
    <x v="0"/>
    <x v="2"/>
    <x v="20"/>
    <x v="1"/>
    <x v="4"/>
    <x v="221"/>
    <s v="Good Standing"/>
    <n v="200931"/>
    <s v="2009-3-1"/>
    <n v="3.5"/>
    <x v="237"/>
    <s v="Good Standing"/>
    <n v="200931"/>
    <s v="2009-3-1"/>
    <n v="3.5"/>
    <n v="3.43"/>
    <s v="Good Standing"/>
    <x v="1"/>
    <x v="1"/>
    <n v="1"/>
    <x v="1"/>
    <n v="0"/>
    <x v="1"/>
    <n v="0"/>
    <n v="0"/>
    <x v="0"/>
    <x v="0"/>
    <n v="0"/>
    <n v="0"/>
  </r>
  <r>
    <n v="200881"/>
    <s v="2008-8-1"/>
    <x v="3"/>
    <n v="8"/>
    <n v="1"/>
    <x v="0"/>
    <x v="4"/>
    <x v="125"/>
    <x v="1"/>
    <x v="0"/>
    <x v="180"/>
    <s v="Good Standing"/>
    <n v="200931"/>
    <s v="2009-3-1"/>
    <n v="2.75"/>
    <x v="161"/>
    <s v="Good Standing"/>
    <n v="201081"/>
    <s v="2010-8-1"/>
    <n v="2.02"/>
    <n v="0.9"/>
    <s v="Good Standing with Warning"/>
    <x v="0"/>
    <x v="1"/>
    <n v="1"/>
    <x v="0"/>
    <n v="1"/>
    <x v="1"/>
    <n v="0"/>
    <n v="0"/>
    <x v="0"/>
    <x v="0"/>
    <n v="0"/>
    <n v="0"/>
  </r>
  <r>
    <n v="200881"/>
    <s v="2008-8-1"/>
    <x v="3"/>
    <n v="8"/>
    <n v="1"/>
    <x v="0"/>
    <x v="4"/>
    <x v="84"/>
    <x v="1"/>
    <x v="2"/>
    <x v="239"/>
    <s v="Good Standing"/>
    <n v="200931"/>
    <s v="2009-3-1"/>
    <n v="2.1800000000000002"/>
    <x v="67"/>
    <s v="Good Standing"/>
    <n v="201231"/>
    <s v="2012-3-1"/>
    <n v="2.71"/>
    <n v="2.67"/>
    <s v="Good Standing"/>
    <x v="0"/>
    <x v="1"/>
    <n v="1"/>
    <x v="0"/>
    <n v="1"/>
    <x v="0"/>
    <n v="0"/>
    <n v="0"/>
    <x v="0"/>
    <x v="1"/>
    <n v="1"/>
    <n v="1"/>
  </r>
  <r>
    <n v="200881"/>
    <s v="2008-8-1"/>
    <x v="3"/>
    <n v="8"/>
    <n v="1"/>
    <x v="1"/>
    <x v="4"/>
    <x v="92"/>
    <x v="6"/>
    <x v="0"/>
    <x v="13"/>
    <s v="Good Standing"/>
    <n v="200931"/>
    <s v="2009-3-1"/>
    <n v="3.28"/>
    <x v="227"/>
    <s v="Good Standing"/>
    <n v="201231"/>
    <s v="2012-3-1"/>
    <n v="3.09"/>
    <n v="3.32"/>
    <s v="Good Standing"/>
    <x v="0"/>
    <x v="1"/>
    <n v="1"/>
    <x v="0"/>
    <n v="1"/>
    <x v="0"/>
    <n v="0"/>
    <n v="0"/>
    <x v="0"/>
    <x v="1"/>
    <n v="1"/>
    <n v="1"/>
  </r>
  <r>
    <n v="200881"/>
    <s v="2008-8-1"/>
    <x v="3"/>
    <n v="8"/>
    <n v="1"/>
    <x v="0"/>
    <x v="5"/>
    <x v="52"/>
    <x v="1"/>
    <x v="0"/>
    <x v="193"/>
    <s v="Good Standing"/>
    <n v="200931"/>
    <s v="2009-3-1"/>
    <n v="3.37"/>
    <x v="238"/>
    <s v="Good Standing"/>
    <n v="201231"/>
    <s v="2012-3-1"/>
    <n v="3.22"/>
    <n v="2.9"/>
    <s v="Good Standing"/>
    <x v="0"/>
    <x v="1"/>
    <n v="1"/>
    <x v="0"/>
    <n v="1"/>
    <x v="0"/>
    <n v="0"/>
    <n v="0"/>
    <x v="0"/>
    <x v="1"/>
    <n v="1"/>
    <n v="1"/>
  </r>
  <r>
    <n v="200881"/>
    <s v="2008-8-1"/>
    <x v="3"/>
    <n v="8"/>
    <n v="1"/>
    <x v="1"/>
    <x v="5"/>
    <x v="81"/>
    <x v="1"/>
    <x v="2"/>
    <x v="240"/>
    <s v="Probation"/>
    <n v="200931"/>
    <s v="2009-3-1"/>
    <n v="2.2599999999999998"/>
    <x v="239"/>
    <s v="Good Standing"/>
    <n v="201181"/>
    <s v="2011-8-1"/>
    <n v="2.74"/>
    <n v="2.85"/>
    <s v="Good Standing"/>
    <x v="1"/>
    <x v="1"/>
    <n v="1"/>
    <x v="0"/>
    <n v="1"/>
    <x v="0"/>
    <n v="0"/>
    <n v="0"/>
    <x v="0"/>
    <x v="1"/>
    <n v="1"/>
    <n v="1"/>
  </r>
  <r>
    <n v="200881"/>
    <s v="2008-8-1"/>
    <x v="3"/>
    <n v="8"/>
    <n v="1"/>
    <x v="1"/>
    <x v="4"/>
    <x v="131"/>
    <x v="1"/>
    <x v="0"/>
    <x v="230"/>
    <s v="Good Standing"/>
    <n v="200931"/>
    <s v="2009-3-1"/>
    <n v="3.39"/>
    <x v="191"/>
    <s v="Good Standing"/>
    <n v="201281"/>
    <s v="2012-8-1"/>
    <n v="3.4"/>
    <n v="3.56"/>
    <s v="Good Standing"/>
    <x v="0"/>
    <x v="0"/>
    <n v="1"/>
    <x v="0"/>
    <n v="1"/>
    <x v="0"/>
    <n v="1"/>
    <n v="0"/>
    <x v="0"/>
    <x v="0"/>
    <n v="1"/>
    <n v="1"/>
  </r>
  <r>
    <n v="200881"/>
    <s v="2008-8-1"/>
    <x v="3"/>
    <n v="8"/>
    <n v="1"/>
    <x v="0"/>
    <x v="3"/>
    <x v="35"/>
    <x v="1"/>
    <x v="0"/>
    <x v="241"/>
    <s v="Good Standing"/>
    <n v="200931"/>
    <s v="2009-3-1"/>
    <n v="3.52"/>
    <x v="202"/>
    <s v="Good Standing"/>
    <n v="201231"/>
    <s v="2012-3-1"/>
    <n v="3.72"/>
    <n v="4"/>
    <s v="Good Standing"/>
    <x v="1"/>
    <x v="0"/>
    <n v="1"/>
    <x v="0"/>
    <n v="1"/>
    <x v="0"/>
    <n v="0"/>
    <n v="0"/>
    <x v="0"/>
    <x v="1"/>
    <n v="1"/>
    <n v="1"/>
  </r>
  <r>
    <n v="200881"/>
    <s v="2008-8-1"/>
    <x v="3"/>
    <n v="8"/>
    <n v="1"/>
    <x v="0"/>
    <x v="3"/>
    <x v="90"/>
    <x v="1"/>
    <x v="0"/>
    <x v="242"/>
    <s v="Good Standing"/>
    <n v="200931"/>
    <s v="2009-3-1"/>
    <n v="2.4700000000000002"/>
    <x v="92"/>
    <s v="Good Standing"/>
    <n v="201231"/>
    <s v="2012-3-1"/>
    <n v="3.11"/>
    <n v="4"/>
    <s v="Good Standing"/>
    <x v="0"/>
    <x v="1"/>
    <n v="1"/>
    <x v="0"/>
    <n v="1"/>
    <x v="0"/>
    <n v="0"/>
    <n v="0"/>
    <x v="0"/>
    <x v="1"/>
    <n v="1"/>
    <n v="1"/>
  </r>
  <r>
    <n v="200881"/>
    <s v="2008-8-1"/>
    <x v="3"/>
    <n v="8"/>
    <n v="1"/>
    <x v="0"/>
    <x v="4"/>
    <x v="8"/>
    <x v="1"/>
    <x v="0"/>
    <x v="207"/>
    <s v="Good Standing"/>
    <n v="200951"/>
    <s v="2009-5-1"/>
    <n v="3.03"/>
    <x v="102"/>
    <s v="Good Standing"/>
    <n v="201231"/>
    <s v="2012-3-1"/>
    <n v="2.87"/>
    <n v="2.58"/>
    <s v="Good Standing"/>
    <x v="0"/>
    <x v="1"/>
    <n v="1"/>
    <x v="0"/>
    <n v="1"/>
    <x v="0"/>
    <n v="0"/>
    <n v="0"/>
    <x v="0"/>
    <x v="0"/>
    <n v="1"/>
    <n v="1"/>
  </r>
  <r>
    <n v="200881"/>
    <s v="2008-8-1"/>
    <x v="3"/>
    <n v="8"/>
    <n v="1"/>
    <x v="0"/>
    <x v="5"/>
    <x v="67"/>
    <x v="1"/>
    <x v="4"/>
    <x v="154"/>
    <s v="Good Standing"/>
    <n v="200931"/>
    <s v="2009-3-1"/>
    <n v="2.62"/>
    <x v="120"/>
    <s v="Good Standing"/>
    <n v="201371"/>
    <s v="2013-7-1"/>
    <n v="2.69"/>
    <n v="3.3"/>
    <s v="Good Standing"/>
    <x v="0"/>
    <x v="1"/>
    <n v="1"/>
    <x v="0"/>
    <n v="1"/>
    <x v="0"/>
    <n v="1"/>
    <n v="0"/>
    <x v="0"/>
    <x v="0"/>
    <n v="1"/>
    <n v="1"/>
  </r>
  <r>
    <n v="200881"/>
    <s v="2008-8-1"/>
    <x v="3"/>
    <n v="8"/>
    <n v="1"/>
    <x v="0"/>
    <x v="1"/>
    <x v="106"/>
    <x v="1"/>
    <x v="1"/>
    <x v="169"/>
    <s v="Good Standing"/>
    <n v="200931"/>
    <s v="2009-3-1"/>
    <n v="3.8"/>
    <x v="164"/>
    <s v="Good Standing"/>
    <n v="201231"/>
    <s v="2012-3-1"/>
    <n v="3.71"/>
    <n v="3.6"/>
    <s v="Good Standing"/>
    <x v="0"/>
    <x v="1"/>
    <n v="1"/>
    <x v="0"/>
    <n v="1"/>
    <x v="0"/>
    <n v="0"/>
    <n v="0"/>
    <x v="0"/>
    <x v="1"/>
    <n v="1"/>
    <n v="1"/>
  </r>
  <r>
    <n v="200881"/>
    <s v="2008-8-1"/>
    <x v="3"/>
    <n v="8"/>
    <n v="1"/>
    <x v="1"/>
    <x v="5"/>
    <x v="56"/>
    <x v="1"/>
    <x v="0"/>
    <x v="3"/>
    <s v="Good Standing"/>
    <n v="200931"/>
    <s v="2009-3-1"/>
    <n v="2.5"/>
    <x v="172"/>
    <s v="Good Standing"/>
    <n v="200931"/>
    <s v="2009-3-1"/>
    <n v="2.5"/>
    <n v="2.9"/>
    <s v="Good Standing"/>
    <x v="0"/>
    <x v="0"/>
    <n v="1"/>
    <x v="1"/>
    <n v="0"/>
    <x v="1"/>
    <n v="0"/>
    <n v="0"/>
    <x v="0"/>
    <x v="0"/>
    <n v="0"/>
    <n v="0"/>
  </r>
  <r>
    <n v="200881"/>
    <s v="2008-8-1"/>
    <x v="3"/>
    <n v="8"/>
    <n v="1"/>
    <x v="1"/>
    <x v="4"/>
    <x v="41"/>
    <x v="1"/>
    <x v="0"/>
    <x v="45"/>
    <s v="Good Standing"/>
    <n v="200931"/>
    <s v="2009-3-1"/>
    <n v="3.07"/>
    <x v="240"/>
    <s v="Good Standing"/>
    <n v="201231"/>
    <s v="2012-3-1"/>
    <n v="2.95"/>
    <n v="3.08"/>
    <s v="Good Standing"/>
    <x v="0"/>
    <x v="1"/>
    <n v="1"/>
    <x v="0"/>
    <n v="1"/>
    <x v="0"/>
    <n v="0"/>
    <n v="0"/>
    <x v="0"/>
    <x v="1"/>
    <n v="1"/>
    <n v="1"/>
  </r>
  <r>
    <n v="200881"/>
    <s v="2008-8-1"/>
    <x v="3"/>
    <n v="8"/>
    <n v="1"/>
    <x v="0"/>
    <x v="4"/>
    <x v="59"/>
    <x v="1"/>
    <x v="2"/>
    <x v="136"/>
    <s v="Good Standing"/>
    <n v="200931"/>
    <s v="2009-3-1"/>
    <n v="3.21"/>
    <x v="227"/>
    <s v="Good Standing"/>
    <n v="201231"/>
    <s v="2012-3-1"/>
    <n v="3.53"/>
    <n v="3.75"/>
    <s v="Good Standing"/>
    <x v="0"/>
    <x v="1"/>
    <n v="1"/>
    <x v="0"/>
    <n v="1"/>
    <x v="0"/>
    <n v="0"/>
    <n v="0"/>
    <x v="0"/>
    <x v="1"/>
    <n v="1"/>
    <n v="1"/>
  </r>
  <r>
    <n v="200881"/>
    <s v="2008-8-1"/>
    <x v="3"/>
    <n v="8"/>
    <n v="1"/>
    <x v="1"/>
    <x v="5"/>
    <x v="72"/>
    <x v="1"/>
    <x v="0"/>
    <x v="25"/>
    <s v="Good Standing"/>
    <n v="200931"/>
    <s v="2009-3-1"/>
    <n v="3.1"/>
    <x v="181"/>
    <s v="Good Standing"/>
    <n v="201281"/>
    <s v="2012-8-1"/>
    <n v="2.97"/>
    <n v="3.6"/>
    <s v="Good Standing"/>
    <x v="0"/>
    <x v="1"/>
    <n v="1"/>
    <x v="0"/>
    <n v="1"/>
    <x v="0"/>
    <n v="1"/>
    <n v="0"/>
    <x v="0"/>
    <x v="0"/>
    <n v="1"/>
    <n v="1"/>
  </r>
  <r>
    <n v="200881"/>
    <s v="2008-8-1"/>
    <x v="3"/>
    <n v="8"/>
    <n v="1"/>
    <x v="0"/>
    <x v="5"/>
    <x v="65"/>
    <x v="1"/>
    <x v="0"/>
    <x v="15"/>
    <s v="Good Standing"/>
    <n v="200931"/>
    <s v="2009-3-1"/>
    <n v="2.82"/>
    <x v="124"/>
    <s v="Good Standing"/>
    <n v="201231"/>
    <s v="2012-3-1"/>
    <n v="3.42"/>
    <n v="3.67"/>
    <s v="Good Standing"/>
    <x v="0"/>
    <x v="1"/>
    <n v="1"/>
    <x v="0"/>
    <n v="1"/>
    <x v="0"/>
    <n v="0"/>
    <n v="0"/>
    <x v="0"/>
    <x v="1"/>
    <n v="1"/>
    <n v="1"/>
  </r>
  <r>
    <n v="200881"/>
    <s v="2008-8-1"/>
    <x v="3"/>
    <n v="8"/>
    <n v="1"/>
    <x v="0"/>
    <x v="5"/>
    <x v="115"/>
    <x v="1"/>
    <x v="6"/>
    <x v="203"/>
    <s v="Good Standing"/>
    <n v="200931"/>
    <s v="2009-3-1"/>
    <n v="3"/>
    <x v="181"/>
    <s v="Good Standing"/>
    <n v="201231"/>
    <s v="2012-3-1"/>
    <n v="2.99"/>
    <n v="3"/>
    <s v="Good Standing"/>
    <x v="1"/>
    <x v="1"/>
    <n v="1"/>
    <x v="0"/>
    <n v="1"/>
    <x v="0"/>
    <n v="0"/>
    <n v="0"/>
    <x v="0"/>
    <x v="1"/>
    <n v="1"/>
    <n v="1"/>
  </r>
  <r>
    <n v="200881"/>
    <s v="2008-8-1"/>
    <x v="3"/>
    <n v="8"/>
    <n v="1"/>
    <x v="0"/>
    <x v="4"/>
    <x v="65"/>
    <x v="1"/>
    <x v="5"/>
    <x v="207"/>
    <s v="Good Standing"/>
    <n v="200931"/>
    <s v="2009-3-1"/>
    <n v="2.54"/>
    <x v="161"/>
    <s v="Good Standing"/>
    <n v="201271"/>
    <s v="2012-7-1"/>
    <n v="2.15"/>
    <n v="3.7"/>
    <s v="Good Standing"/>
    <x v="1"/>
    <x v="1"/>
    <n v="1"/>
    <x v="0"/>
    <n v="1"/>
    <x v="0"/>
    <n v="0"/>
    <n v="0"/>
    <x v="0"/>
    <x v="1"/>
    <n v="1"/>
    <n v="1"/>
  </r>
  <r>
    <n v="200981"/>
    <s v="2009-8-1"/>
    <x v="4"/>
    <n v="8"/>
    <n v="1"/>
    <x v="0"/>
    <x v="5"/>
    <x v="10"/>
    <x v="1"/>
    <x v="4"/>
    <x v="243"/>
    <s v="Probation"/>
    <n v="201071"/>
    <s v="2010-7-1"/>
    <n v="2.13"/>
    <x v="6"/>
    <s v="Good Standing"/>
    <n v="201081"/>
    <s v="2010-8-1"/>
    <n v="2"/>
    <n v="1.72"/>
    <s v="Good Standing with Warning"/>
    <x v="1"/>
    <x v="0"/>
    <n v="1"/>
    <x v="0"/>
    <n v="0"/>
    <x v="1"/>
    <n v="0"/>
    <n v="0"/>
    <x v="0"/>
    <x v="0"/>
    <n v="0"/>
    <n v="0"/>
  </r>
  <r>
    <n v="200981"/>
    <s v="2009-8-1"/>
    <x v="4"/>
    <n v="8"/>
    <n v="1"/>
    <x v="0"/>
    <x v="1"/>
    <x v="27"/>
    <x v="1"/>
    <x v="1"/>
    <x v="229"/>
    <s v="Good Standing"/>
    <n v="201031"/>
    <s v="2010-3-1"/>
    <n v="1.75"/>
    <x v="241"/>
    <s v="Probation"/>
    <n v="201031"/>
    <s v="2010-3-1"/>
    <n v="1.75"/>
    <n v="1.26"/>
    <s v="Probation"/>
    <x v="0"/>
    <x v="0"/>
    <n v="1"/>
    <x v="1"/>
    <n v="0"/>
    <x v="1"/>
    <n v="0"/>
    <n v="0"/>
    <x v="0"/>
    <x v="0"/>
    <n v="0"/>
    <n v="0"/>
  </r>
  <r>
    <n v="200981"/>
    <s v="2009-8-1"/>
    <x v="4"/>
    <n v="8"/>
    <n v="1"/>
    <x v="1"/>
    <x v="5"/>
    <x v="83"/>
    <x v="1"/>
    <x v="4"/>
    <x v="244"/>
    <s v="Good Standing"/>
    <n v="201031"/>
    <s v="2010-3-1"/>
    <n v="2.42"/>
    <x v="198"/>
    <s v="Good Standing"/>
    <n v="201331"/>
    <s v="2013-3-1"/>
    <n v="2.79"/>
    <n v="3.51"/>
    <s v="Good Standing"/>
    <x v="1"/>
    <x v="0"/>
    <n v="1"/>
    <x v="0"/>
    <n v="1"/>
    <x v="0"/>
    <n v="0"/>
    <n v="0"/>
    <x v="0"/>
    <x v="1"/>
    <n v="1"/>
    <n v="1"/>
  </r>
  <r>
    <n v="200981"/>
    <s v="2009-8-1"/>
    <x v="4"/>
    <n v="8"/>
    <n v="1"/>
    <x v="0"/>
    <x v="3"/>
    <x v="36"/>
    <x v="1"/>
    <x v="0"/>
    <x v="178"/>
    <s v="Good Standing"/>
    <n v="201031"/>
    <s v="2010-3-1"/>
    <n v="2.4700000000000002"/>
    <x v="194"/>
    <s v="Good Standing"/>
    <n v="201431"/>
    <s v="2014-3-1"/>
    <n v="2.71"/>
    <n v="3.6"/>
    <s v="Good Standing"/>
    <x v="0"/>
    <x v="0"/>
    <n v="1"/>
    <x v="0"/>
    <n v="0"/>
    <x v="1"/>
    <n v="1"/>
    <n v="0"/>
    <x v="0"/>
    <x v="0"/>
    <n v="1"/>
    <n v="1"/>
  </r>
  <r>
    <n v="200981"/>
    <s v="2009-8-1"/>
    <x v="4"/>
    <n v="8"/>
    <n v="1"/>
    <x v="0"/>
    <x v="1"/>
    <x v="106"/>
    <x v="1"/>
    <x v="1"/>
    <x v="245"/>
    <s v="Good Standing"/>
    <n v="201031"/>
    <s v="2010-3-1"/>
    <n v="2.89"/>
    <x v="242"/>
    <s v="Good Standing"/>
    <n v="201381"/>
    <s v="2013-8-1"/>
    <n v="2.88"/>
    <n v="3"/>
    <s v="Good Standing"/>
    <x v="0"/>
    <x v="0"/>
    <n v="1"/>
    <x v="0"/>
    <n v="1"/>
    <x v="0"/>
    <n v="1"/>
    <n v="0"/>
    <x v="0"/>
    <x v="0"/>
    <n v="1"/>
    <n v="1"/>
  </r>
  <r>
    <n v="200981"/>
    <s v="2009-8-1"/>
    <x v="4"/>
    <n v="8"/>
    <n v="1"/>
    <x v="0"/>
    <x v="1"/>
    <x v="106"/>
    <x v="1"/>
    <x v="1"/>
    <x v="178"/>
    <s v="Good Standing"/>
    <n v="201051"/>
    <s v="2010-5-1"/>
    <n v="2.5"/>
    <x v="163"/>
    <s v="Good Standing"/>
    <n v="201351"/>
    <s v="2013-5-1"/>
    <n v="2.02"/>
    <n v="0"/>
    <s v="Good Standing with Warning"/>
    <x v="0"/>
    <x v="1"/>
    <n v="1"/>
    <x v="0"/>
    <n v="1"/>
    <x v="0"/>
    <n v="0"/>
    <n v="0"/>
    <x v="0"/>
    <x v="0"/>
    <n v="0"/>
    <n v="0"/>
  </r>
  <r>
    <n v="200981"/>
    <s v="2009-8-1"/>
    <x v="4"/>
    <n v="8"/>
    <n v="1"/>
    <x v="1"/>
    <x v="1"/>
    <x v="90"/>
    <x v="1"/>
    <x v="1"/>
    <x v="129"/>
    <s v="Good Standing"/>
    <n v="201031"/>
    <s v="2010-3-1"/>
    <n v="2.02"/>
    <x v="30"/>
    <s v="Good Standing with Warning"/>
    <n v="201331"/>
    <s v="2013-3-1"/>
    <n v="2.85"/>
    <n v="3.35"/>
    <s v="Good Standing"/>
    <x v="0"/>
    <x v="1"/>
    <n v="1"/>
    <x v="0"/>
    <n v="1"/>
    <x v="0"/>
    <n v="0"/>
    <n v="0"/>
    <x v="0"/>
    <x v="1"/>
    <n v="1"/>
    <n v="1"/>
  </r>
  <r>
    <n v="200981"/>
    <s v="2009-8-1"/>
    <x v="4"/>
    <n v="8"/>
    <n v="1"/>
    <x v="0"/>
    <x v="1"/>
    <x v="106"/>
    <x v="1"/>
    <x v="1"/>
    <x v="197"/>
    <s v="Good Standing"/>
    <n v="201031"/>
    <s v="2010-3-1"/>
    <n v="2.25"/>
    <x v="243"/>
    <s v="Good Standing with Warning"/>
    <n v="201031"/>
    <s v="2010-3-1"/>
    <n v="2.25"/>
    <n v="1.82"/>
    <s v="Good Standing with Warning"/>
    <x v="0"/>
    <x v="0"/>
    <n v="1"/>
    <x v="1"/>
    <n v="0"/>
    <x v="1"/>
    <n v="0"/>
    <n v="0"/>
    <x v="0"/>
    <x v="0"/>
    <n v="0"/>
    <n v="0"/>
  </r>
  <r>
    <n v="200981"/>
    <s v="2009-8-1"/>
    <x v="4"/>
    <n v="8"/>
    <n v="1"/>
    <x v="0"/>
    <x v="2"/>
    <x v="74"/>
    <x v="1"/>
    <x v="0"/>
    <x v="13"/>
    <s v="Good Standing"/>
    <n v="201031"/>
    <s v="2010-3-1"/>
    <n v="3.5"/>
    <x v="21"/>
    <s v="Good Standing"/>
    <n v="201331"/>
    <s v="2013-3-1"/>
    <n v="3.79"/>
    <n v="3.59"/>
    <s v="Good Standing"/>
    <x v="0"/>
    <x v="1"/>
    <n v="1"/>
    <x v="0"/>
    <n v="1"/>
    <x v="0"/>
    <n v="0"/>
    <n v="0"/>
    <x v="0"/>
    <x v="1"/>
    <n v="1"/>
    <n v="1"/>
  </r>
  <r>
    <n v="200981"/>
    <s v="2009-8-1"/>
    <x v="4"/>
    <n v="8"/>
    <n v="1"/>
    <x v="1"/>
    <x v="1"/>
    <x v="106"/>
    <x v="1"/>
    <x v="1"/>
    <x v="15"/>
    <s v="Good Standing"/>
    <n v="201031"/>
    <s v="2010-3-1"/>
    <n v="3.02"/>
    <x v="244"/>
    <s v="Good Standing"/>
    <n v="201631"/>
    <s v="2016-3-1"/>
    <n v="3.09"/>
    <n v="3.47"/>
    <s v="Good Standing"/>
    <x v="0"/>
    <x v="1"/>
    <n v="1"/>
    <x v="0"/>
    <n v="0"/>
    <x v="0"/>
    <n v="0"/>
    <n v="0"/>
    <x v="0"/>
    <x v="0"/>
    <n v="0"/>
    <n v="0"/>
  </r>
  <r>
    <n v="200981"/>
    <s v="2009-8-1"/>
    <x v="4"/>
    <n v="8"/>
    <n v="1"/>
    <x v="0"/>
    <x v="1"/>
    <x v="106"/>
    <x v="1"/>
    <x v="1"/>
    <x v="84"/>
    <s v="Probation"/>
    <n v="201031"/>
    <s v="2010-3-1"/>
    <n v="0"/>
    <x v="59"/>
    <s v="Disqualified"/>
    <n v="201031"/>
    <s v="2010-3-1"/>
    <n v="0"/>
    <n v="0"/>
    <s v="Disqualified"/>
    <x v="0"/>
    <x v="1"/>
    <n v="1"/>
    <x v="1"/>
    <n v="0"/>
    <x v="1"/>
    <n v="0"/>
    <n v="0"/>
    <x v="0"/>
    <x v="0"/>
    <n v="0"/>
    <n v="0"/>
  </r>
  <r>
    <n v="200981"/>
    <s v="2009-8-1"/>
    <x v="4"/>
    <n v="8"/>
    <n v="1"/>
    <x v="0"/>
    <x v="2"/>
    <x v="136"/>
    <x v="1"/>
    <x v="0"/>
    <x v="246"/>
    <s v="Probation"/>
    <n v="201031"/>
    <s v="2010-3-1"/>
    <n v="1.83"/>
    <x v="245"/>
    <s v="Probation"/>
    <n v="201031"/>
    <s v="2010-3-1"/>
    <n v="1.83"/>
    <n v="2.09"/>
    <s v="Probation"/>
    <x v="0"/>
    <x v="0"/>
    <n v="1"/>
    <x v="1"/>
    <n v="0"/>
    <x v="1"/>
    <n v="0"/>
    <n v="0"/>
    <x v="0"/>
    <x v="0"/>
    <n v="0"/>
    <n v="0"/>
  </r>
  <r>
    <n v="200981"/>
    <s v="2009-8-1"/>
    <x v="4"/>
    <n v="8"/>
    <n v="1"/>
    <x v="1"/>
    <x v="1"/>
    <x v="106"/>
    <x v="1"/>
    <x v="1"/>
    <x v="154"/>
    <s v="Good Standing"/>
    <n v="201031"/>
    <s v="2010-3-1"/>
    <n v="2.76"/>
    <x v="246"/>
    <s v="Good Standing"/>
    <n v="201361"/>
    <s v="2013-6-1"/>
    <n v="3.3"/>
    <n v="3.3"/>
    <s v="Good Standing"/>
    <x v="0"/>
    <x v="1"/>
    <n v="1"/>
    <x v="0"/>
    <n v="1"/>
    <x v="0"/>
    <n v="0"/>
    <n v="0"/>
    <x v="0"/>
    <x v="1"/>
    <n v="1"/>
    <n v="1"/>
  </r>
  <r>
    <n v="200981"/>
    <s v="2009-8-1"/>
    <x v="4"/>
    <n v="8"/>
    <n v="1"/>
    <x v="1"/>
    <x v="3"/>
    <x v="99"/>
    <x v="1"/>
    <x v="3"/>
    <x v="170"/>
    <s v="Good Standing"/>
    <n v="201031"/>
    <s v="2010-3-1"/>
    <n v="2.73"/>
    <x v="29"/>
    <s v="Good Standing"/>
    <n v="201281"/>
    <s v="2012-8-1"/>
    <n v="2.78"/>
    <n v="2.87"/>
    <s v="Good Standing"/>
    <x v="0"/>
    <x v="1"/>
    <n v="1"/>
    <x v="0"/>
    <n v="1"/>
    <x v="0"/>
    <n v="0"/>
    <n v="0"/>
    <x v="0"/>
    <x v="1"/>
    <n v="1"/>
    <n v="1"/>
  </r>
  <r>
    <n v="200981"/>
    <s v="2009-8-1"/>
    <x v="4"/>
    <n v="8"/>
    <n v="1"/>
    <x v="0"/>
    <x v="1"/>
    <x v="89"/>
    <x v="1"/>
    <x v="1"/>
    <x v="0"/>
    <s v="Good Standing"/>
    <n v="201031"/>
    <s v="2010-3-1"/>
    <n v="1.04"/>
    <x v="247"/>
    <s v="Probation"/>
    <n v="201151"/>
    <s v="2011-5-1"/>
    <n v="1.24"/>
    <n v="0"/>
    <s v="Disqualified"/>
    <x v="0"/>
    <x v="1"/>
    <n v="1"/>
    <x v="0"/>
    <n v="0"/>
    <x v="1"/>
    <n v="0"/>
    <n v="0"/>
    <x v="0"/>
    <x v="0"/>
    <n v="0"/>
    <n v="0"/>
  </r>
  <r>
    <n v="200981"/>
    <s v="2009-8-1"/>
    <x v="4"/>
    <n v="8"/>
    <n v="1"/>
    <x v="1"/>
    <x v="3"/>
    <x v="76"/>
    <x v="1"/>
    <x v="2"/>
    <x v="247"/>
    <s v="Probation"/>
    <n v="201051"/>
    <s v="2010-5-1"/>
    <n v="1.7"/>
    <x v="202"/>
    <s v="Probation"/>
    <n v="201331"/>
    <s v="2013-3-1"/>
    <n v="2.85"/>
    <n v="3.38"/>
    <s v="Good Standing"/>
    <x v="1"/>
    <x v="1"/>
    <n v="1"/>
    <x v="0"/>
    <n v="1"/>
    <x v="0"/>
    <n v="0"/>
    <n v="0"/>
    <x v="0"/>
    <x v="1"/>
    <n v="1"/>
    <n v="1"/>
  </r>
  <r>
    <n v="200981"/>
    <s v="2009-8-1"/>
    <x v="4"/>
    <n v="8"/>
    <n v="1"/>
    <x v="0"/>
    <x v="4"/>
    <x v="43"/>
    <x v="1"/>
    <x v="3"/>
    <x v="248"/>
    <s v="Probation"/>
    <n v="201031"/>
    <s v="2010-3-1"/>
    <n v="1.47"/>
    <x v="233"/>
    <s v="Probation"/>
    <n v="201331"/>
    <s v="2013-3-1"/>
    <n v="2.52"/>
    <n v="2.7"/>
    <s v="Good Standing"/>
    <x v="0"/>
    <x v="1"/>
    <n v="1"/>
    <x v="0"/>
    <n v="1"/>
    <x v="0"/>
    <n v="0"/>
    <n v="0"/>
    <x v="0"/>
    <x v="1"/>
    <n v="1"/>
    <n v="1"/>
  </r>
  <r>
    <n v="200981"/>
    <s v="2009-8-1"/>
    <x v="4"/>
    <n v="8"/>
    <n v="1"/>
    <x v="0"/>
    <x v="2"/>
    <x v="75"/>
    <x v="1"/>
    <x v="2"/>
    <x v="154"/>
    <s v="Good Standing"/>
    <n v="201031"/>
    <s v="2010-3-1"/>
    <n v="2.4700000000000002"/>
    <x v="182"/>
    <s v="Good Standing"/>
    <n v="201131"/>
    <s v="2011-3-1"/>
    <n v="2.89"/>
    <n v="3.37"/>
    <s v="Good Standing"/>
    <x v="0"/>
    <x v="1"/>
    <n v="1"/>
    <x v="0"/>
    <n v="0"/>
    <x v="1"/>
    <n v="0"/>
    <n v="0"/>
    <x v="0"/>
    <x v="0"/>
    <n v="0"/>
    <n v="0"/>
  </r>
  <r>
    <n v="200981"/>
    <s v="2009-8-1"/>
    <x v="4"/>
    <n v="8"/>
    <n v="1"/>
    <x v="0"/>
    <x v="4"/>
    <x v="44"/>
    <x v="1"/>
    <x v="0"/>
    <x v="186"/>
    <s v="Good Standing"/>
    <n v="201031"/>
    <s v="2010-3-1"/>
    <n v="3.34"/>
    <x v="181"/>
    <s v="Good Standing"/>
    <n v="201331"/>
    <s v="2013-3-1"/>
    <n v="3.52"/>
    <n v="3.5"/>
    <s v="Good Standing"/>
    <x v="0"/>
    <x v="0"/>
    <n v="1"/>
    <x v="0"/>
    <n v="1"/>
    <x v="0"/>
    <n v="0"/>
    <n v="0"/>
    <x v="0"/>
    <x v="1"/>
    <n v="1"/>
    <n v="1"/>
  </r>
  <r>
    <n v="200981"/>
    <s v="2009-8-1"/>
    <x v="4"/>
    <n v="8"/>
    <n v="1"/>
    <x v="1"/>
    <x v="2"/>
    <x v="137"/>
    <x v="1"/>
    <x v="4"/>
    <x v="249"/>
    <s v="Good Standing"/>
    <n v="201031"/>
    <s v="2010-3-1"/>
    <n v="1.98"/>
    <x v="248"/>
    <s v="Probation"/>
    <n v="201031"/>
    <s v="2010-3-1"/>
    <n v="1.98"/>
    <n v="1.92"/>
    <s v="Probation"/>
    <x v="0"/>
    <x v="1"/>
    <n v="1"/>
    <x v="1"/>
    <n v="0"/>
    <x v="1"/>
    <n v="0"/>
    <n v="0"/>
    <x v="0"/>
    <x v="0"/>
    <n v="0"/>
    <n v="0"/>
  </r>
  <r>
    <n v="200981"/>
    <s v="2009-8-1"/>
    <x v="4"/>
    <n v="8"/>
    <n v="1"/>
    <x v="1"/>
    <x v="1"/>
    <x v="98"/>
    <x v="1"/>
    <x v="1"/>
    <x v="15"/>
    <s v="Good Standing"/>
    <n v="201031"/>
    <s v="2010-3-1"/>
    <n v="1.69"/>
    <x v="249"/>
    <s v="Probation"/>
    <n v="201031"/>
    <s v="2010-3-1"/>
    <n v="1.69"/>
    <n v="1.22"/>
    <s v="Probation"/>
    <x v="0"/>
    <x v="1"/>
    <n v="1"/>
    <x v="1"/>
    <n v="0"/>
    <x v="1"/>
    <n v="0"/>
    <n v="0"/>
    <x v="0"/>
    <x v="0"/>
    <n v="0"/>
    <n v="0"/>
  </r>
  <r>
    <n v="200981"/>
    <s v="2009-8-1"/>
    <x v="4"/>
    <n v="8"/>
    <n v="1"/>
    <x v="1"/>
    <x v="1"/>
    <x v="106"/>
    <x v="1"/>
    <x v="1"/>
    <x v="14"/>
    <s v="Good Standing"/>
    <n v="201051"/>
    <s v="2010-5-1"/>
    <n v="3.29"/>
    <x v="213"/>
    <s v="Good Standing with Warning"/>
    <n v="201331"/>
    <s v="2013-3-1"/>
    <n v="3.32"/>
    <n v="3.66"/>
    <s v="Good Standing"/>
    <x v="0"/>
    <x v="1"/>
    <n v="1"/>
    <x v="0"/>
    <n v="1"/>
    <x v="0"/>
    <n v="0"/>
    <n v="0"/>
    <x v="0"/>
    <x v="1"/>
    <n v="1"/>
    <n v="1"/>
  </r>
  <r>
    <n v="200981"/>
    <s v="2009-8-1"/>
    <x v="4"/>
    <n v="8"/>
    <n v="1"/>
    <x v="1"/>
    <x v="0"/>
    <x v="92"/>
    <x v="1"/>
    <x v="0"/>
    <x v="78"/>
    <s v="Good Standing"/>
    <n v="201071"/>
    <s v="2010-7-1"/>
    <n v="2.99"/>
    <x v="6"/>
    <s v="Good Standing"/>
    <n v="201281"/>
    <s v="2012-8-1"/>
    <n v="3.24"/>
    <n v="3.66"/>
    <s v="Good Standing"/>
    <x v="0"/>
    <x v="1"/>
    <n v="1"/>
    <x v="0"/>
    <n v="1"/>
    <x v="0"/>
    <n v="0"/>
    <n v="0"/>
    <x v="0"/>
    <x v="1"/>
    <n v="1"/>
    <n v="1"/>
  </r>
  <r>
    <n v="200981"/>
    <s v="2009-8-1"/>
    <x v="4"/>
    <n v="8"/>
    <n v="1"/>
    <x v="0"/>
    <x v="1"/>
    <x v="0"/>
    <x v="1"/>
    <x v="1"/>
    <x v="84"/>
    <s v="Probation"/>
    <n v="200981"/>
    <s v="2009-8-1"/>
    <n v="0"/>
    <x v="59"/>
    <s v="Probation"/>
    <n v="200981"/>
    <s v="2009-8-1"/>
    <n v="0"/>
    <n v="0"/>
    <s v="Probation"/>
    <x v="0"/>
    <x v="1"/>
    <n v="1"/>
    <x v="1"/>
    <n v="0"/>
    <x v="1"/>
    <n v="0"/>
    <n v="0"/>
    <x v="0"/>
    <x v="0"/>
    <n v="0"/>
    <n v="0"/>
  </r>
  <r>
    <n v="200981"/>
    <s v="2009-8-1"/>
    <x v="4"/>
    <n v="8"/>
    <n v="1"/>
    <x v="0"/>
    <x v="4"/>
    <x v="45"/>
    <x v="1"/>
    <x v="0"/>
    <x v="250"/>
    <s v="Good Standing"/>
    <n v="201031"/>
    <s v="2010-3-1"/>
    <n v="3.3"/>
    <x v="90"/>
    <s v="Good Standing"/>
    <n v="201331"/>
    <s v="2013-3-1"/>
    <n v="3.35"/>
    <n v="3.76"/>
    <s v="Good Standing"/>
    <x v="0"/>
    <x v="1"/>
    <n v="1"/>
    <x v="0"/>
    <n v="1"/>
    <x v="0"/>
    <n v="0"/>
    <n v="0"/>
    <x v="0"/>
    <x v="1"/>
    <n v="1"/>
    <n v="1"/>
  </r>
  <r>
    <n v="200981"/>
    <s v="2009-8-1"/>
    <x v="4"/>
    <n v="8"/>
    <n v="1"/>
    <x v="1"/>
    <x v="4"/>
    <x v="40"/>
    <x v="1"/>
    <x v="3"/>
    <x v="251"/>
    <s v="Probation"/>
    <n v="201031"/>
    <s v="2010-3-1"/>
    <n v="1.3"/>
    <x v="250"/>
    <s v="Probation"/>
    <n v="201081"/>
    <s v="2010-8-1"/>
    <n v="1.34"/>
    <n v="1.42"/>
    <s v="Disqualified"/>
    <x v="1"/>
    <x v="1"/>
    <n v="1"/>
    <x v="0"/>
    <n v="0"/>
    <x v="1"/>
    <n v="0"/>
    <n v="0"/>
    <x v="0"/>
    <x v="0"/>
    <n v="0"/>
    <n v="0"/>
  </r>
  <r>
    <n v="200981"/>
    <s v="2009-8-1"/>
    <x v="4"/>
    <n v="8"/>
    <n v="1"/>
    <x v="0"/>
    <x v="1"/>
    <x v="106"/>
    <x v="1"/>
    <x v="1"/>
    <x v="252"/>
    <s v="Good Standing"/>
    <n v="201051"/>
    <s v="2010-5-1"/>
    <n v="2.27"/>
    <x v="67"/>
    <s v="Good Standing"/>
    <n v="201081"/>
    <s v="2010-8-1"/>
    <n v="2.2799999999999998"/>
    <n v="2.2999999999999998"/>
    <s v="Good Standing"/>
    <x v="0"/>
    <x v="1"/>
    <n v="1"/>
    <x v="0"/>
    <n v="0"/>
    <x v="1"/>
    <n v="0"/>
    <n v="0"/>
    <x v="0"/>
    <x v="0"/>
    <n v="0"/>
    <n v="0"/>
  </r>
  <r>
    <n v="200981"/>
    <s v="2009-8-1"/>
    <x v="4"/>
    <n v="8"/>
    <n v="1"/>
    <x v="0"/>
    <x v="2"/>
    <x v="54"/>
    <x v="1"/>
    <x v="2"/>
    <x v="197"/>
    <s v="Good Standing"/>
    <n v="201031"/>
    <s v="2010-3-1"/>
    <n v="2.69"/>
    <x v="251"/>
    <s v="Good Standing"/>
    <n v="201031"/>
    <s v="2010-3-1"/>
    <n v="2.69"/>
    <n v="2.44"/>
    <s v="Good Standing"/>
    <x v="1"/>
    <x v="1"/>
    <n v="1"/>
    <x v="1"/>
    <n v="0"/>
    <x v="1"/>
    <n v="0"/>
    <n v="0"/>
    <x v="0"/>
    <x v="0"/>
    <n v="0"/>
    <n v="0"/>
  </r>
  <r>
    <n v="200981"/>
    <s v="2009-8-1"/>
    <x v="4"/>
    <n v="8"/>
    <n v="1"/>
    <x v="0"/>
    <x v="0"/>
    <x v="87"/>
    <x v="1"/>
    <x v="0"/>
    <x v="45"/>
    <s v="Good Standing"/>
    <n v="201031"/>
    <s v="2010-3-1"/>
    <n v="3.48"/>
    <x v="164"/>
    <s v="Good Standing"/>
    <n v="201131"/>
    <s v="2011-3-1"/>
    <n v="3.43"/>
    <n v="3.66"/>
    <s v="Good Standing"/>
    <x v="0"/>
    <x v="1"/>
    <n v="1"/>
    <x v="0"/>
    <n v="0"/>
    <x v="1"/>
    <n v="0"/>
    <n v="0"/>
    <x v="0"/>
    <x v="0"/>
    <n v="0"/>
    <n v="0"/>
  </r>
  <r>
    <n v="200981"/>
    <s v="2009-8-1"/>
    <x v="4"/>
    <n v="8"/>
    <n v="1"/>
    <x v="0"/>
    <x v="1"/>
    <x v="106"/>
    <x v="1"/>
    <x v="1"/>
    <x v="194"/>
    <s v="Good Standing"/>
    <n v="201051"/>
    <s v="2010-5-1"/>
    <n v="2.93"/>
    <x v="190"/>
    <s v="Good Standing"/>
    <n v="201281"/>
    <s v="2012-8-1"/>
    <n v="3.02"/>
    <n v="3.25"/>
    <s v="Good Standing"/>
    <x v="0"/>
    <x v="1"/>
    <n v="1"/>
    <x v="0"/>
    <n v="1"/>
    <x v="0"/>
    <n v="0"/>
    <n v="0"/>
    <x v="0"/>
    <x v="1"/>
    <n v="1"/>
    <n v="1"/>
  </r>
  <r>
    <n v="200981"/>
    <s v="2009-8-1"/>
    <x v="4"/>
    <n v="8"/>
    <n v="1"/>
    <x v="1"/>
    <x v="3"/>
    <x v="7"/>
    <x v="1"/>
    <x v="5"/>
    <x v="0"/>
    <s v="Good Standing"/>
    <n v="201031"/>
    <s v="2010-3-1"/>
    <n v="2.3199999999999998"/>
    <x v="187"/>
    <s v="Good Standing"/>
    <n v="201281"/>
    <s v="2012-8-1"/>
    <n v="2.96"/>
    <n v="3.55"/>
    <s v="Good Standing"/>
    <x v="0"/>
    <x v="1"/>
    <n v="1"/>
    <x v="0"/>
    <n v="1"/>
    <x v="0"/>
    <n v="0"/>
    <n v="0"/>
    <x v="0"/>
    <x v="1"/>
    <n v="1"/>
    <n v="1"/>
  </r>
  <r>
    <n v="200981"/>
    <s v="2009-8-1"/>
    <x v="4"/>
    <n v="8"/>
    <n v="1"/>
    <x v="0"/>
    <x v="4"/>
    <x v="89"/>
    <x v="1"/>
    <x v="0"/>
    <x v="253"/>
    <s v="Good Standing"/>
    <n v="201031"/>
    <s v="2010-3-1"/>
    <n v="3.05"/>
    <x v="252"/>
    <s v="Good Standing"/>
    <n v="201331"/>
    <s v="2013-3-1"/>
    <n v="3.23"/>
    <n v="3.83"/>
    <s v="Good Standing"/>
    <x v="1"/>
    <x v="1"/>
    <n v="1"/>
    <x v="0"/>
    <n v="1"/>
    <x v="0"/>
    <n v="0"/>
    <n v="0"/>
    <x v="0"/>
    <x v="1"/>
    <n v="1"/>
    <n v="1"/>
  </r>
  <r>
    <n v="200981"/>
    <s v="2009-8-1"/>
    <x v="4"/>
    <n v="8"/>
    <n v="1"/>
    <x v="1"/>
    <x v="4"/>
    <x v="4"/>
    <x v="1"/>
    <x v="2"/>
    <x v="254"/>
    <s v="Good Standing"/>
    <n v="201061"/>
    <s v="2010-6-1"/>
    <n v="3.76"/>
    <x v="102"/>
    <s v="Good Standing"/>
    <n v="201331"/>
    <s v="2013-3-1"/>
    <n v="3.66"/>
    <n v="3.9"/>
    <s v="Good Standing"/>
    <x v="0"/>
    <x v="1"/>
    <n v="1"/>
    <x v="0"/>
    <n v="1"/>
    <x v="0"/>
    <n v="0"/>
    <n v="0"/>
    <x v="0"/>
    <x v="1"/>
    <n v="1"/>
    <n v="1"/>
  </r>
  <r>
    <n v="200981"/>
    <s v="2009-8-1"/>
    <x v="4"/>
    <n v="8"/>
    <n v="1"/>
    <x v="0"/>
    <x v="4"/>
    <x v="74"/>
    <x v="1"/>
    <x v="0"/>
    <x v="91"/>
    <s v="Good Standing"/>
    <n v="201031"/>
    <s v="2010-3-1"/>
    <n v="3.53"/>
    <x v="216"/>
    <s v="Good Standing"/>
    <n v="201331"/>
    <s v="2013-3-1"/>
    <n v="3.14"/>
    <n v="3.75"/>
    <s v="Good Standing"/>
    <x v="1"/>
    <x v="1"/>
    <n v="1"/>
    <x v="0"/>
    <n v="1"/>
    <x v="0"/>
    <n v="0"/>
    <n v="0"/>
    <x v="0"/>
    <x v="1"/>
    <n v="1"/>
    <n v="1"/>
  </r>
  <r>
    <n v="200981"/>
    <s v="2009-8-1"/>
    <x v="4"/>
    <n v="8"/>
    <n v="1"/>
    <x v="0"/>
    <x v="5"/>
    <x v="73"/>
    <x v="1"/>
    <x v="3"/>
    <x v="194"/>
    <s v="Good Standing"/>
    <n v="201051"/>
    <s v="2010-5-1"/>
    <n v="2.72"/>
    <x v="67"/>
    <s v="Good Standing"/>
    <n v="201331"/>
    <s v="2013-3-1"/>
    <n v="3.01"/>
    <n v="3.01"/>
    <s v="Good Standing"/>
    <x v="1"/>
    <x v="1"/>
    <n v="1"/>
    <x v="0"/>
    <n v="1"/>
    <x v="0"/>
    <n v="0"/>
    <n v="0"/>
    <x v="0"/>
    <x v="1"/>
    <n v="1"/>
    <n v="1"/>
  </r>
  <r>
    <n v="200981"/>
    <s v="2009-8-1"/>
    <x v="4"/>
    <n v="8"/>
    <n v="1"/>
    <x v="0"/>
    <x v="4"/>
    <x v="44"/>
    <x v="1"/>
    <x v="3"/>
    <x v="255"/>
    <s v="Probation"/>
    <n v="201031"/>
    <s v="2010-3-1"/>
    <n v="1.1399999999999999"/>
    <x v="59"/>
    <s v="Disqualified"/>
    <n v="201031"/>
    <s v="2010-3-1"/>
    <n v="1.1399999999999999"/>
    <n v="0"/>
    <s v="Disqualified"/>
    <x v="0"/>
    <x v="1"/>
    <n v="1"/>
    <x v="1"/>
    <n v="0"/>
    <x v="1"/>
    <n v="0"/>
    <n v="0"/>
    <x v="0"/>
    <x v="0"/>
    <n v="0"/>
    <n v="0"/>
  </r>
  <r>
    <n v="200981"/>
    <s v="2009-8-1"/>
    <x v="4"/>
    <n v="8"/>
    <n v="1"/>
    <x v="1"/>
    <x v="4"/>
    <x v="19"/>
    <x v="1"/>
    <x v="2"/>
    <x v="256"/>
    <s v="Good Standing"/>
    <n v="201031"/>
    <s v="2010-3-1"/>
    <n v="1.93"/>
    <x v="253"/>
    <s v="Probation"/>
    <n v="201431"/>
    <s v="2014-3-1"/>
    <n v="2.97"/>
    <n v="4"/>
    <s v="Good Standing"/>
    <x v="1"/>
    <x v="1"/>
    <n v="1"/>
    <x v="0"/>
    <n v="1"/>
    <x v="0"/>
    <n v="1"/>
    <n v="0"/>
    <x v="0"/>
    <x v="0"/>
    <n v="1"/>
    <n v="1"/>
  </r>
  <r>
    <n v="200981"/>
    <s v="2009-8-1"/>
    <x v="4"/>
    <n v="8"/>
    <n v="1"/>
    <x v="0"/>
    <x v="4"/>
    <x v="21"/>
    <x v="1"/>
    <x v="0"/>
    <x v="257"/>
    <s v="Good Standing"/>
    <n v="201051"/>
    <s v="2010-5-1"/>
    <n v="3.96"/>
    <x v="6"/>
    <s v="Good Standing"/>
    <n v="201131"/>
    <s v="2011-3-1"/>
    <n v="3.96"/>
    <n v="3.92"/>
    <s v="Good Standing"/>
    <x v="0"/>
    <x v="1"/>
    <n v="1"/>
    <x v="0"/>
    <n v="0"/>
    <x v="1"/>
    <n v="0"/>
    <n v="0"/>
    <x v="0"/>
    <x v="0"/>
    <n v="0"/>
    <n v="0"/>
  </r>
  <r>
    <n v="200981"/>
    <s v="2009-8-1"/>
    <x v="4"/>
    <n v="8"/>
    <n v="1"/>
    <x v="1"/>
    <x v="4"/>
    <x v="74"/>
    <x v="1"/>
    <x v="2"/>
    <x v="13"/>
    <s v="Good Standing"/>
    <n v="201031"/>
    <s v="2010-3-1"/>
    <n v="3.17"/>
    <x v="58"/>
    <s v="Good Standing"/>
    <n v="201131"/>
    <s v="2011-3-1"/>
    <n v="3.39"/>
    <n v="3.45"/>
    <s v="Good Standing"/>
    <x v="0"/>
    <x v="1"/>
    <n v="1"/>
    <x v="0"/>
    <n v="0"/>
    <x v="1"/>
    <n v="0"/>
    <n v="0"/>
    <x v="0"/>
    <x v="0"/>
    <n v="0"/>
    <n v="0"/>
  </r>
  <r>
    <n v="200981"/>
    <s v="2009-8-1"/>
    <x v="4"/>
    <n v="8"/>
    <n v="1"/>
    <x v="0"/>
    <x v="2"/>
    <x v="100"/>
    <x v="1"/>
    <x v="2"/>
    <x v="155"/>
    <s v="Good Standing"/>
    <n v="201031"/>
    <s v="2010-3-1"/>
    <n v="2.19"/>
    <x v="254"/>
    <s v="Good Standing"/>
    <n v="201331"/>
    <s v="2013-3-1"/>
    <n v="2.62"/>
    <n v="3.14"/>
    <s v="Good Standing"/>
    <x v="0"/>
    <x v="1"/>
    <n v="1"/>
    <x v="0"/>
    <n v="1"/>
    <x v="0"/>
    <n v="0"/>
    <n v="0"/>
    <x v="0"/>
    <x v="1"/>
    <n v="1"/>
    <n v="1"/>
  </r>
  <r>
    <n v="200981"/>
    <s v="2009-8-1"/>
    <x v="4"/>
    <n v="8"/>
    <n v="1"/>
    <x v="1"/>
    <x v="4"/>
    <x v="138"/>
    <x v="1"/>
    <x v="3"/>
    <x v="98"/>
    <s v="Good Standing"/>
    <n v="201031"/>
    <s v="2010-3-1"/>
    <n v="3.82"/>
    <x v="6"/>
    <s v="Good Standing"/>
    <n v="201351"/>
    <s v="2013-5-1"/>
    <n v="3.18"/>
    <n v="4"/>
    <s v="Good Standing"/>
    <x v="1"/>
    <x v="1"/>
    <n v="1"/>
    <x v="0"/>
    <n v="1"/>
    <x v="0"/>
    <n v="0"/>
    <n v="0"/>
    <x v="0"/>
    <x v="1"/>
    <n v="1"/>
    <n v="1"/>
  </r>
  <r>
    <n v="200981"/>
    <s v="2009-8-1"/>
    <x v="4"/>
    <n v="8"/>
    <n v="1"/>
    <x v="1"/>
    <x v="4"/>
    <x v="72"/>
    <x v="1"/>
    <x v="2"/>
    <x v="230"/>
    <s v="Good Standing"/>
    <n v="201031"/>
    <s v="2010-3-1"/>
    <n v="3.18"/>
    <x v="19"/>
    <s v="Good Standing"/>
    <n v="201231"/>
    <s v="2012-3-1"/>
    <n v="3.36"/>
    <n v="3.95"/>
    <s v="Good Standing"/>
    <x v="0"/>
    <x v="1"/>
    <n v="1"/>
    <x v="0"/>
    <n v="1"/>
    <x v="1"/>
    <n v="0"/>
    <n v="0"/>
    <x v="1"/>
    <x v="1"/>
    <n v="1"/>
    <n v="1"/>
  </r>
  <r>
    <n v="200981"/>
    <s v="2009-8-1"/>
    <x v="4"/>
    <n v="8"/>
    <n v="1"/>
    <x v="0"/>
    <x v="4"/>
    <x v="14"/>
    <x v="1"/>
    <x v="2"/>
    <x v="237"/>
    <s v="Good Standing"/>
    <n v="201031"/>
    <s v="2010-3-1"/>
    <n v="1.96"/>
    <x v="255"/>
    <s v="Probation"/>
    <n v="201331"/>
    <s v="2013-3-1"/>
    <n v="2.23"/>
    <n v="3.12"/>
    <s v="Good Standing"/>
    <x v="1"/>
    <x v="1"/>
    <n v="1"/>
    <x v="0"/>
    <n v="1"/>
    <x v="0"/>
    <n v="0"/>
    <n v="0"/>
    <x v="0"/>
    <x v="1"/>
    <n v="1"/>
    <n v="1"/>
  </r>
  <r>
    <n v="200981"/>
    <s v="2009-8-1"/>
    <x v="4"/>
    <n v="8"/>
    <n v="1"/>
    <x v="1"/>
    <x v="4"/>
    <x v="28"/>
    <x v="1"/>
    <x v="4"/>
    <x v="258"/>
    <s v="Good Standing"/>
    <n v="201031"/>
    <s v="2010-3-1"/>
    <n v="3.95"/>
    <x v="6"/>
    <s v="Good Standing"/>
    <n v="201331"/>
    <s v="2013-3-1"/>
    <n v="3.93"/>
    <n v="3.62"/>
    <s v="Good Standing"/>
    <x v="0"/>
    <x v="1"/>
    <n v="1"/>
    <x v="0"/>
    <n v="1"/>
    <x v="0"/>
    <n v="0"/>
    <n v="0"/>
    <x v="0"/>
    <x v="1"/>
    <n v="1"/>
    <n v="1"/>
  </r>
  <r>
    <n v="200981"/>
    <s v="2009-8-1"/>
    <x v="4"/>
    <n v="8"/>
    <n v="1"/>
    <x v="1"/>
    <x v="2"/>
    <x v="33"/>
    <x v="1"/>
    <x v="2"/>
    <x v="259"/>
    <s v="Good Standing"/>
    <n v="201051"/>
    <s v="2010-5-1"/>
    <n v="3.77"/>
    <x v="6"/>
    <m/>
    <n v="201051"/>
    <s v="2010-5-1"/>
    <n v="3.77"/>
    <n v="4"/>
    <m/>
    <x v="1"/>
    <x v="1"/>
    <n v="1"/>
    <x v="1"/>
    <n v="0"/>
    <x v="1"/>
    <n v="0"/>
    <n v="0"/>
    <x v="0"/>
    <x v="0"/>
    <n v="0"/>
    <n v="0"/>
  </r>
  <r>
    <n v="200981"/>
    <s v="2009-8-1"/>
    <x v="4"/>
    <n v="8"/>
    <n v="1"/>
    <x v="1"/>
    <x v="0"/>
    <x v="139"/>
    <x v="1"/>
    <x v="4"/>
    <x v="160"/>
    <s v="Probation"/>
    <n v="201031"/>
    <s v="2010-3-1"/>
    <n v="1.5"/>
    <x v="134"/>
    <s v="Disqualified"/>
    <n v="201031"/>
    <s v="2010-3-1"/>
    <n v="1.5"/>
    <n v="1.5"/>
    <s v="Disqualified"/>
    <x v="0"/>
    <x v="1"/>
    <n v="1"/>
    <x v="1"/>
    <n v="0"/>
    <x v="1"/>
    <n v="0"/>
    <n v="0"/>
    <x v="0"/>
    <x v="0"/>
    <n v="0"/>
    <n v="0"/>
  </r>
  <r>
    <n v="200981"/>
    <s v="2009-8-1"/>
    <x v="4"/>
    <n v="8"/>
    <n v="1"/>
    <x v="0"/>
    <x v="3"/>
    <x v="31"/>
    <x v="1"/>
    <x v="3"/>
    <x v="260"/>
    <s v="Probation"/>
    <n v="201031"/>
    <s v="2010-3-1"/>
    <n v="1.1100000000000001"/>
    <x v="256"/>
    <s v="Probation"/>
    <n v="201371"/>
    <s v="2013-7-1"/>
    <n v="2.54"/>
    <n v="3.3"/>
    <s v="Good Standing"/>
    <x v="0"/>
    <x v="1"/>
    <n v="1"/>
    <x v="0"/>
    <n v="1"/>
    <x v="0"/>
    <n v="0"/>
    <n v="0"/>
    <x v="0"/>
    <x v="1"/>
    <n v="1"/>
    <n v="1"/>
  </r>
  <r>
    <n v="200981"/>
    <s v="2009-8-1"/>
    <x v="4"/>
    <n v="8"/>
    <n v="1"/>
    <x v="1"/>
    <x v="2"/>
    <x v="81"/>
    <x v="1"/>
    <x v="0"/>
    <x v="182"/>
    <s v="Good Standing"/>
    <n v="201031"/>
    <s v="2010-3-1"/>
    <n v="3.22"/>
    <x v="220"/>
    <s v="Good Standing"/>
    <n v="201331"/>
    <s v="2013-3-1"/>
    <n v="3.46"/>
    <n v="3.71"/>
    <s v="Good Standing"/>
    <x v="0"/>
    <x v="1"/>
    <n v="1"/>
    <x v="0"/>
    <n v="1"/>
    <x v="0"/>
    <n v="0"/>
    <n v="0"/>
    <x v="0"/>
    <x v="1"/>
    <n v="1"/>
    <n v="1"/>
  </r>
  <r>
    <n v="200981"/>
    <s v="2009-8-1"/>
    <x v="4"/>
    <n v="8"/>
    <n v="1"/>
    <x v="0"/>
    <x v="4"/>
    <x v="72"/>
    <x v="1"/>
    <x v="3"/>
    <x v="237"/>
    <s v="Good Standing"/>
    <n v="201031"/>
    <s v="2010-3-1"/>
    <n v="2.65"/>
    <x v="26"/>
    <s v="Good Standing"/>
    <n v="201331"/>
    <s v="2013-3-1"/>
    <n v="2.89"/>
    <n v="2.68"/>
    <s v="Good Standing"/>
    <x v="1"/>
    <x v="1"/>
    <n v="1"/>
    <x v="0"/>
    <n v="1"/>
    <x v="0"/>
    <n v="0"/>
    <n v="0"/>
    <x v="0"/>
    <x v="1"/>
    <n v="1"/>
    <n v="1"/>
  </r>
  <r>
    <n v="200981"/>
    <s v="2009-8-1"/>
    <x v="4"/>
    <n v="8"/>
    <n v="1"/>
    <x v="0"/>
    <x v="4"/>
    <x v="104"/>
    <x v="1"/>
    <x v="0"/>
    <x v="202"/>
    <s v="Good Standing"/>
    <n v="201031"/>
    <s v="2010-3-1"/>
    <n v="2.95"/>
    <x v="111"/>
    <s v="Good Standing"/>
    <n v="201331"/>
    <s v="2013-3-1"/>
    <n v="3.51"/>
    <n v="4"/>
    <s v="Good Standing"/>
    <x v="1"/>
    <x v="1"/>
    <n v="1"/>
    <x v="0"/>
    <n v="1"/>
    <x v="0"/>
    <n v="0"/>
    <n v="0"/>
    <x v="0"/>
    <x v="1"/>
    <n v="1"/>
    <n v="1"/>
  </r>
  <r>
    <n v="200981"/>
    <s v="2009-8-1"/>
    <x v="4"/>
    <n v="8"/>
    <n v="1"/>
    <x v="0"/>
    <x v="5"/>
    <x v="66"/>
    <x v="1"/>
    <x v="7"/>
    <x v="91"/>
    <s v="Good Standing"/>
    <n v="201031"/>
    <s v="2010-3-1"/>
    <n v="3.2"/>
    <x v="19"/>
    <s v="Good Standing"/>
    <n v="201331"/>
    <s v="2013-3-1"/>
    <n v="3.52"/>
    <n v="4"/>
    <s v="Good Standing"/>
    <x v="0"/>
    <x v="1"/>
    <n v="1"/>
    <x v="0"/>
    <n v="1"/>
    <x v="0"/>
    <n v="0"/>
    <n v="0"/>
    <x v="0"/>
    <x v="1"/>
    <n v="1"/>
    <n v="1"/>
  </r>
  <r>
    <n v="200981"/>
    <s v="2009-8-1"/>
    <x v="4"/>
    <n v="8"/>
    <n v="1"/>
    <x v="0"/>
    <x v="1"/>
    <x v="50"/>
    <x v="1"/>
    <x v="1"/>
    <x v="129"/>
    <s v="Good Standing"/>
    <n v="201031"/>
    <s v="2010-3-1"/>
    <n v="3.76"/>
    <x v="257"/>
    <s v="Good Standing"/>
    <n v="201281"/>
    <s v="2012-8-1"/>
    <n v="3.88"/>
    <n v="4"/>
    <s v="Good Standing"/>
    <x v="0"/>
    <x v="1"/>
    <n v="1"/>
    <x v="0"/>
    <n v="1"/>
    <x v="0"/>
    <n v="0"/>
    <n v="0"/>
    <x v="0"/>
    <x v="1"/>
    <n v="1"/>
    <n v="1"/>
  </r>
  <r>
    <n v="200981"/>
    <s v="2009-8-1"/>
    <x v="4"/>
    <n v="8"/>
    <n v="1"/>
    <x v="0"/>
    <x v="4"/>
    <x v="0"/>
    <x v="1"/>
    <x v="0"/>
    <x v="253"/>
    <s v="Good Standing"/>
    <n v="201031"/>
    <s v="2010-3-1"/>
    <n v="2.35"/>
    <x v="258"/>
    <s v="Good Standing with Warning"/>
    <n v="201371"/>
    <s v="2013-7-1"/>
    <n v="3.15"/>
    <n v="4"/>
    <s v="Good Standing"/>
    <x v="0"/>
    <x v="1"/>
    <n v="1"/>
    <x v="0"/>
    <n v="1"/>
    <x v="0"/>
    <n v="0"/>
    <n v="0"/>
    <x v="0"/>
    <x v="1"/>
    <n v="1"/>
    <n v="1"/>
  </r>
  <r>
    <n v="200981"/>
    <s v="2009-8-1"/>
    <x v="4"/>
    <n v="8"/>
    <n v="1"/>
    <x v="0"/>
    <x v="4"/>
    <x v="23"/>
    <x v="1"/>
    <x v="2"/>
    <x v="139"/>
    <s v="Good Standing"/>
    <n v="201051"/>
    <s v="2010-5-1"/>
    <n v="3.06"/>
    <x v="259"/>
    <s v="Good Standing"/>
    <n v="201381"/>
    <s v="2013-8-1"/>
    <n v="3.17"/>
    <n v="3.18"/>
    <s v="Good Standing"/>
    <x v="0"/>
    <x v="1"/>
    <n v="1"/>
    <x v="0"/>
    <n v="1"/>
    <x v="0"/>
    <n v="1"/>
    <n v="0"/>
    <x v="0"/>
    <x v="0"/>
    <n v="1"/>
    <n v="1"/>
  </r>
  <r>
    <n v="200981"/>
    <s v="2009-8-1"/>
    <x v="4"/>
    <n v="8"/>
    <n v="1"/>
    <x v="0"/>
    <x v="4"/>
    <x v="28"/>
    <x v="1"/>
    <x v="2"/>
    <x v="169"/>
    <s v="Good Standing"/>
    <n v="201061"/>
    <s v="2010-6-1"/>
    <n v="3.75"/>
    <x v="6"/>
    <s v="Good Standing"/>
    <n v="201381"/>
    <s v="2013-8-1"/>
    <n v="3.71"/>
    <n v="3.88"/>
    <s v="Good Standing"/>
    <x v="0"/>
    <x v="1"/>
    <n v="1"/>
    <x v="0"/>
    <n v="1"/>
    <x v="0"/>
    <n v="1"/>
    <n v="0"/>
    <x v="0"/>
    <x v="0"/>
    <n v="1"/>
    <n v="1"/>
  </r>
  <r>
    <n v="200981"/>
    <s v="2009-8-1"/>
    <x v="4"/>
    <n v="8"/>
    <n v="1"/>
    <x v="0"/>
    <x v="4"/>
    <x v="9"/>
    <x v="1"/>
    <x v="0"/>
    <x v="180"/>
    <s v="Good Standing"/>
    <n v="201031"/>
    <s v="2010-3-1"/>
    <n v="2.97"/>
    <x v="239"/>
    <s v="Good Standing"/>
    <n v="201331"/>
    <s v="2013-3-1"/>
    <n v="3.35"/>
    <n v="3.5"/>
    <s v="Good Standing"/>
    <x v="0"/>
    <x v="1"/>
    <n v="1"/>
    <x v="0"/>
    <n v="1"/>
    <x v="0"/>
    <n v="0"/>
    <n v="0"/>
    <x v="0"/>
    <x v="1"/>
    <n v="1"/>
    <n v="1"/>
  </r>
  <r>
    <n v="200981"/>
    <s v="2009-8-1"/>
    <x v="4"/>
    <n v="8"/>
    <n v="1"/>
    <x v="1"/>
    <x v="5"/>
    <x v="55"/>
    <x v="1"/>
    <x v="2"/>
    <x v="253"/>
    <s v="Good Standing"/>
    <n v="201031"/>
    <s v="2010-3-1"/>
    <n v="3.1"/>
    <x v="192"/>
    <s v="Good Standing"/>
    <n v="201331"/>
    <s v="2013-3-1"/>
    <n v="3.45"/>
    <n v="3.68"/>
    <s v="Good Standing"/>
    <x v="1"/>
    <x v="1"/>
    <n v="1"/>
    <x v="0"/>
    <n v="1"/>
    <x v="0"/>
    <n v="0"/>
    <n v="0"/>
    <x v="0"/>
    <x v="1"/>
    <n v="1"/>
    <n v="1"/>
  </r>
  <r>
    <n v="200981"/>
    <s v="2009-8-1"/>
    <x v="4"/>
    <n v="8"/>
    <n v="1"/>
    <x v="0"/>
    <x v="5"/>
    <x v="18"/>
    <x v="1"/>
    <x v="2"/>
    <x v="205"/>
    <s v="Good Standing"/>
    <n v="201031"/>
    <s v="2010-3-1"/>
    <n v="2.6"/>
    <x v="260"/>
    <s v="Good Standing"/>
    <n v="201281"/>
    <s v="2012-8-1"/>
    <n v="2.79"/>
    <n v="2.65"/>
    <s v="Good Standing"/>
    <x v="1"/>
    <x v="1"/>
    <n v="1"/>
    <x v="0"/>
    <n v="1"/>
    <x v="0"/>
    <n v="0"/>
    <n v="0"/>
    <x v="0"/>
    <x v="1"/>
    <n v="1"/>
    <n v="1"/>
  </r>
  <r>
    <n v="200981"/>
    <s v="2009-8-1"/>
    <x v="4"/>
    <n v="8"/>
    <n v="1"/>
    <x v="1"/>
    <x v="4"/>
    <x v="101"/>
    <x v="1"/>
    <x v="0"/>
    <x v="136"/>
    <s v="Good Standing"/>
    <n v="201031"/>
    <s v="2010-3-1"/>
    <n v="3.31"/>
    <x v="261"/>
    <s v="Good Standing"/>
    <n v="201331"/>
    <s v="2013-3-1"/>
    <n v="3.4"/>
    <n v="3.46"/>
    <s v="Good Standing"/>
    <x v="1"/>
    <x v="1"/>
    <n v="1"/>
    <x v="0"/>
    <n v="1"/>
    <x v="1"/>
    <n v="0"/>
    <n v="0"/>
    <x v="0"/>
    <x v="1"/>
    <n v="1"/>
    <n v="1"/>
  </r>
  <r>
    <n v="200981"/>
    <s v="2009-8-1"/>
    <x v="4"/>
    <n v="8"/>
    <n v="1"/>
    <x v="0"/>
    <x v="4"/>
    <x v="12"/>
    <x v="1"/>
    <x v="5"/>
    <x v="185"/>
    <s v="Good Standing"/>
    <n v="201031"/>
    <s v="2010-3-1"/>
    <n v="3.34"/>
    <x v="239"/>
    <s v="Good Standing"/>
    <n v="201331"/>
    <s v="2013-3-1"/>
    <n v="3.12"/>
    <n v="3.05"/>
    <s v="Good Standing"/>
    <x v="1"/>
    <x v="1"/>
    <n v="1"/>
    <x v="0"/>
    <n v="1"/>
    <x v="0"/>
    <n v="0"/>
    <n v="0"/>
    <x v="0"/>
    <x v="1"/>
    <n v="1"/>
    <n v="1"/>
  </r>
  <r>
    <n v="200981"/>
    <s v="2009-8-1"/>
    <x v="4"/>
    <n v="8"/>
    <n v="1"/>
    <x v="1"/>
    <x v="5"/>
    <x v="55"/>
    <x v="1"/>
    <x v="0"/>
    <x v="83"/>
    <s v="Good Standing"/>
    <n v="201031"/>
    <s v="2010-3-1"/>
    <n v="3.29"/>
    <x v="201"/>
    <s v="Good Standing"/>
    <n v="201331"/>
    <s v="2013-3-1"/>
    <n v="3.12"/>
    <n v="3.24"/>
    <s v="Good Standing"/>
    <x v="0"/>
    <x v="1"/>
    <n v="1"/>
    <x v="0"/>
    <n v="1"/>
    <x v="0"/>
    <n v="0"/>
    <n v="0"/>
    <x v="0"/>
    <x v="1"/>
    <n v="1"/>
    <n v="1"/>
  </r>
  <r>
    <n v="200981"/>
    <s v="2009-8-1"/>
    <x v="4"/>
    <n v="8"/>
    <n v="1"/>
    <x v="0"/>
    <x v="4"/>
    <x v="3"/>
    <x v="1"/>
    <x v="2"/>
    <x v="217"/>
    <s v="Good Standing"/>
    <n v="201031"/>
    <s v="2010-3-1"/>
    <n v="2.5"/>
    <x v="178"/>
    <s v="Good Standing"/>
    <n v="201331"/>
    <s v="2013-3-1"/>
    <n v="2.63"/>
    <n v="2.44"/>
    <s v="Good Standing"/>
    <x v="1"/>
    <x v="1"/>
    <n v="1"/>
    <x v="0"/>
    <n v="1"/>
    <x v="0"/>
    <n v="0"/>
    <n v="0"/>
    <x v="0"/>
    <x v="0"/>
    <n v="1"/>
    <n v="1"/>
  </r>
  <r>
    <n v="200981"/>
    <s v="2009-8-1"/>
    <x v="4"/>
    <n v="8"/>
    <n v="1"/>
    <x v="0"/>
    <x v="4"/>
    <x v="121"/>
    <x v="1"/>
    <x v="2"/>
    <x v="261"/>
    <s v="Good Standing"/>
    <n v="201031"/>
    <s v="2010-3-1"/>
    <n v="3.99"/>
    <x v="6"/>
    <s v="Good Standing"/>
    <n v="201331"/>
    <s v="2013-3-1"/>
    <n v="3.96"/>
    <n v="4"/>
    <s v="Good Standing"/>
    <x v="0"/>
    <x v="1"/>
    <n v="1"/>
    <x v="0"/>
    <n v="1"/>
    <x v="0"/>
    <n v="0"/>
    <n v="0"/>
    <x v="0"/>
    <x v="1"/>
    <n v="1"/>
    <n v="1"/>
  </r>
  <r>
    <n v="200981"/>
    <s v="2009-8-1"/>
    <x v="4"/>
    <n v="8"/>
    <n v="1"/>
    <x v="1"/>
    <x v="4"/>
    <x v="66"/>
    <x v="1"/>
    <x v="0"/>
    <x v="182"/>
    <s v="Good Standing"/>
    <n v="201031"/>
    <s v="2010-3-1"/>
    <n v="3.41"/>
    <x v="202"/>
    <s v="Good Standing"/>
    <n v="201331"/>
    <s v="2013-3-1"/>
    <n v="3.57"/>
    <n v="3.9"/>
    <s v="Good Standing"/>
    <x v="0"/>
    <x v="1"/>
    <n v="1"/>
    <x v="0"/>
    <n v="1"/>
    <x v="0"/>
    <n v="0"/>
    <n v="0"/>
    <x v="0"/>
    <x v="1"/>
    <n v="1"/>
    <n v="1"/>
  </r>
  <r>
    <n v="200981"/>
    <s v="2009-8-1"/>
    <x v="4"/>
    <n v="8"/>
    <n v="1"/>
    <x v="0"/>
    <x v="3"/>
    <x v="58"/>
    <x v="1"/>
    <x v="2"/>
    <x v="14"/>
    <s v="Good Standing"/>
    <n v="201061"/>
    <s v="2010-6-1"/>
    <n v="3.57"/>
    <x v="6"/>
    <s v="Good Standing"/>
    <n v="201261"/>
    <s v="2012-6-1"/>
    <n v="3.63"/>
    <n v="4"/>
    <s v="Good Standing"/>
    <x v="0"/>
    <x v="1"/>
    <n v="1"/>
    <x v="0"/>
    <n v="1"/>
    <x v="1"/>
    <n v="0"/>
    <n v="0"/>
    <x v="1"/>
    <x v="1"/>
    <n v="1"/>
    <n v="1"/>
  </r>
  <r>
    <n v="200981"/>
    <s v="2009-8-1"/>
    <x v="4"/>
    <n v="8"/>
    <n v="1"/>
    <x v="1"/>
    <x v="5"/>
    <x v="22"/>
    <x v="1"/>
    <x v="3"/>
    <x v="187"/>
    <m/>
    <n v="201031"/>
    <s v="2010-3-1"/>
    <n v="0"/>
    <x v="59"/>
    <s v="Probation"/>
    <n v="201131"/>
    <s v="2011-3-1"/>
    <n v="0.88"/>
    <n v="2.21"/>
    <s v="Disqualified"/>
    <x v="1"/>
    <x v="1"/>
    <n v="1"/>
    <x v="0"/>
    <n v="0"/>
    <x v="1"/>
    <n v="0"/>
    <n v="0"/>
    <x v="0"/>
    <x v="0"/>
    <n v="0"/>
    <n v="0"/>
  </r>
  <r>
    <n v="200981"/>
    <s v="2009-8-1"/>
    <x v="4"/>
    <n v="8"/>
    <n v="1"/>
    <x v="1"/>
    <x v="2"/>
    <x v="57"/>
    <x v="1"/>
    <x v="0"/>
    <x v="262"/>
    <s v="Good Standing"/>
    <n v="201031"/>
    <s v="2010-3-1"/>
    <n v="3.64"/>
    <x v="21"/>
    <s v="Good Standing"/>
    <n v="201031"/>
    <s v="2010-3-1"/>
    <n v="3.64"/>
    <n v="3.75"/>
    <s v="Good Standing"/>
    <x v="0"/>
    <x v="1"/>
    <n v="1"/>
    <x v="1"/>
    <n v="0"/>
    <x v="1"/>
    <n v="0"/>
    <n v="0"/>
    <x v="0"/>
    <x v="0"/>
    <n v="0"/>
    <n v="0"/>
  </r>
  <r>
    <n v="200981"/>
    <s v="2009-8-1"/>
    <x v="4"/>
    <n v="8"/>
    <n v="1"/>
    <x v="0"/>
    <x v="5"/>
    <x v="36"/>
    <x v="1"/>
    <x v="3"/>
    <x v="198"/>
    <s v="Good Standing"/>
    <n v="201031"/>
    <s v="2010-3-1"/>
    <n v="3.28"/>
    <x v="181"/>
    <s v="Good Standing"/>
    <n v="201431"/>
    <s v="2014-3-1"/>
    <n v="3.35"/>
    <n v="3.5"/>
    <s v="Good Standing"/>
    <x v="1"/>
    <x v="1"/>
    <n v="1"/>
    <x v="0"/>
    <n v="1"/>
    <x v="0"/>
    <n v="1"/>
    <n v="0"/>
    <x v="0"/>
    <x v="0"/>
    <n v="1"/>
    <n v="1"/>
  </r>
  <r>
    <n v="200981"/>
    <s v="2009-8-1"/>
    <x v="4"/>
    <n v="8"/>
    <n v="1"/>
    <x v="1"/>
    <x v="1"/>
    <x v="102"/>
    <x v="1"/>
    <x v="1"/>
    <x v="60"/>
    <s v="Good Standing"/>
    <n v="201071"/>
    <s v="2010-7-1"/>
    <n v="3.97"/>
    <x v="6"/>
    <s v="Good Standing"/>
    <n v="201231"/>
    <s v="2012-3-1"/>
    <n v="3.99"/>
    <n v="4"/>
    <s v="Good Standing"/>
    <x v="0"/>
    <x v="0"/>
    <n v="1"/>
    <x v="0"/>
    <n v="1"/>
    <x v="1"/>
    <n v="0"/>
    <n v="0"/>
    <x v="1"/>
    <x v="1"/>
    <n v="1"/>
    <n v="1"/>
  </r>
  <r>
    <n v="200981"/>
    <s v="2009-8-1"/>
    <x v="4"/>
    <n v="8"/>
    <n v="1"/>
    <x v="0"/>
    <x v="0"/>
    <x v="120"/>
    <x v="1"/>
    <x v="0"/>
    <x v="30"/>
    <s v="Good Standing"/>
    <n v="201061"/>
    <s v="2010-6-1"/>
    <n v="2.92"/>
    <x v="213"/>
    <s v="Good Standing with Warning"/>
    <n v="201231"/>
    <s v="2012-3-1"/>
    <n v="3.12"/>
    <n v="3.17"/>
    <s v="Good Standing"/>
    <x v="0"/>
    <x v="1"/>
    <n v="1"/>
    <x v="0"/>
    <n v="1"/>
    <x v="1"/>
    <n v="0"/>
    <n v="0"/>
    <x v="1"/>
    <x v="1"/>
    <n v="1"/>
    <n v="1"/>
  </r>
  <r>
    <n v="200981"/>
    <s v="2009-8-1"/>
    <x v="4"/>
    <n v="8"/>
    <n v="1"/>
    <x v="1"/>
    <x v="5"/>
    <x v="60"/>
    <x v="1"/>
    <x v="0"/>
    <x v="189"/>
    <s v="Good Standing"/>
    <n v="201031"/>
    <s v="2010-3-1"/>
    <n v="3.05"/>
    <x v="151"/>
    <s v="Good Standing"/>
    <n v="201331"/>
    <s v="2013-3-1"/>
    <n v="3.26"/>
    <n v="3"/>
    <s v="Good Standing"/>
    <x v="1"/>
    <x v="1"/>
    <n v="1"/>
    <x v="0"/>
    <n v="1"/>
    <x v="0"/>
    <n v="0"/>
    <n v="0"/>
    <x v="0"/>
    <x v="1"/>
    <n v="1"/>
    <n v="1"/>
  </r>
  <r>
    <n v="200981"/>
    <s v="2009-8-1"/>
    <x v="4"/>
    <n v="8"/>
    <n v="1"/>
    <x v="0"/>
    <x v="4"/>
    <x v="98"/>
    <x v="1"/>
    <x v="0"/>
    <x v="245"/>
    <s v="Good Standing"/>
    <n v="201031"/>
    <s v="2010-3-1"/>
    <n v="2.36"/>
    <x v="134"/>
    <s v="Good Standing with Warning"/>
    <n v="201331"/>
    <s v="2013-3-1"/>
    <n v="3.06"/>
    <n v="3.86"/>
    <s v="Good Standing"/>
    <x v="0"/>
    <x v="1"/>
    <n v="1"/>
    <x v="0"/>
    <n v="1"/>
    <x v="0"/>
    <n v="0"/>
    <n v="0"/>
    <x v="0"/>
    <x v="1"/>
    <n v="1"/>
    <n v="1"/>
  </r>
  <r>
    <n v="200981"/>
    <s v="2009-8-1"/>
    <x v="4"/>
    <n v="8"/>
    <n v="1"/>
    <x v="1"/>
    <x v="3"/>
    <x v="21"/>
    <x v="1"/>
    <x v="2"/>
    <x v="263"/>
    <s v="Good Standing"/>
    <n v="201031"/>
    <s v="2010-3-1"/>
    <n v="3.86"/>
    <x v="6"/>
    <s v="Good Standing"/>
    <n v="201251"/>
    <s v="2012-5-1"/>
    <n v="3.94"/>
    <n v="0"/>
    <s v="Good Standing"/>
    <x v="0"/>
    <x v="1"/>
    <n v="1"/>
    <x v="0"/>
    <n v="1"/>
    <x v="1"/>
    <n v="0"/>
    <n v="0"/>
    <x v="1"/>
    <x v="1"/>
    <n v="1"/>
    <n v="1"/>
  </r>
  <r>
    <n v="200981"/>
    <s v="2009-8-1"/>
    <x v="4"/>
    <n v="8"/>
    <n v="1"/>
    <x v="0"/>
    <x v="4"/>
    <x v="42"/>
    <x v="1"/>
    <x v="0"/>
    <x v="101"/>
    <s v="Good Standing"/>
    <n v="201031"/>
    <s v="2010-3-1"/>
    <n v="2.25"/>
    <x v="262"/>
    <s v="Good Standing"/>
    <n v="201331"/>
    <s v="2013-3-1"/>
    <n v="2.98"/>
    <n v="3.9"/>
    <s v="Good Standing"/>
    <x v="1"/>
    <x v="1"/>
    <n v="1"/>
    <x v="0"/>
    <n v="1"/>
    <x v="0"/>
    <n v="0"/>
    <n v="0"/>
    <x v="0"/>
    <x v="1"/>
    <n v="1"/>
    <n v="1"/>
  </r>
  <r>
    <n v="200981"/>
    <s v="2009-8-1"/>
    <x v="4"/>
    <n v="8"/>
    <n v="1"/>
    <x v="1"/>
    <x v="5"/>
    <x v="25"/>
    <x v="1"/>
    <x v="0"/>
    <x v="76"/>
    <s v="Good Standing"/>
    <n v="201031"/>
    <s v="2010-3-1"/>
    <n v="3.01"/>
    <x v="263"/>
    <s v="Good Standing"/>
    <n v="201281"/>
    <s v="2012-8-1"/>
    <n v="2.96"/>
    <n v="3.53"/>
    <s v="Good Standing"/>
    <x v="1"/>
    <x v="1"/>
    <n v="1"/>
    <x v="0"/>
    <n v="1"/>
    <x v="0"/>
    <n v="0"/>
    <n v="0"/>
    <x v="0"/>
    <x v="1"/>
    <n v="1"/>
    <n v="1"/>
  </r>
  <r>
    <n v="200981"/>
    <s v="2009-8-1"/>
    <x v="4"/>
    <n v="8"/>
    <n v="1"/>
    <x v="0"/>
    <x v="0"/>
    <x v="48"/>
    <x v="1"/>
    <x v="0"/>
    <x v="233"/>
    <s v="Good Standing"/>
    <n v="201031"/>
    <s v="2010-3-1"/>
    <n v="3.34"/>
    <x v="239"/>
    <s v="Good Standing"/>
    <n v="201581"/>
    <s v="2015-8-1"/>
    <n v="3"/>
    <n v="0"/>
    <s v="Good Standing"/>
    <x v="0"/>
    <x v="0"/>
    <n v="1"/>
    <x v="0"/>
    <n v="1"/>
    <x v="0"/>
    <n v="0"/>
    <n v="0"/>
    <x v="0"/>
    <x v="0"/>
    <n v="0"/>
    <n v="0"/>
  </r>
  <r>
    <n v="200981"/>
    <s v="2009-8-1"/>
    <x v="4"/>
    <n v="8"/>
    <n v="1"/>
    <x v="0"/>
    <x v="2"/>
    <x v="111"/>
    <x v="1"/>
    <x v="2"/>
    <x v="140"/>
    <s v="Good Standing"/>
    <n v="201051"/>
    <s v="2010-5-1"/>
    <n v="2.57"/>
    <x v="218"/>
    <s v="Good Standing with Warning"/>
    <n v="201381"/>
    <s v="2013-8-1"/>
    <n v="2.56"/>
    <n v="2.1"/>
    <s v="Good Standing"/>
    <x v="1"/>
    <x v="1"/>
    <n v="1"/>
    <x v="0"/>
    <n v="1"/>
    <x v="0"/>
    <n v="1"/>
    <n v="0"/>
    <x v="0"/>
    <x v="0"/>
    <n v="1"/>
    <n v="1"/>
  </r>
  <r>
    <n v="200981"/>
    <s v="2009-8-1"/>
    <x v="4"/>
    <n v="8"/>
    <n v="1"/>
    <x v="0"/>
    <x v="0"/>
    <x v="140"/>
    <x v="1"/>
    <x v="0"/>
    <x v="264"/>
    <s v="Good Standing"/>
    <n v="201031"/>
    <s v="2010-3-1"/>
    <n v="2.16"/>
    <x v="264"/>
    <s v="Good Standing"/>
    <n v="201331"/>
    <s v="2013-3-1"/>
    <n v="2.82"/>
    <n v="3"/>
    <s v="Good Standing"/>
    <x v="0"/>
    <x v="0"/>
    <n v="1"/>
    <x v="0"/>
    <n v="1"/>
    <x v="0"/>
    <n v="0"/>
    <n v="0"/>
    <x v="0"/>
    <x v="0"/>
    <n v="1"/>
    <n v="1"/>
  </r>
  <r>
    <n v="200981"/>
    <s v="2009-8-1"/>
    <x v="4"/>
    <n v="8"/>
    <n v="1"/>
    <x v="1"/>
    <x v="3"/>
    <x v="7"/>
    <x v="1"/>
    <x v="0"/>
    <x v="76"/>
    <s v="Good Standing"/>
    <n v="201071"/>
    <s v="2010-7-1"/>
    <n v="2.95"/>
    <x v="6"/>
    <s v="Good Standing"/>
    <n v="201331"/>
    <s v="2013-3-1"/>
    <n v="3.01"/>
    <n v="4"/>
    <s v="Good Standing"/>
    <x v="0"/>
    <x v="0"/>
    <n v="1"/>
    <x v="0"/>
    <n v="1"/>
    <x v="0"/>
    <n v="0"/>
    <n v="0"/>
    <x v="0"/>
    <x v="1"/>
    <n v="1"/>
    <n v="1"/>
  </r>
  <r>
    <n v="200981"/>
    <s v="2009-8-1"/>
    <x v="4"/>
    <n v="8"/>
    <n v="1"/>
    <x v="1"/>
    <x v="2"/>
    <x v="67"/>
    <x v="1"/>
    <x v="2"/>
    <x v="265"/>
    <s v="Good Standing"/>
    <n v="201031"/>
    <s v="2010-3-1"/>
    <n v="3.01"/>
    <x v="265"/>
    <s v="Good Standing"/>
    <n v="201031"/>
    <s v="2010-3-1"/>
    <n v="3.01"/>
    <n v="3.47"/>
    <s v="Good Standing"/>
    <x v="1"/>
    <x v="0"/>
    <n v="1"/>
    <x v="1"/>
    <n v="0"/>
    <x v="1"/>
    <n v="0"/>
    <n v="0"/>
    <x v="0"/>
    <x v="0"/>
    <n v="0"/>
    <n v="0"/>
  </r>
  <r>
    <n v="200981"/>
    <s v="2009-8-1"/>
    <x v="4"/>
    <n v="8"/>
    <n v="1"/>
    <x v="1"/>
    <x v="5"/>
    <x v="27"/>
    <x v="1"/>
    <x v="0"/>
    <x v="216"/>
    <s v="Probation"/>
    <n v="201061"/>
    <s v="2010-6-1"/>
    <n v="2.02"/>
    <x v="19"/>
    <s v="Good Standing"/>
    <m/>
    <s v="--"/>
    <m/>
    <m/>
    <m/>
    <x v="0"/>
    <x v="0"/>
    <n v="1"/>
    <x v="0"/>
    <n v="0"/>
    <x v="1"/>
    <n v="0"/>
    <n v="0"/>
    <x v="0"/>
    <x v="0"/>
    <n v="0"/>
    <n v="0"/>
  </r>
  <r>
    <n v="200981"/>
    <s v="2009-8-1"/>
    <x v="4"/>
    <n v="8"/>
    <n v="1"/>
    <x v="0"/>
    <x v="4"/>
    <x v="33"/>
    <x v="1"/>
    <x v="3"/>
    <x v="266"/>
    <s v="Good Standing"/>
    <n v="201031"/>
    <s v="2010-3-1"/>
    <n v="3.07"/>
    <x v="266"/>
    <s v="Good Standing"/>
    <n v="201331"/>
    <s v="2013-3-1"/>
    <n v="2.79"/>
    <n v="2.5299999999999998"/>
    <s v="Good Standing"/>
    <x v="0"/>
    <x v="1"/>
    <n v="1"/>
    <x v="0"/>
    <n v="1"/>
    <x v="0"/>
    <n v="0"/>
    <n v="0"/>
    <x v="0"/>
    <x v="1"/>
    <n v="1"/>
    <n v="1"/>
  </r>
  <r>
    <n v="200981"/>
    <s v="2009-8-1"/>
    <x v="4"/>
    <n v="8"/>
    <n v="1"/>
    <x v="1"/>
    <x v="2"/>
    <x v="141"/>
    <x v="1"/>
    <x v="0"/>
    <x v="267"/>
    <s v="Good Standing"/>
    <n v="201031"/>
    <s v="2010-3-1"/>
    <n v="3.53"/>
    <x v="6"/>
    <s v="Good Standing"/>
    <n v="201331"/>
    <s v="2013-3-1"/>
    <n v="3.7"/>
    <n v="4"/>
    <s v="Good Standing"/>
    <x v="0"/>
    <x v="0"/>
    <n v="1"/>
    <x v="0"/>
    <n v="1"/>
    <x v="0"/>
    <n v="0"/>
    <n v="0"/>
    <x v="0"/>
    <x v="1"/>
    <n v="1"/>
    <n v="1"/>
  </r>
  <r>
    <n v="200981"/>
    <s v="2009-8-1"/>
    <x v="4"/>
    <n v="8"/>
    <n v="1"/>
    <x v="0"/>
    <x v="4"/>
    <x v="89"/>
    <x v="1"/>
    <x v="0"/>
    <x v="251"/>
    <s v="Probation"/>
    <n v="201051"/>
    <s v="2010-5-1"/>
    <n v="2.0699999999999998"/>
    <x v="213"/>
    <s v="Good Standing with Warning"/>
    <n v="201371"/>
    <s v="2013-7-1"/>
    <n v="2.13"/>
    <n v="2.7"/>
    <s v="Good Standing"/>
    <x v="0"/>
    <x v="1"/>
    <n v="1"/>
    <x v="0"/>
    <n v="1"/>
    <x v="0"/>
    <n v="0"/>
    <n v="0"/>
    <x v="0"/>
    <x v="1"/>
    <n v="1"/>
    <n v="1"/>
  </r>
  <r>
    <n v="200981"/>
    <s v="2009-8-1"/>
    <x v="4"/>
    <n v="8"/>
    <n v="1"/>
    <x v="0"/>
    <x v="5"/>
    <x v="138"/>
    <x v="1"/>
    <x v="0"/>
    <x v="13"/>
    <s v="Good Standing"/>
    <n v="201031"/>
    <s v="2010-3-1"/>
    <n v="3.19"/>
    <x v="239"/>
    <s v="Good Standing"/>
    <n v="201381"/>
    <s v="2013-8-1"/>
    <n v="3.24"/>
    <n v="3.6"/>
    <s v="Good Standing"/>
    <x v="0"/>
    <x v="1"/>
    <n v="1"/>
    <x v="0"/>
    <n v="1"/>
    <x v="0"/>
    <n v="1"/>
    <n v="0"/>
    <x v="0"/>
    <x v="0"/>
    <n v="1"/>
    <n v="1"/>
  </r>
  <r>
    <n v="200981"/>
    <s v="2009-8-1"/>
    <x v="4"/>
    <n v="8"/>
    <n v="1"/>
    <x v="1"/>
    <x v="5"/>
    <x v="103"/>
    <x v="1"/>
    <x v="0"/>
    <x v="1"/>
    <s v="Good Standing"/>
    <n v="201031"/>
    <s v="2010-3-1"/>
    <n v="3.71"/>
    <x v="164"/>
    <s v="Good Standing"/>
    <n v="201431"/>
    <s v="2014-3-1"/>
    <n v="3.63"/>
    <n v="4"/>
    <s v="Good Standing"/>
    <x v="0"/>
    <x v="1"/>
    <n v="1"/>
    <x v="0"/>
    <n v="1"/>
    <x v="0"/>
    <n v="1"/>
    <n v="0"/>
    <x v="0"/>
    <x v="0"/>
    <n v="1"/>
    <n v="1"/>
  </r>
  <r>
    <n v="200981"/>
    <s v="2009-8-1"/>
    <x v="4"/>
    <n v="8"/>
    <n v="1"/>
    <x v="1"/>
    <x v="4"/>
    <x v="46"/>
    <x v="1"/>
    <x v="3"/>
    <x v="13"/>
    <s v="Good Standing"/>
    <n v="201031"/>
    <s v="2010-3-1"/>
    <n v="3.42"/>
    <x v="184"/>
    <s v="Good Standing"/>
    <n v="201431"/>
    <s v="2014-3-1"/>
    <n v="3.27"/>
    <n v="4"/>
    <s v="Good Standing"/>
    <x v="1"/>
    <x v="1"/>
    <n v="1"/>
    <x v="0"/>
    <n v="1"/>
    <x v="0"/>
    <n v="1"/>
    <n v="0"/>
    <x v="0"/>
    <x v="0"/>
    <n v="1"/>
    <n v="1"/>
  </r>
  <r>
    <n v="200981"/>
    <s v="2009-8-1"/>
    <x v="4"/>
    <n v="8"/>
    <n v="1"/>
    <x v="1"/>
    <x v="5"/>
    <x v="92"/>
    <x v="1"/>
    <x v="2"/>
    <x v="30"/>
    <s v="Good Standing"/>
    <n v="201031"/>
    <s v="2010-3-1"/>
    <n v="3.1"/>
    <x v="135"/>
    <s v="Good Standing"/>
    <n v="201331"/>
    <s v="2013-3-1"/>
    <n v="3.32"/>
    <n v="3.52"/>
    <s v="Good Standing"/>
    <x v="1"/>
    <x v="1"/>
    <n v="1"/>
    <x v="0"/>
    <n v="1"/>
    <x v="0"/>
    <n v="0"/>
    <n v="0"/>
    <x v="0"/>
    <x v="1"/>
    <n v="1"/>
    <n v="1"/>
  </r>
  <r>
    <n v="200981"/>
    <s v="2009-8-1"/>
    <x v="4"/>
    <n v="8"/>
    <n v="1"/>
    <x v="1"/>
    <x v="3"/>
    <x v="131"/>
    <x v="1"/>
    <x v="3"/>
    <x v="136"/>
    <s v="Good Standing"/>
    <n v="201051"/>
    <s v="2010-5-1"/>
    <n v="2.87"/>
    <x v="48"/>
    <s v="Good Standing with Warning"/>
    <n v="201331"/>
    <s v="2013-3-1"/>
    <n v="2.82"/>
    <n v="3"/>
    <s v="Good Standing"/>
    <x v="0"/>
    <x v="0"/>
    <n v="1"/>
    <x v="0"/>
    <n v="1"/>
    <x v="0"/>
    <n v="0"/>
    <n v="0"/>
    <x v="0"/>
    <x v="1"/>
    <n v="1"/>
    <n v="1"/>
  </r>
  <r>
    <n v="200981"/>
    <s v="2009-8-1"/>
    <x v="4"/>
    <n v="8"/>
    <n v="1"/>
    <x v="0"/>
    <x v="5"/>
    <x v="35"/>
    <x v="1"/>
    <x v="2"/>
    <x v="203"/>
    <s v="Good Standing"/>
    <n v="201031"/>
    <s v="2010-3-1"/>
    <n v="2.57"/>
    <x v="235"/>
    <s v="Good Standing"/>
    <n v="201371"/>
    <s v="2013-7-1"/>
    <n v="2.8"/>
    <n v="2.2999999999999998"/>
    <s v="Good Standing"/>
    <x v="0"/>
    <x v="1"/>
    <n v="1"/>
    <x v="0"/>
    <n v="1"/>
    <x v="0"/>
    <n v="0"/>
    <n v="0"/>
    <x v="0"/>
    <x v="1"/>
    <n v="1"/>
    <n v="1"/>
  </r>
  <r>
    <n v="200981"/>
    <s v="2009-8-1"/>
    <x v="4"/>
    <n v="8"/>
    <n v="1"/>
    <x v="0"/>
    <x v="5"/>
    <x v="18"/>
    <x v="1"/>
    <x v="3"/>
    <x v="76"/>
    <s v="Good Standing"/>
    <n v="201071"/>
    <s v="2010-7-1"/>
    <n v="1.69"/>
    <x v="213"/>
    <s v="Probation"/>
    <n v="201431"/>
    <s v="2014-3-1"/>
    <n v="2.1800000000000002"/>
    <n v="2.0099999999999998"/>
    <s v="Good Standing"/>
    <x v="1"/>
    <x v="1"/>
    <n v="1"/>
    <x v="0"/>
    <n v="0"/>
    <x v="0"/>
    <n v="1"/>
    <n v="0"/>
    <x v="0"/>
    <x v="0"/>
    <n v="1"/>
    <n v="1"/>
  </r>
  <r>
    <n v="200981"/>
    <s v="2009-8-1"/>
    <x v="4"/>
    <n v="8"/>
    <n v="1"/>
    <x v="1"/>
    <x v="5"/>
    <x v="42"/>
    <x v="1"/>
    <x v="3"/>
    <x v="192"/>
    <s v="Good Standing"/>
    <n v="201031"/>
    <s v="2010-3-1"/>
    <n v="2.5"/>
    <x v="73"/>
    <s v="Good Standing"/>
    <n v="201381"/>
    <s v="2013-8-1"/>
    <n v="2.5299999999999998"/>
    <n v="3.12"/>
    <s v="Good Standing"/>
    <x v="1"/>
    <x v="1"/>
    <n v="1"/>
    <x v="0"/>
    <n v="1"/>
    <x v="0"/>
    <n v="1"/>
    <n v="0"/>
    <x v="0"/>
    <x v="0"/>
    <n v="0"/>
    <n v="0"/>
  </r>
  <r>
    <n v="200981"/>
    <s v="2009-8-1"/>
    <x v="4"/>
    <n v="8"/>
    <n v="1"/>
    <x v="0"/>
    <x v="5"/>
    <x v="0"/>
    <x v="1"/>
    <x v="0"/>
    <x v="268"/>
    <s v="Good Standing"/>
    <n v="201031"/>
    <s v="2010-3-1"/>
    <n v="2.89"/>
    <x v="252"/>
    <s v="Good Standing"/>
    <n v="201351"/>
    <s v="2013-5-1"/>
    <n v="2.6"/>
    <n v="3"/>
    <s v="Good Standing"/>
    <x v="1"/>
    <x v="1"/>
    <n v="1"/>
    <x v="0"/>
    <n v="1"/>
    <x v="0"/>
    <n v="0"/>
    <n v="0"/>
    <x v="0"/>
    <x v="1"/>
    <n v="1"/>
    <n v="1"/>
  </r>
  <r>
    <n v="201081"/>
    <s v="2010-8-1"/>
    <x v="5"/>
    <n v="8"/>
    <n v="1"/>
    <x v="0"/>
    <x v="3"/>
    <x v="74"/>
    <x v="0"/>
    <x v="0"/>
    <x v="155"/>
    <s v="Good Standing"/>
    <n v="201131"/>
    <s v="2011-3-1"/>
    <n v="2.2999999999999998"/>
    <x v="74"/>
    <s v="Good Standing"/>
    <n v="201431"/>
    <s v="2014-3-1"/>
    <n v="2.8"/>
    <n v="3.1"/>
    <s v="Good Standing"/>
    <x v="0"/>
    <x v="0"/>
    <n v="1"/>
    <x v="0"/>
    <n v="1"/>
    <x v="0"/>
    <n v="0"/>
    <n v="0"/>
    <x v="0"/>
    <x v="1"/>
    <n v="1"/>
    <n v="1"/>
  </r>
  <r>
    <n v="201081"/>
    <s v="2010-8-1"/>
    <x v="5"/>
    <n v="8"/>
    <n v="1"/>
    <x v="0"/>
    <x v="5"/>
    <x v="105"/>
    <x v="0"/>
    <x v="3"/>
    <x v="269"/>
    <s v="Probation"/>
    <n v="201131"/>
    <s v="2011-3-1"/>
    <n v="1.06"/>
    <x v="267"/>
    <s v="Disqualified"/>
    <n v="201131"/>
    <s v="2011-3-1"/>
    <n v="1.06"/>
    <n v="0.56000000000000005"/>
    <s v="Disqualified"/>
    <x v="1"/>
    <x v="1"/>
    <n v="1"/>
    <x v="1"/>
    <n v="0"/>
    <x v="1"/>
    <n v="0"/>
    <n v="0"/>
    <x v="0"/>
    <x v="0"/>
    <n v="0"/>
    <n v="0"/>
  </r>
  <r>
    <n v="201081"/>
    <s v="2010-8-1"/>
    <x v="5"/>
    <n v="8"/>
    <n v="1"/>
    <x v="0"/>
    <x v="3"/>
    <x v="87"/>
    <x v="0"/>
    <x v="0"/>
    <x v="76"/>
    <s v="Good Standing"/>
    <n v="201131"/>
    <s v="2011-3-1"/>
    <n v="2.6"/>
    <x v="268"/>
    <s v="Good Standing"/>
    <n v="201381"/>
    <s v="2013-8-1"/>
    <n v="2.83"/>
    <n v="3.65"/>
    <s v="Good Standing"/>
    <x v="0"/>
    <x v="0"/>
    <n v="1"/>
    <x v="0"/>
    <n v="1"/>
    <x v="0"/>
    <n v="0"/>
    <n v="0"/>
    <x v="0"/>
    <x v="1"/>
    <n v="1"/>
    <n v="1"/>
  </r>
  <r>
    <n v="201081"/>
    <s v="2010-8-1"/>
    <x v="5"/>
    <n v="8"/>
    <n v="1"/>
    <x v="0"/>
    <x v="1"/>
    <x v="48"/>
    <x v="0"/>
    <x v="1"/>
    <x v="270"/>
    <s v="Probation"/>
    <n v="201131"/>
    <s v="2011-3-1"/>
    <n v="0.37"/>
    <x v="59"/>
    <s v="Disqualified"/>
    <n v="201131"/>
    <s v="2011-3-1"/>
    <n v="0.37"/>
    <n v="0"/>
    <s v="Disqualified"/>
    <x v="0"/>
    <x v="1"/>
    <n v="1"/>
    <x v="1"/>
    <n v="0"/>
    <x v="1"/>
    <n v="0"/>
    <n v="0"/>
    <x v="0"/>
    <x v="0"/>
    <n v="0"/>
    <n v="0"/>
  </r>
  <r>
    <n v="201081"/>
    <s v="2010-8-1"/>
    <x v="5"/>
    <n v="8"/>
    <n v="1"/>
    <x v="0"/>
    <x v="1"/>
    <x v="28"/>
    <x v="0"/>
    <x v="1"/>
    <x v="271"/>
    <s v="Probation"/>
    <n v="201131"/>
    <s v="2011-3-1"/>
    <n v="2.0099999999999998"/>
    <x v="154"/>
    <s v="Good Standing"/>
    <m/>
    <s v="--"/>
    <m/>
    <m/>
    <m/>
    <x v="0"/>
    <x v="1"/>
    <n v="1"/>
    <x v="0"/>
    <n v="0"/>
    <x v="1"/>
    <n v="0"/>
    <n v="0"/>
    <x v="0"/>
    <x v="0"/>
    <n v="0"/>
    <n v="0"/>
  </r>
  <r>
    <n v="201081"/>
    <s v="2010-8-1"/>
    <x v="5"/>
    <n v="8"/>
    <n v="1"/>
    <x v="0"/>
    <x v="1"/>
    <x v="41"/>
    <x v="0"/>
    <x v="1"/>
    <x v="255"/>
    <s v="Probation"/>
    <n v="201131"/>
    <s v="2011-3-1"/>
    <n v="0.67"/>
    <x v="59"/>
    <s v="Disqualified"/>
    <n v="201131"/>
    <s v="2011-3-1"/>
    <n v="0.67"/>
    <n v="0"/>
    <s v="Disqualified"/>
    <x v="0"/>
    <x v="1"/>
    <n v="1"/>
    <x v="1"/>
    <n v="0"/>
    <x v="1"/>
    <n v="0"/>
    <n v="0"/>
    <x v="0"/>
    <x v="0"/>
    <n v="0"/>
    <n v="0"/>
  </r>
  <r>
    <n v="201081"/>
    <s v="2010-8-1"/>
    <x v="5"/>
    <n v="8"/>
    <n v="1"/>
    <x v="0"/>
    <x v="4"/>
    <x v="37"/>
    <x v="0"/>
    <x v="0"/>
    <x v="272"/>
    <s v="Probation"/>
    <n v="201161"/>
    <s v="2011-6-1"/>
    <n v="0.66"/>
    <x v="59"/>
    <s v="Disqualified"/>
    <n v="201161"/>
    <s v="2011-6-1"/>
    <n v="0.66"/>
    <n v="0"/>
    <s v="Disqualified"/>
    <x v="0"/>
    <x v="1"/>
    <n v="1"/>
    <x v="1"/>
    <n v="0"/>
    <x v="1"/>
    <n v="0"/>
    <n v="0"/>
    <x v="0"/>
    <x v="0"/>
    <n v="0"/>
    <n v="0"/>
  </r>
  <r>
    <n v="201081"/>
    <s v="2010-8-1"/>
    <x v="5"/>
    <n v="8"/>
    <n v="1"/>
    <x v="1"/>
    <x v="1"/>
    <x v="101"/>
    <x v="0"/>
    <x v="1"/>
    <x v="129"/>
    <s v="Good Standing"/>
    <n v="201151"/>
    <s v="2011-5-1"/>
    <n v="3.31"/>
    <x v="19"/>
    <s v="Good Standing"/>
    <n v="201151"/>
    <s v="2011-5-1"/>
    <n v="3.31"/>
    <n v="3"/>
    <s v="Good Standing"/>
    <x v="0"/>
    <x v="0"/>
    <n v="1"/>
    <x v="1"/>
    <n v="0"/>
    <x v="1"/>
    <n v="0"/>
    <n v="0"/>
    <x v="0"/>
    <x v="0"/>
    <n v="0"/>
    <n v="0"/>
  </r>
  <r>
    <n v="201081"/>
    <s v="2010-8-1"/>
    <x v="5"/>
    <n v="8"/>
    <n v="1"/>
    <x v="0"/>
    <x v="0"/>
    <x v="36"/>
    <x v="0"/>
    <x v="0"/>
    <x v="166"/>
    <s v="Good Standing"/>
    <n v="201131"/>
    <s v="2011-3-1"/>
    <n v="3.69"/>
    <x v="269"/>
    <s v="Good Standing"/>
    <n v="201431"/>
    <s v="2014-3-1"/>
    <n v="3.48"/>
    <n v="2.2999999999999998"/>
    <s v="Good Standing"/>
    <x v="1"/>
    <x v="0"/>
    <n v="1"/>
    <x v="0"/>
    <n v="1"/>
    <x v="0"/>
    <n v="0"/>
    <n v="0"/>
    <x v="0"/>
    <x v="1"/>
    <n v="1"/>
    <n v="1"/>
  </r>
  <r>
    <n v="201081"/>
    <s v="2010-8-1"/>
    <x v="5"/>
    <n v="8"/>
    <n v="1"/>
    <x v="0"/>
    <x v="1"/>
    <x v="1"/>
    <x v="0"/>
    <x v="1"/>
    <x v="160"/>
    <s v="Probation"/>
    <n v="201161"/>
    <s v="2011-6-1"/>
    <n v="2.63"/>
    <x v="102"/>
    <s v="Good Standing"/>
    <n v="201331"/>
    <s v="2013-3-1"/>
    <n v="1.39"/>
    <n v="0"/>
    <s v="Disqualified"/>
    <x v="0"/>
    <x v="1"/>
    <n v="1"/>
    <x v="0"/>
    <n v="1"/>
    <x v="1"/>
    <n v="0"/>
    <n v="0"/>
    <x v="0"/>
    <x v="0"/>
    <n v="0"/>
    <n v="0"/>
  </r>
  <r>
    <n v="201081"/>
    <s v="2010-8-1"/>
    <x v="5"/>
    <n v="8"/>
    <n v="1"/>
    <x v="0"/>
    <x v="4"/>
    <x v="137"/>
    <x v="0"/>
    <x v="5"/>
    <x v="207"/>
    <s v="Good Standing"/>
    <n v="201131"/>
    <s v="2011-3-1"/>
    <n v="1.52"/>
    <x v="270"/>
    <s v="Probation"/>
    <n v="201481"/>
    <s v="2014-8-1"/>
    <n v="1.72"/>
    <n v="0.32"/>
    <s v="Disqualified"/>
    <x v="1"/>
    <x v="1"/>
    <n v="1"/>
    <x v="0"/>
    <n v="1"/>
    <x v="0"/>
    <n v="1"/>
    <n v="0"/>
    <x v="0"/>
    <x v="0"/>
    <n v="0"/>
    <n v="0"/>
  </r>
  <r>
    <n v="201081"/>
    <s v="2010-8-1"/>
    <x v="5"/>
    <n v="8"/>
    <n v="1"/>
    <x v="0"/>
    <x v="1"/>
    <x v="99"/>
    <x v="0"/>
    <x v="1"/>
    <x v="233"/>
    <s v="Good Standing"/>
    <n v="201131"/>
    <s v="2011-3-1"/>
    <n v="3.54"/>
    <x v="229"/>
    <s v="Good Standing"/>
    <n v="201431"/>
    <s v="2014-3-1"/>
    <n v="3.28"/>
    <n v="3.13"/>
    <s v="Good Standing"/>
    <x v="0"/>
    <x v="0"/>
    <n v="1"/>
    <x v="0"/>
    <n v="1"/>
    <x v="0"/>
    <n v="0"/>
    <n v="0"/>
    <x v="0"/>
    <x v="1"/>
    <n v="1"/>
    <n v="1"/>
  </r>
  <r>
    <n v="201081"/>
    <s v="2010-8-1"/>
    <x v="5"/>
    <n v="8"/>
    <n v="1"/>
    <x v="1"/>
    <x v="1"/>
    <x v="21"/>
    <x v="0"/>
    <x v="1"/>
    <x v="14"/>
    <s v="Good Standing"/>
    <n v="201151"/>
    <s v="2011-5-1"/>
    <n v="2.99"/>
    <x v="102"/>
    <s v="Good Standing"/>
    <n v="201431"/>
    <s v="2014-3-1"/>
    <n v="2.87"/>
    <n v="3.57"/>
    <s v="Good Standing"/>
    <x v="0"/>
    <x v="1"/>
    <n v="1"/>
    <x v="0"/>
    <n v="1"/>
    <x v="0"/>
    <n v="0"/>
    <n v="0"/>
    <x v="0"/>
    <x v="1"/>
    <n v="1"/>
    <n v="1"/>
  </r>
  <r>
    <n v="201081"/>
    <s v="2010-8-1"/>
    <x v="5"/>
    <n v="8"/>
    <n v="1"/>
    <x v="0"/>
    <x v="0"/>
    <x v="2"/>
    <x v="0"/>
    <x v="0"/>
    <x v="80"/>
    <s v="Good Standing"/>
    <n v="201131"/>
    <s v="2011-3-1"/>
    <n v="2.6"/>
    <x v="271"/>
    <s v="Good Standing"/>
    <n v="201431"/>
    <s v="2014-3-1"/>
    <n v="2.77"/>
    <n v="2.1"/>
    <s v="Good Standing"/>
    <x v="1"/>
    <x v="0"/>
    <n v="1"/>
    <x v="0"/>
    <n v="1"/>
    <x v="0"/>
    <n v="0"/>
    <n v="0"/>
    <x v="0"/>
    <x v="1"/>
    <n v="1"/>
    <n v="1"/>
  </r>
  <r>
    <n v="201081"/>
    <s v="2010-8-1"/>
    <x v="5"/>
    <n v="8"/>
    <n v="1"/>
    <x v="0"/>
    <x v="1"/>
    <x v="59"/>
    <x v="0"/>
    <x v="1"/>
    <x v="136"/>
    <s v="Good Standing"/>
    <n v="201161"/>
    <s v="2011-6-1"/>
    <n v="2.97"/>
    <x v="272"/>
    <s v="Good Standing"/>
    <n v="201431"/>
    <s v="2014-3-1"/>
    <n v="3.15"/>
    <n v="3.61"/>
    <s v="Good Standing"/>
    <x v="0"/>
    <x v="1"/>
    <n v="1"/>
    <x v="0"/>
    <n v="1"/>
    <x v="0"/>
    <n v="0"/>
    <n v="0"/>
    <x v="0"/>
    <x v="1"/>
    <n v="1"/>
    <n v="1"/>
  </r>
  <r>
    <n v="201081"/>
    <s v="2010-8-1"/>
    <x v="5"/>
    <n v="8"/>
    <n v="1"/>
    <x v="1"/>
    <x v="1"/>
    <x v="142"/>
    <x v="0"/>
    <x v="1"/>
    <x v="238"/>
    <s v="Good Standing"/>
    <n v="201161"/>
    <s v="2011-6-1"/>
    <n v="2.83"/>
    <x v="102"/>
    <s v="Good Standing"/>
    <n v="201461"/>
    <s v="2014-6-1"/>
    <n v="2.9"/>
    <n v="3.7"/>
    <s v="Good Standing"/>
    <x v="0"/>
    <x v="1"/>
    <n v="1"/>
    <x v="0"/>
    <n v="1"/>
    <x v="0"/>
    <n v="0"/>
    <n v="0"/>
    <x v="0"/>
    <x v="1"/>
    <n v="1"/>
    <n v="1"/>
  </r>
  <r>
    <n v="201081"/>
    <s v="2010-8-1"/>
    <x v="5"/>
    <n v="8"/>
    <n v="1"/>
    <x v="1"/>
    <x v="4"/>
    <x v="59"/>
    <x v="0"/>
    <x v="2"/>
    <x v="91"/>
    <s v="Good Standing"/>
    <n v="201161"/>
    <s v="2011-6-1"/>
    <n v="3.62"/>
    <x v="47"/>
    <s v="Good Standing"/>
    <n v="201371"/>
    <s v="2013-7-1"/>
    <n v="3.69"/>
    <n v="3.7"/>
    <s v="Good Standing"/>
    <x v="0"/>
    <x v="1"/>
    <n v="1"/>
    <x v="0"/>
    <n v="1"/>
    <x v="1"/>
    <n v="0"/>
    <n v="0"/>
    <x v="1"/>
    <x v="1"/>
    <n v="1"/>
    <n v="1"/>
  </r>
  <r>
    <n v="201081"/>
    <s v="2010-8-1"/>
    <x v="5"/>
    <n v="8"/>
    <n v="1"/>
    <x v="1"/>
    <x v="2"/>
    <x v="50"/>
    <x v="0"/>
    <x v="0"/>
    <x v="222"/>
    <s v="Good Standing"/>
    <n v="201131"/>
    <s v="2011-3-1"/>
    <n v="2.94"/>
    <x v="19"/>
    <s v="Good Standing"/>
    <n v="201431"/>
    <s v="2014-3-1"/>
    <n v="3.08"/>
    <n v="3.76"/>
    <s v="Good Standing"/>
    <x v="0"/>
    <x v="1"/>
    <n v="1"/>
    <x v="0"/>
    <n v="1"/>
    <x v="0"/>
    <n v="0"/>
    <n v="0"/>
    <x v="0"/>
    <x v="1"/>
    <n v="1"/>
    <n v="1"/>
  </r>
  <r>
    <n v="201081"/>
    <s v="2010-8-1"/>
    <x v="5"/>
    <n v="8"/>
    <n v="1"/>
    <x v="1"/>
    <x v="3"/>
    <x v="118"/>
    <x v="0"/>
    <x v="2"/>
    <x v="217"/>
    <s v="Good Standing"/>
    <n v="201131"/>
    <s v="2011-3-1"/>
    <n v="2.5499999999999998"/>
    <x v="156"/>
    <s v="Good Standing"/>
    <n v="201431"/>
    <s v="2014-3-1"/>
    <n v="3.05"/>
    <n v="3.73"/>
    <s v="Good Standing"/>
    <x v="1"/>
    <x v="1"/>
    <n v="1"/>
    <x v="0"/>
    <n v="1"/>
    <x v="0"/>
    <n v="0"/>
    <n v="0"/>
    <x v="0"/>
    <x v="1"/>
    <n v="1"/>
    <n v="1"/>
  </r>
  <r>
    <n v="201081"/>
    <s v="2010-8-1"/>
    <x v="5"/>
    <n v="8"/>
    <n v="1"/>
    <x v="0"/>
    <x v="3"/>
    <x v="135"/>
    <x v="0"/>
    <x v="2"/>
    <x v="6"/>
    <s v="Probation"/>
    <n v="201151"/>
    <s v="2011-5-1"/>
    <n v="1.81"/>
    <x v="59"/>
    <s v="Probation"/>
    <n v="201261"/>
    <s v="2012-6-1"/>
    <n v="1.71"/>
    <n v="0"/>
    <s v="Probation"/>
    <x v="0"/>
    <x v="1"/>
    <n v="1"/>
    <x v="0"/>
    <n v="0"/>
    <x v="1"/>
    <n v="0"/>
    <n v="0"/>
    <x v="0"/>
    <x v="0"/>
    <n v="0"/>
    <n v="0"/>
  </r>
  <r>
    <n v="201081"/>
    <s v="2010-8-1"/>
    <x v="5"/>
    <n v="8"/>
    <n v="1"/>
    <x v="1"/>
    <x v="3"/>
    <x v="10"/>
    <x v="0"/>
    <x v="2"/>
    <x v="273"/>
    <s v="Good Standing"/>
    <n v="201131"/>
    <s v="2011-3-1"/>
    <n v="2.94"/>
    <x v="220"/>
    <s v="Good Standing"/>
    <n v="201131"/>
    <s v="2011-3-1"/>
    <n v="2.94"/>
    <n v="3.27"/>
    <s v="Good Standing"/>
    <x v="0"/>
    <x v="1"/>
    <n v="1"/>
    <x v="1"/>
    <n v="0"/>
    <x v="1"/>
    <n v="0"/>
    <n v="0"/>
    <x v="0"/>
    <x v="0"/>
    <n v="0"/>
    <n v="0"/>
  </r>
  <r>
    <n v="201081"/>
    <s v="2010-8-1"/>
    <x v="5"/>
    <n v="8"/>
    <n v="1"/>
    <x v="0"/>
    <x v="4"/>
    <x v="33"/>
    <x v="0"/>
    <x v="2"/>
    <x v="1"/>
    <s v="Good Standing"/>
    <n v="201131"/>
    <s v="2011-3-1"/>
    <n v="3.71"/>
    <x v="164"/>
    <s v="Good Standing"/>
    <n v="201431"/>
    <s v="2014-3-1"/>
    <n v="3.51"/>
    <n v="3.51"/>
    <s v="Good Standing"/>
    <x v="1"/>
    <x v="1"/>
    <n v="1"/>
    <x v="0"/>
    <n v="1"/>
    <x v="0"/>
    <n v="0"/>
    <n v="0"/>
    <x v="0"/>
    <x v="1"/>
    <n v="1"/>
    <n v="1"/>
  </r>
  <r>
    <n v="201081"/>
    <s v="2010-8-1"/>
    <x v="5"/>
    <n v="8"/>
    <n v="1"/>
    <x v="0"/>
    <x v="3"/>
    <x v="65"/>
    <x v="0"/>
    <x v="0"/>
    <x v="274"/>
    <s v="Probation"/>
    <n v="201131"/>
    <s v="2011-3-1"/>
    <n v="1.33"/>
    <x v="145"/>
    <s v="Probation"/>
    <n v="201231"/>
    <s v="2012-3-1"/>
    <n v="1.45"/>
    <n v="1"/>
    <s v="Probation"/>
    <x v="0"/>
    <x v="1"/>
    <n v="1"/>
    <x v="0"/>
    <n v="0"/>
    <x v="1"/>
    <n v="0"/>
    <n v="0"/>
    <x v="0"/>
    <x v="0"/>
    <n v="0"/>
    <n v="0"/>
  </r>
  <r>
    <n v="201081"/>
    <s v="2010-8-1"/>
    <x v="5"/>
    <n v="8"/>
    <n v="1"/>
    <x v="1"/>
    <x v="4"/>
    <x v="18"/>
    <x v="0"/>
    <x v="2"/>
    <x v="136"/>
    <s v="Good Standing"/>
    <n v="201131"/>
    <s v="2011-3-1"/>
    <n v="3.19"/>
    <x v="263"/>
    <s v="Good Standing"/>
    <n v="201431"/>
    <s v="2014-3-1"/>
    <n v="2.96"/>
    <n v="3.21"/>
    <s v="Good Standing"/>
    <x v="0"/>
    <x v="1"/>
    <n v="1"/>
    <x v="0"/>
    <n v="1"/>
    <x v="0"/>
    <n v="0"/>
    <n v="0"/>
    <x v="0"/>
    <x v="1"/>
    <n v="1"/>
    <n v="1"/>
  </r>
  <r>
    <n v="201081"/>
    <s v="2010-8-1"/>
    <x v="5"/>
    <n v="8"/>
    <n v="1"/>
    <x v="0"/>
    <x v="4"/>
    <x v="115"/>
    <x v="0"/>
    <x v="2"/>
    <x v="84"/>
    <s v="Probation"/>
    <n v="201081"/>
    <s v="2010-8-1"/>
    <n v="0"/>
    <x v="59"/>
    <s v="Probation"/>
    <n v="201081"/>
    <s v="2010-8-1"/>
    <n v="0"/>
    <n v="0"/>
    <s v="Probation"/>
    <x v="0"/>
    <x v="1"/>
    <n v="1"/>
    <x v="1"/>
    <n v="0"/>
    <x v="1"/>
    <n v="0"/>
    <n v="0"/>
    <x v="0"/>
    <x v="0"/>
    <n v="0"/>
    <n v="0"/>
  </r>
  <r>
    <n v="201081"/>
    <s v="2010-8-1"/>
    <x v="5"/>
    <n v="8"/>
    <n v="1"/>
    <x v="0"/>
    <x v="3"/>
    <x v="49"/>
    <x v="0"/>
    <x v="2"/>
    <x v="162"/>
    <s v="Good Standing"/>
    <n v="201131"/>
    <s v="2011-3-1"/>
    <n v="2.6"/>
    <x v="199"/>
    <s v="Good Standing"/>
    <n v="201131"/>
    <s v="2011-3-1"/>
    <n v="2.6"/>
    <n v="2.82"/>
    <s v="Good Standing"/>
    <x v="1"/>
    <x v="1"/>
    <n v="1"/>
    <x v="1"/>
    <n v="0"/>
    <x v="1"/>
    <n v="0"/>
    <n v="0"/>
    <x v="0"/>
    <x v="0"/>
    <n v="0"/>
    <n v="0"/>
  </r>
  <r>
    <n v="201081"/>
    <s v="2010-8-1"/>
    <x v="5"/>
    <n v="8"/>
    <n v="1"/>
    <x v="1"/>
    <x v="4"/>
    <x v="6"/>
    <x v="0"/>
    <x v="2"/>
    <x v="78"/>
    <s v="Good Standing"/>
    <n v="201131"/>
    <s v="2011-3-1"/>
    <n v="2.4500000000000002"/>
    <x v="210"/>
    <s v="Good Standing"/>
    <n v="201431"/>
    <s v="2014-3-1"/>
    <n v="2.86"/>
    <n v="3.36"/>
    <s v="Good Standing"/>
    <x v="0"/>
    <x v="1"/>
    <n v="1"/>
    <x v="0"/>
    <n v="1"/>
    <x v="0"/>
    <n v="0"/>
    <n v="0"/>
    <x v="0"/>
    <x v="1"/>
    <n v="1"/>
    <n v="1"/>
  </r>
  <r>
    <n v="201081"/>
    <s v="2010-8-1"/>
    <x v="5"/>
    <n v="8"/>
    <n v="1"/>
    <x v="0"/>
    <x v="3"/>
    <x v="102"/>
    <x v="0"/>
    <x v="2"/>
    <x v="250"/>
    <s v="Good Standing"/>
    <n v="201131"/>
    <s v="2011-3-1"/>
    <n v="3.5"/>
    <x v="21"/>
    <s v="Good Standing"/>
    <n v="201231"/>
    <s v="2012-3-1"/>
    <n v="3.3"/>
    <n v="3.07"/>
    <s v="Good Standing"/>
    <x v="1"/>
    <x v="1"/>
    <n v="1"/>
    <x v="0"/>
    <n v="0"/>
    <x v="1"/>
    <n v="0"/>
    <n v="0"/>
    <x v="0"/>
    <x v="0"/>
    <n v="0"/>
    <n v="0"/>
  </r>
  <r>
    <n v="201081"/>
    <s v="2010-8-1"/>
    <x v="5"/>
    <n v="8"/>
    <n v="1"/>
    <x v="1"/>
    <x v="5"/>
    <x v="35"/>
    <x v="0"/>
    <x v="3"/>
    <x v="275"/>
    <s v="Probation"/>
    <n v="201081"/>
    <s v="2010-8-1"/>
    <n v="1.06"/>
    <x v="273"/>
    <s v="Probation"/>
    <n v="201731"/>
    <s v="2017-3-1"/>
    <n v="2.89"/>
    <n v="3.23"/>
    <s v="Good Standing"/>
    <x v="0"/>
    <x v="1"/>
    <n v="1"/>
    <x v="1"/>
    <n v="0"/>
    <x v="1"/>
    <n v="0"/>
    <n v="1"/>
    <x v="0"/>
    <x v="0"/>
    <n v="0"/>
    <n v="0"/>
  </r>
  <r>
    <n v="201081"/>
    <s v="2010-8-1"/>
    <x v="5"/>
    <n v="8"/>
    <n v="1"/>
    <x v="1"/>
    <x v="5"/>
    <x v="21"/>
    <x v="0"/>
    <x v="6"/>
    <x v="189"/>
    <s v="Good Standing"/>
    <n v="201131"/>
    <s v="2011-3-1"/>
    <n v="3.55"/>
    <x v="21"/>
    <s v="Good Standing"/>
    <n v="201331"/>
    <s v="2013-3-1"/>
    <n v="2.2400000000000002"/>
    <n v="2.92"/>
    <s v="Good Standing"/>
    <x v="1"/>
    <x v="1"/>
    <n v="1"/>
    <x v="0"/>
    <n v="1"/>
    <x v="1"/>
    <n v="0"/>
    <n v="0"/>
    <x v="0"/>
    <x v="0"/>
    <n v="0"/>
    <n v="0"/>
  </r>
  <r>
    <n v="201081"/>
    <s v="2010-8-1"/>
    <x v="5"/>
    <n v="8"/>
    <n v="1"/>
    <x v="0"/>
    <x v="3"/>
    <x v="49"/>
    <x v="0"/>
    <x v="2"/>
    <x v="276"/>
    <s v="Good Standing"/>
    <n v="201131"/>
    <s v="2011-3-1"/>
    <n v="2.85"/>
    <x v="121"/>
    <s v="Good Standing"/>
    <n v="201431"/>
    <s v="2014-3-1"/>
    <n v="3.02"/>
    <n v="3.6"/>
    <s v="Good Standing"/>
    <x v="1"/>
    <x v="1"/>
    <n v="1"/>
    <x v="0"/>
    <n v="1"/>
    <x v="0"/>
    <n v="0"/>
    <n v="0"/>
    <x v="0"/>
    <x v="1"/>
    <n v="1"/>
    <n v="1"/>
  </r>
  <r>
    <n v="201081"/>
    <s v="2010-8-1"/>
    <x v="5"/>
    <n v="8"/>
    <n v="1"/>
    <x v="1"/>
    <x v="5"/>
    <x v="5"/>
    <x v="0"/>
    <x v="0"/>
    <x v="140"/>
    <s v="Good Standing"/>
    <n v="201131"/>
    <s v="2011-3-1"/>
    <n v="3.07"/>
    <x v="209"/>
    <s v="Good Standing"/>
    <n v="201231"/>
    <s v="2012-3-1"/>
    <n v="3.06"/>
    <n v="2.86"/>
    <s v="Good Standing"/>
    <x v="0"/>
    <x v="1"/>
    <n v="1"/>
    <x v="0"/>
    <n v="0"/>
    <x v="1"/>
    <n v="0"/>
    <n v="0"/>
    <x v="0"/>
    <x v="0"/>
    <n v="0"/>
    <n v="0"/>
  </r>
  <r>
    <n v="201081"/>
    <s v="2010-8-1"/>
    <x v="5"/>
    <n v="8"/>
    <n v="1"/>
    <x v="0"/>
    <x v="3"/>
    <x v="33"/>
    <x v="0"/>
    <x v="2"/>
    <x v="185"/>
    <s v="Good Standing"/>
    <n v="201171"/>
    <s v="2011-7-1"/>
    <n v="3.81"/>
    <x v="6"/>
    <s v="Good Standing"/>
    <m/>
    <s v="--"/>
    <m/>
    <m/>
    <m/>
    <x v="1"/>
    <x v="1"/>
    <n v="1"/>
    <x v="0"/>
    <n v="0"/>
    <x v="1"/>
    <n v="0"/>
    <n v="0"/>
    <x v="0"/>
    <x v="0"/>
    <n v="0"/>
    <n v="0"/>
  </r>
  <r>
    <n v="201081"/>
    <s v="2010-8-1"/>
    <x v="5"/>
    <n v="8"/>
    <n v="1"/>
    <x v="1"/>
    <x v="4"/>
    <x v="85"/>
    <x v="0"/>
    <x v="2"/>
    <x v="0"/>
    <s v="Good Standing"/>
    <n v="201131"/>
    <s v="2011-3-1"/>
    <n v="2.1"/>
    <x v="264"/>
    <s v="Good Standing"/>
    <n v="201431"/>
    <s v="2014-3-1"/>
    <n v="2.5099999999999998"/>
    <n v="2.66"/>
    <s v="Good Standing"/>
    <x v="1"/>
    <x v="1"/>
    <n v="1"/>
    <x v="0"/>
    <n v="1"/>
    <x v="0"/>
    <n v="0"/>
    <n v="0"/>
    <x v="0"/>
    <x v="0"/>
    <n v="1"/>
    <n v="1"/>
  </r>
  <r>
    <n v="201081"/>
    <s v="2010-8-1"/>
    <x v="5"/>
    <n v="8"/>
    <n v="1"/>
    <x v="0"/>
    <x v="3"/>
    <x v="12"/>
    <x v="0"/>
    <x v="3"/>
    <x v="229"/>
    <s v="Good Standing"/>
    <n v="201131"/>
    <s v="2011-3-1"/>
    <n v="2.57"/>
    <x v="26"/>
    <s v="Good Standing"/>
    <n v="201431"/>
    <s v="2014-3-1"/>
    <n v="2.39"/>
    <n v="2.72"/>
    <s v="Good Standing"/>
    <x v="1"/>
    <x v="1"/>
    <n v="1"/>
    <x v="0"/>
    <n v="1"/>
    <x v="0"/>
    <n v="0"/>
    <n v="0"/>
    <x v="0"/>
    <x v="1"/>
    <n v="1"/>
    <n v="1"/>
  </r>
  <r>
    <n v="201081"/>
    <s v="2010-8-1"/>
    <x v="5"/>
    <n v="8"/>
    <n v="1"/>
    <x v="0"/>
    <x v="5"/>
    <x v="48"/>
    <x v="0"/>
    <x v="0"/>
    <x v="81"/>
    <s v="Good Standing"/>
    <n v="201131"/>
    <s v="2011-3-1"/>
    <n v="3.88"/>
    <x v="50"/>
    <s v="Good Standing"/>
    <n v="201531"/>
    <s v="2015-3-1"/>
    <n v="3.85"/>
    <n v="4"/>
    <s v="Good Standing"/>
    <x v="0"/>
    <x v="1"/>
    <n v="1"/>
    <x v="0"/>
    <n v="1"/>
    <x v="0"/>
    <n v="1"/>
    <n v="0"/>
    <x v="0"/>
    <x v="0"/>
    <n v="1"/>
    <n v="1"/>
  </r>
  <r>
    <n v="201081"/>
    <s v="2010-8-1"/>
    <x v="5"/>
    <n v="8"/>
    <n v="1"/>
    <x v="0"/>
    <x v="5"/>
    <x v="79"/>
    <x v="8"/>
    <x v="0"/>
    <x v="277"/>
    <s v="Good Standing"/>
    <n v="201131"/>
    <s v="2011-3-1"/>
    <n v="3.12"/>
    <x v="266"/>
    <s v="Good Standing"/>
    <n v="201431"/>
    <s v="2014-3-1"/>
    <n v="3.19"/>
    <n v="3.23"/>
    <s v="Good Standing"/>
    <x v="0"/>
    <x v="1"/>
    <n v="1"/>
    <x v="0"/>
    <n v="1"/>
    <x v="0"/>
    <n v="0"/>
    <n v="0"/>
    <x v="0"/>
    <x v="1"/>
    <n v="1"/>
    <n v="1"/>
  </r>
  <r>
    <n v="201081"/>
    <s v="2010-8-1"/>
    <x v="5"/>
    <n v="8"/>
    <n v="1"/>
    <x v="1"/>
    <x v="3"/>
    <x v="3"/>
    <x v="0"/>
    <x v="0"/>
    <x v="84"/>
    <s v="Probation"/>
    <n v="201081"/>
    <s v="2010-8-1"/>
    <n v="0"/>
    <x v="59"/>
    <s v="Probation"/>
    <n v="201081"/>
    <s v="2010-8-1"/>
    <n v="0"/>
    <n v="0"/>
    <s v="Probation"/>
    <x v="0"/>
    <x v="1"/>
    <n v="1"/>
    <x v="1"/>
    <n v="0"/>
    <x v="1"/>
    <n v="0"/>
    <n v="0"/>
    <x v="0"/>
    <x v="0"/>
    <n v="0"/>
    <n v="0"/>
  </r>
  <r>
    <n v="201081"/>
    <s v="2010-8-1"/>
    <x v="5"/>
    <n v="8"/>
    <n v="1"/>
    <x v="1"/>
    <x v="5"/>
    <x v="42"/>
    <x v="0"/>
    <x v="0"/>
    <x v="256"/>
    <s v="Good Standing"/>
    <n v="201131"/>
    <s v="2011-3-1"/>
    <n v="2.78"/>
    <x v="120"/>
    <s v="Good Standing"/>
    <n v="201431"/>
    <s v="2014-3-1"/>
    <n v="2.99"/>
    <n v="3.06"/>
    <s v="Good Standing"/>
    <x v="1"/>
    <x v="1"/>
    <n v="1"/>
    <x v="0"/>
    <n v="1"/>
    <x v="0"/>
    <n v="0"/>
    <n v="0"/>
    <x v="0"/>
    <x v="1"/>
    <n v="1"/>
    <n v="1"/>
  </r>
  <r>
    <n v="201081"/>
    <s v="2010-8-1"/>
    <x v="5"/>
    <n v="8"/>
    <n v="1"/>
    <x v="1"/>
    <x v="4"/>
    <x v="60"/>
    <x v="0"/>
    <x v="2"/>
    <x v="194"/>
    <s v="Good Standing"/>
    <n v="201131"/>
    <s v="2011-3-1"/>
    <n v="3.18"/>
    <x v="90"/>
    <s v="Good Standing"/>
    <n v="201481"/>
    <s v="2014-8-1"/>
    <n v="3.33"/>
    <n v="3.73"/>
    <s v="Good Standing"/>
    <x v="1"/>
    <x v="1"/>
    <n v="1"/>
    <x v="0"/>
    <n v="1"/>
    <x v="0"/>
    <n v="1"/>
    <n v="0"/>
    <x v="0"/>
    <x v="0"/>
    <n v="1"/>
    <n v="1"/>
  </r>
  <r>
    <n v="201081"/>
    <s v="2010-8-1"/>
    <x v="5"/>
    <n v="8"/>
    <n v="1"/>
    <x v="1"/>
    <x v="2"/>
    <x v="101"/>
    <x v="0"/>
    <x v="2"/>
    <x v="60"/>
    <s v="Good Standing"/>
    <n v="201131"/>
    <s v="2011-3-1"/>
    <n v="3.87"/>
    <x v="102"/>
    <s v="Good Standing"/>
    <n v="201531"/>
    <s v="2015-3-1"/>
    <n v="3.68"/>
    <n v="4"/>
    <s v="Good Standing"/>
    <x v="1"/>
    <x v="1"/>
    <n v="1"/>
    <x v="0"/>
    <n v="1"/>
    <x v="0"/>
    <n v="1"/>
    <n v="0"/>
    <x v="0"/>
    <x v="0"/>
    <n v="1"/>
    <n v="1"/>
  </r>
  <r>
    <n v="201081"/>
    <s v="2010-8-1"/>
    <x v="5"/>
    <n v="8"/>
    <n v="1"/>
    <x v="1"/>
    <x v="3"/>
    <x v="142"/>
    <x v="0"/>
    <x v="8"/>
    <x v="218"/>
    <s v="Good Standing"/>
    <n v="201131"/>
    <s v="2011-3-1"/>
    <n v="3.44"/>
    <x v="191"/>
    <s v="Good Standing"/>
    <n v="201431"/>
    <s v="2014-3-1"/>
    <n v="3.23"/>
    <n v="3.39"/>
    <s v="Good Standing"/>
    <x v="0"/>
    <x v="1"/>
    <n v="1"/>
    <x v="0"/>
    <n v="1"/>
    <x v="0"/>
    <n v="0"/>
    <n v="0"/>
    <x v="0"/>
    <x v="1"/>
    <n v="1"/>
    <n v="1"/>
  </r>
  <r>
    <n v="201081"/>
    <s v="2010-8-1"/>
    <x v="5"/>
    <n v="8"/>
    <n v="1"/>
    <x v="0"/>
    <x v="5"/>
    <x v="87"/>
    <x v="0"/>
    <x v="0"/>
    <x v="236"/>
    <s v="Good Standing"/>
    <n v="201171"/>
    <s v="2011-7-1"/>
    <n v="2.54"/>
    <x v="159"/>
    <s v="Good Standing with Warning"/>
    <n v="201531"/>
    <s v="2015-3-1"/>
    <n v="2.4500000000000002"/>
    <n v="2.4"/>
    <s v="Good Standing"/>
    <x v="0"/>
    <x v="0"/>
    <n v="1"/>
    <x v="0"/>
    <n v="1"/>
    <x v="0"/>
    <n v="1"/>
    <n v="0"/>
    <x v="0"/>
    <x v="0"/>
    <n v="1"/>
    <n v="1"/>
  </r>
  <r>
    <n v="201081"/>
    <s v="2010-8-1"/>
    <x v="5"/>
    <n v="8"/>
    <n v="1"/>
    <x v="0"/>
    <x v="4"/>
    <x v="139"/>
    <x v="0"/>
    <x v="2"/>
    <x v="278"/>
    <s v="Probation"/>
    <n v="201151"/>
    <s v="2011-5-1"/>
    <n v="2.33"/>
    <x v="272"/>
    <s v="Good Standing"/>
    <n v="201431"/>
    <s v="2014-3-1"/>
    <n v="2.72"/>
    <n v="3.1"/>
    <s v="Good Standing"/>
    <x v="0"/>
    <x v="1"/>
    <n v="1"/>
    <x v="0"/>
    <n v="0"/>
    <x v="0"/>
    <n v="0"/>
    <n v="0"/>
    <x v="0"/>
    <x v="1"/>
    <n v="1"/>
    <n v="1"/>
  </r>
  <r>
    <n v="201081"/>
    <s v="2010-8-1"/>
    <x v="5"/>
    <n v="8"/>
    <n v="1"/>
    <x v="0"/>
    <x v="3"/>
    <x v="78"/>
    <x v="0"/>
    <x v="0"/>
    <x v="36"/>
    <s v="Good Standing"/>
    <n v="201131"/>
    <s v="2011-3-1"/>
    <n v="1.91"/>
    <x v="218"/>
    <s v="Probation"/>
    <n v="201271"/>
    <s v="2012-7-1"/>
    <n v="1.99"/>
    <n v="0"/>
    <s v="Probation"/>
    <x v="0"/>
    <x v="1"/>
    <n v="1"/>
    <x v="0"/>
    <n v="0"/>
    <x v="1"/>
    <n v="0"/>
    <n v="0"/>
    <x v="0"/>
    <x v="0"/>
    <n v="0"/>
    <n v="0"/>
  </r>
  <r>
    <n v="201081"/>
    <s v="2010-8-1"/>
    <x v="5"/>
    <n v="8"/>
    <n v="1"/>
    <x v="1"/>
    <x v="4"/>
    <x v="28"/>
    <x v="0"/>
    <x v="0"/>
    <x v="153"/>
    <s v="Good Standing"/>
    <n v="201131"/>
    <s v="2011-3-1"/>
    <n v="2.69"/>
    <x v="172"/>
    <s v="Good Standing"/>
    <n v="201471"/>
    <s v="2014-7-1"/>
    <n v="2.75"/>
    <n v="2.7"/>
    <s v="Good Standing"/>
    <x v="1"/>
    <x v="1"/>
    <n v="1"/>
    <x v="0"/>
    <n v="1"/>
    <x v="0"/>
    <n v="0"/>
    <n v="0"/>
    <x v="0"/>
    <x v="1"/>
    <n v="1"/>
    <n v="1"/>
  </r>
  <r>
    <n v="201081"/>
    <s v="2010-8-1"/>
    <x v="5"/>
    <n v="8"/>
    <n v="1"/>
    <x v="0"/>
    <x v="4"/>
    <x v="59"/>
    <x v="0"/>
    <x v="2"/>
    <x v="181"/>
    <s v="Good Standing"/>
    <n v="201131"/>
    <s v="2011-3-1"/>
    <n v="3.64"/>
    <x v="6"/>
    <s v="Good Standing"/>
    <n v="201381"/>
    <s v="2013-8-1"/>
    <n v="3.83"/>
    <n v="3.59"/>
    <s v="Good Standing"/>
    <x v="0"/>
    <x v="1"/>
    <n v="1"/>
    <x v="0"/>
    <n v="1"/>
    <x v="0"/>
    <n v="0"/>
    <n v="0"/>
    <x v="0"/>
    <x v="1"/>
    <n v="1"/>
    <n v="1"/>
  </r>
  <r>
    <n v="201081"/>
    <s v="2010-8-1"/>
    <x v="5"/>
    <n v="8"/>
    <n v="1"/>
    <x v="0"/>
    <x v="3"/>
    <x v="59"/>
    <x v="0"/>
    <x v="3"/>
    <x v="182"/>
    <s v="Good Standing"/>
    <n v="201131"/>
    <s v="2011-3-1"/>
    <n v="3.21"/>
    <x v="181"/>
    <s v="Good Standing"/>
    <m/>
    <s v="--"/>
    <m/>
    <m/>
    <m/>
    <x v="1"/>
    <x v="1"/>
    <n v="1"/>
    <x v="0"/>
    <n v="1"/>
    <x v="0"/>
    <n v="0"/>
    <n v="0"/>
    <x v="0"/>
    <x v="0"/>
    <n v="0"/>
    <n v="0"/>
  </r>
  <r>
    <n v="201081"/>
    <s v="2010-8-1"/>
    <x v="5"/>
    <n v="8"/>
    <n v="1"/>
    <x v="1"/>
    <x v="4"/>
    <x v="68"/>
    <x v="0"/>
    <x v="2"/>
    <x v="1"/>
    <s v="Good Standing"/>
    <n v="201131"/>
    <s v="2011-3-1"/>
    <n v="3.7"/>
    <x v="202"/>
    <s v="Good Standing"/>
    <n v="201431"/>
    <s v="2014-3-1"/>
    <n v="3.82"/>
    <n v="3.76"/>
    <s v="Good Standing"/>
    <x v="0"/>
    <x v="1"/>
    <n v="1"/>
    <x v="0"/>
    <n v="1"/>
    <x v="0"/>
    <n v="0"/>
    <n v="0"/>
    <x v="0"/>
    <x v="1"/>
    <n v="1"/>
    <n v="1"/>
  </r>
  <r>
    <n v="201081"/>
    <s v="2010-8-1"/>
    <x v="5"/>
    <n v="8"/>
    <n v="1"/>
    <x v="1"/>
    <x v="3"/>
    <x v="108"/>
    <x v="0"/>
    <x v="0"/>
    <x v="0"/>
    <s v="Good Standing"/>
    <n v="201131"/>
    <s v="2011-3-1"/>
    <n v="2.72"/>
    <x v="90"/>
    <s v="Good Standing"/>
    <n v="201431"/>
    <s v="2014-3-1"/>
    <n v="2.75"/>
    <n v="3.54"/>
    <s v="Good Standing"/>
    <x v="0"/>
    <x v="1"/>
    <n v="1"/>
    <x v="0"/>
    <n v="1"/>
    <x v="0"/>
    <n v="0"/>
    <n v="0"/>
    <x v="0"/>
    <x v="1"/>
    <n v="1"/>
    <n v="1"/>
  </r>
  <r>
    <n v="201081"/>
    <s v="2010-8-1"/>
    <x v="5"/>
    <n v="8"/>
    <n v="1"/>
    <x v="1"/>
    <x v="5"/>
    <x v="131"/>
    <x v="0"/>
    <x v="2"/>
    <x v="59"/>
    <s v="Good Standing"/>
    <n v="201131"/>
    <s v="2011-3-1"/>
    <n v="3.45"/>
    <x v="160"/>
    <s v="Good Standing"/>
    <n v="201431"/>
    <s v="2014-3-1"/>
    <n v="3.27"/>
    <n v="3.47"/>
    <s v="Good Standing"/>
    <x v="1"/>
    <x v="1"/>
    <n v="1"/>
    <x v="0"/>
    <n v="1"/>
    <x v="0"/>
    <n v="0"/>
    <n v="0"/>
    <x v="0"/>
    <x v="1"/>
    <n v="1"/>
    <n v="1"/>
  </r>
  <r>
    <n v="201081"/>
    <s v="2010-8-1"/>
    <x v="5"/>
    <n v="8"/>
    <n v="1"/>
    <x v="0"/>
    <x v="4"/>
    <x v="95"/>
    <x v="0"/>
    <x v="0"/>
    <x v="195"/>
    <s v="Good Standing"/>
    <n v="201151"/>
    <s v="2011-5-1"/>
    <n v="2.74"/>
    <x v="6"/>
    <s v="Good Standing"/>
    <n v="201481"/>
    <s v="2014-8-1"/>
    <n v="3.2"/>
    <n v="3.43"/>
    <s v="Good Standing"/>
    <x v="0"/>
    <x v="0"/>
    <n v="1"/>
    <x v="0"/>
    <n v="1"/>
    <x v="0"/>
    <n v="1"/>
    <n v="0"/>
    <x v="0"/>
    <x v="0"/>
    <n v="1"/>
    <n v="1"/>
  </r>
  <r>
    <n v="201081"/>
    <s v="2010-8-1"/>
    <x v="5"/>
    <n v="8"/>
    <n v="1"/>
    <x v="0"/>
    <x v="1"/>
    <x v="80"/>
    <x v="0"/>
    <x v="1"/>
    <x v="214"/>
    <s v="Probation"/>
    <n v="201131"/>
    <s v="2011-3-1"/>
    <n v="1.62"/>
    <x v="274"/>
    <s v="Probation"/>
    <n v="201131"/>
    <s v="2011-3-1"/>
    <n v="1.62"/>
    <n v="1.59"/>
    <s v="Probation"/>
    <x v="0"/>
    <x v="1"/>
    <n v="1"/>
    <x v="1"/>
    <n v="0"/>
    <x v="1"/>
    <n v="0"/>
    <n v="0"/>
    <x v="0"/>
    <x v="0"/>
    <n v="0"/>
    <n v="0"/>
  </r>
  <r>
    <n v="201081"/>
    <s v="2010-8-1"/>
    <x v="5"/>
    <n v="8"/>
    <n v="1"/>
    <x v="0"/>
    <x v="4"/>
    <x v="79"/>
    <x v="0"/>
    <x v="0"/>
    <x v="219"/>
    <s v="Good Standing"/>
    <n v="201131"/>
    <s v="2011-3-1"/>
    <n v="3.52"/>
    <x v="201"/>
    <s v="Good Standing"/>
    <n v="201531"/>
    <s v="2015-3-1"/>
    <n v="3.64"/>
    <n v="4"/>
    <s v="Good Standing"/>
    <x v="0"/>
    <x v="1"/>
    <n v="1"/>
    <x v="0"/>
    <n v="1"/>
    <x v="0"/>
    <n v="1"/>
    <n v="0"/>
    <x v="0"/>
    <x v="0"/>
    <n v="1"/>
    <n v="1"/>
  </r>
  <r>
    <n v="201081"/>
    <s v="2010-8-1"/>
    <x v="5"/>
    <n v="8"/>
    <n v="1"/>
    <x v="0"/>
    <x v="3"/>
    <x v="122"/>
    <x v="0"/>
    <x v="0"/>
    <x v="140"/>
    <s v="Good Standing"/>
    <n v="201131"/>
    <s v="2011-3-1"/>
    <n v="2.61"/>
    <x v="275"/>
    <s v="Good Standing"/>
    <n v="201531"/>
    <s v="2015-3-1"/>
    <n v="3.19"/>
    <n v="3.28"/>
    <s v="Good Standing"/>
    <x v="1"/>
    <x v="1"/>
    <n v="1"/>
    <x v="0"/>
    <n v="1"/>
    <x v="0"/>
    <n v="1"/>
    <n v="0"/>
    <x v="0"/>
    <x v="0"/>
    <n v="1"/>
    <n v="1"/>
  </r>
  <r>
    <n v="201081"/>
    <s v="2010-8-1"/>
    <x v="5"/>
    <n v="8"/>
    <n v="1"/>
    <x v="1"/>
    <x v="1"/>
    <x v="18"/>
    <x v="0"/>
    <x v="1"/>
    <x v="202"/>
    <s v="Good Standing"/>
    <n v="201131"/>
    <s v="2011-3-1"/>
    <n v="2.5299999999999998"/>
    <x v="173"/>
    <s v="Good Standing"/>
    <n v="201431"/>
    <s v="2014-3-1"/>
    <n v="2.92"/>
    <n v="3.61"/>
    <s v="Good Standing"/>
    <x v="0"/>
    <x v="0"/>
    <n v="1"/>
    <x v="0"/>
    <n v="1"/>
    <x v="0"/>
    <n v="0"/>
    <n v="0"/>
    <x v="0"/>
    <x v="1"/>
    <n v="1"/>
    <n v="1"/>
  </r>
  <r>
    <n v="201081"/>
    <s v="2010-8-1"/>
    <x v="5"/>
    <n v="8"/>
    <n v="1"/>
    <x v="0"/>
    <x v="2"/>
    <x v="108"/>
    <x v="0"/>
    <x v="0"/>
    <x v="25"/>
    <s v="Good Standing"/>
    <n v="201131"/>
    <s v="2011-3-1"/>
    <n v="3.21"/>
    <x v="164"/>
    <s v="Good Standing"/>
    <n v="201431"/>
    <s v="2014-3-1"/>
    <n v="3.25"/>
    <n v="3.17"/>
    <s v="Good Standing"/>
    <x v="0"/>
    <x v="1"/>
    <n v="1"/>
    <x v="0"/>
    <n v="0"/>
    <x v="0"/>
    <n v="0"/>
    <n v="0"/>
    <x v="0"/>
    <x v="0"/>
    <n v="0"/>
    <n v="0"/>
  </r>
  <r>
    <n v="201081"/>
    <s v="2010-8-1"/>
    <x v="5"/>
    <n v="8"/>
    <n v="1"/>
    <x v="0"/>
    <x v="3"/>
    <x v="72"/>
    <x v="0"/>
    <x v="2"/>
    <x v="13"/>
    <s v="Good Standing"/>
    <n v="201131"/>
    <s v="2011-3-1"/>
    <n v="3.5"/>
    <x v="228"/>
    <s v="Good Standing"/>
    <n v="201231"/>
    <s v="2012-3-1"/>
    <n v="3.43"/>
    <n v="3.4"/>
    <s v="Good Standing"/>
    <x v="1"/>
    <x v="1"/>
    <n v="1"/>
    <x v="0"/>
    <n v="0"/>
    <x v="1"/>
    <n v="0"/>
    <n v="0"/>
    <x v="0"/>
    <x v="0"/>
    <n v="0"/>
    <n v="0"/>
  </r>
  <r>
    <n v="201081"/>
    <s v="2010-8-1"/>
    <x v="5"/>
    <n v="8"/>
    <n v="1"/>
    <x v="1"/>
    <x v="4"/>
    <x v="33"/>
    <x v="0"/>
    <x v="2"/>
    <x v="204"/>
    <s v="Good Standing"/>
    <n v="201131"/>
    <s v="2011-3-1"/>
    <n v="2.66"/>
    <x v="275"/>
    <s v="Good Standing"/>
    <n v="201381"/>
    <s v="2013-8-1"/>
    <n v="3.08"/>
    <n v="3.65"/>
    <s v="Good Standing"/>
    <x v="0"/>
    <x v="1"/>
    <n v="1"/>
    <x v="0"/>
    <n v="1"/>
    <x v="0"/>
    <n v="0"/>
    <n v="0"/>
    <x v="0"/>
    <x v="1"/>
    <n v="1"/>
    <n v="1"/>
  </r>
  <r>
    <n v="201081"/>
    <s v="2010-8-1"/>
    <x v="5"/>
    <n v="8"/>
    <n v="1"/>
    <x v="1"/>
    <x v="5"/>
    <x v="143"/>
    <x v="0"/>
    <x v="0"/>
    <x v="279"/>
    <s v="Good Standing"/>
    <n v="201151"/>
    <s v="2011-5-1"/>
    <n v="3.31"/>
    <x v="47"/>
    <s v="Good Standing"/>
    <n v="201431"/>
    <s v="2014-3-1"/>
    <n v="3.58"/>
    <n v="4"/>
    <s v="Good Standing"/>
    <x v="0"/>
    <x v="1"/>
    <n v="1"/>
    <x v="0"/>
    <n v="1"/>
    <x v="0"/>
    <n v="0"/>
    <n v="0"/>
    <x v="0"/>
    <x v="1"/>
    <n v="1"/>
    <n v="1"/>
  </r>
  <r>
    <n v="201081"/>
    <s v="2010-8-1"/>
    <x v="5"/>
    <n v="8"/>
    <n v="1"/>
    <x v="1"/>
    <x v="3"/>
    <x v="6"/>
    <x v="0"/>
    <x v="0"/>
    <x v="280"/>
    <s v="Good Standing"/>
    <n v="201131"/>
    <s v="2011-3-1"/>
    <n v="2.99"/>
    <x v="199"/>
    <s v="Good Standing"/>
    <n v="201431"/>
    <s v="2014-3-1"/>
    <n v="2.91"/>
    <n v="3.06"/>
    <s v="Good Standing"/>
    <x v="1"/>
    <x v="1"/>
    <n v="1"/>
    <x v="0"/>
    <n v="1"/>
    <x v="0"/>
    <n v="0"/>
    <n v="0"/>
    <x v="0"/>
    <x v="1"/>
    <n v="1"/>
    <n v="1"/>
  </r>
  <r>
    <n v="201081"/>
    <s v="2010-8-1"/>
    <x v="5"/>
    <n v="8"/>
    <n v="1"/>
    <x v="1"/>
    <x v="5"/>
    <x v="97"/>
    <x v="7"/>
    <x v="2"/>
    <x v="193"/>
    <s v="Good Standing"/>
    <n v="201131"/>
    <s v="2011-3-1"/>
    <n v="3.15"/>
    <x v="266"/>
    <s v="Good Standing"/>
    <n v="201231"/>
    <s v="2012-3-1"/>
    <n v="2.41"/>
    <n v="1.32"/>
    <s v="Good Standing with Warning"/>
    <x v="0"/>
    <x v="1"/>
    <n v="1"/>
    <x v="0"/>
    <n v="0"/>
    <x v="1"/>
    <n v="0"/>
    <n v="0"/>
    <x v="0"/>
    <x v="0"/>
    <n v="0"/>
    <n v="0"/>
  </r>
  <r>
    <n v="201081"/>
    <s v="2010-8-1"/>
    <x v="5"/>
    <n v="8"/>
    <n v="1"/>
    <x v="0"/>
    <x v="4"/>
    <x v="0"/>
    <x v="0"/>
    <x v="2"/>
    <x v="1"/>
    <s v="Good Standing"/>
    <n v="201131"/>
    <s v="2011-3-1"/>
    <n v="3.57"/>
    <x v="175"/>
    <s v="Good Standing"/>
    <n v="201531"/>
    <s v="2015-3-1"/>
    <n v="3.8"/>
    <n v="3.85"/>
    <s v="Good Standing"/>
    <x v="0"/>
    <x v="1"/>
    <n v="1"/>
    <x v="0"/>
    <n v="1"/>
    <x v="0"/>
    <n v="1"/>
    <n v="0"/>
    <x v="0"/>
    <x v="0"/>
    <n v="1"/>
    <n v="1"/>
  </r>
  <r>
    <n v="201081"/>
    <s v="2010-8-1"/>
    <x v="5"/>
    <n v="8"/>
    <n v="1"/>
    <x v="1"/>
    <x v="4"/>
    <x v="14"/>
    <x v="0"/>
    <x v="2"/>
    <x v="281"/>
    <s v="Good Standing"/>
    <n v="201131"/>
    <s v="2011-3-1"/>
    <n v="2.46"/>
    <x v="188"/>
    <s v="Good Standing"/>
    <n v="201431"/>
    <s v="2014-3-1"/>
    <n v="2.83"/>
    <n v="3.23"/>
    <s v="Good Standing"/>
    <x v="0"/>
    <x v="1"/>
    <n v="1"/>
    <x v="0"/>
    <n v="1"/>
    <x v="0"/>
    <n v="0"/>
    <n v="0"/>
    <x v="0"/>
    <x v="1"/>
    <n v="1"/>
    <n v="1"/>
  </r>
  <r>
    <n v="201081"/>
    <s v="2010-8-1"/>
    <x v="5"/>
    <n v="8"/>
    <n v="1"/>
    <x v="1"/>
    <x v="4"/>
    <x v="13"/>
    <x v="0"/>
    <x v="0"/>
    <x v="168"/>
    <s v="Good Standing"/>
    <n v="201131"/>
    <s v="2011-3-1"/>
    <n v="3.09"/>
    <x v="121"/>
    <s v="Good Standing"/>
    <n v="201431"/>
    <s v="2014-3-1"/>
    <n v="2.91"/>
    <n v="2"/>
    <s v="Good Standing"/>
    <x v="0"/>
    <x v="1"/>
    <n v="1"/>
    <x v="0"/>
    <n v="1"/>
    <x v="0"/>
    <n v="0"/>
    <n v="0"/>
    <x v="0"/>
    <x v="1"/>
    <n v="1"/>
    <n v="1"/>
  </r>
  <r>
    <n v="201081"/>
    <s v="2010-8-1"/>
    <x v="5"/>
    <n v="8"/>
    <n v="1"/>
    <x v="0"/>
    <x v="4"/>
    <x v="3"/>
    <x v="0"/>
    <x v="0"/>
    <x v="179"/>
    <s v="Good Standing"/>
    <n v="201131"/>
    <s v="2011-3-1"/>
    <n v="2.4500000000000002"/>
    <x v="276"/>
    <s v="Good Standing"/>
    <n v="201431"/>
    <s v="2014-3-1"/>
    <n v="2.84"/>
    <n v="3.23"/>
    <s v="Good Standing"/>
    <x v="0"/>
    <x v="1"/>
    <n v="1"/>
    <x v="0"/>
    <n v="1"/>
    <x v="0"/>
    <n v="0"/>
    <n v="0"/>
    <x v="0"/>
    <x v="1"/>
    <n v="1"/>
    <n v="1"/>
  </r>
  <r>
    <n v="201081"/>
    <s v="2010-8-1"/>
    <x v="5"/>
    <n v="8"/>
    <n v="1"/>
    <x v="1"/>
    <x v="4"/>
    <x v="41"/>
    <x v="0"/>
    <x v="4"/>
    <x v="222"/>
    <s v="Good Standing"/>
    <n v="201131"/>
    <s v="2011-3-1"/>
    <n v="3.26"/>
    <x v="160"/>
    <s v="Good Standing"/>
    <n v="201431"/>
    <s v="2014-3-1"/>
    <n v="3.36"/>
    <n v="3.07"/>
    <s v="Good Standing"/>
    <x v="0"/>
    <x v="1"/>
    <n v="1"/>
    <x v="0"/>
    <n v="1"/>
    <x v="0"/>
    <n v="0"/>
    <n v="0"/>
    <x v="0"/>
    <x v="1"/>
    <n v="1"/>
    <n v="1"/>
  </r>
  <r>
    <n v="201081"/>
    <s v="2010-8-1"/>
    <x v="5"/>
    <n v="8"/>
    <n v="1"/>
    <x v="1"/>
    <x v="5"/>
    <x v="95"/>
    <x v="0"/>
    <x v="3"/>
    <x v="156"/>
    <s v="Good Standing"/>
    <n v="201131"/>
    <s v="2011-3-1"/>
    <n v="3.27"/>
    <x v="215"/>
    <s v="Good Standing"/>
    <n v="201431"/>
    <s v="2014-3-1"/>
    <n v="3.17"/>
    <n v="3.42"/>
    <s v="Good Standing"/>
    <x v="1"/>
    <x v="1"/>
    <n v="1"/>
    <x v="0"/>
    <n v="1"/>
    <x v="0"/>
    <n v="0"/>
    <n v="0"/>
    <x v="0"/>
    <x v="1"/>
    <n v="1"/>
    <n v="1"/>
  </r>
  <r>
    <n v="201081"/>
    <s v="2010-8-1"/>
    <x v="5"/>
    <n v="8"/>
    <n v="1"/>
    <x v="0"/>
    <x v="4"/>
    <x v="47"/>
    <x v="0"/>
    <x v="0"/>
    <x v="140"/>
    <s v="Good Standing"/>
    <n v="201131"/>
    <s v="2011-3-1"/>
    <n v="2.54"/>
    <x v="222"/>
    <s v="Good Standing"/>
    <n v="201431"/>
    <s v="2014-3-1"/>
    <n v="2.84"/>
    <n v="2.5"/>
    <s v="Good Standing"/>
    <x v="1"/>
    <x v="1"/>
    <n v="1"/>
    <x v="0"/>
    <n v="1"/>
    <x v="0"/>
    <n v="0"/>
    <n v="0"/>
    <x v="0"/>
    <x v="1"/>
    <n v="1"/>
    <n v="1"/>
  </r>
  <r>
    <n v="201081"/>
    <s v="2010-8-1"/>
    <x v="5"/>
    <n v="8"/>
    <n v="1"/>
    <x v="1"/>
    <x v="4"/>
    <x v="144"/>
    <x v="0"/>
    <x v="0"/>
    <x v="282"/>
    <s v="Good Standing"/>
    <n v="201131"/>
    <s v="2011-3-1"/>
    <n v="2.8"/>
    <x v="277"/>
    <s v="Good Standing"/>
    <n v="201431"/>
    <s v="2014-3-1"/>
    <n v="2.84"/>
    <n v="3.1"/>
    <s v="Good Standing"/>
    <x v="1"/>
    <x v="1"/>
    <n v="1"/>
    <x v="0"/>
    <n v="1"/>
    <x v="0"/>
    <n v="0"/>
    <n v="0"/>
    <x v="0"/>
    <x v="1"/>
    <n v="1"/>
    <n v="1"/>
  </r>
  <r>
    <n v="201081"/>
    <s v="2010-8-1"/>
    <x v="5"/>
    <n v="8"/>
    <n v="1"/>
    <x v="0"/>
    <x v="4"/>
    <x v="106"/>
    <x v="0"/>
    <x v="0"/>
    <x v="283"/>
    <s v="Good Standing"/>
    <n v="201131"/>
    <s v="2011-3-1"/>
    <n v="2.62"/>
    <x v="264"/>
    <s v="Good Standing"/>
    <n v="201431"/>
    <s v="2014-3-1"/>
    <n v="2.81"/>
    <n v="3.18"/>
    <s v="Good Standing"/>
    <x v="1"/>
    <x v="1"/>
    <n v="1"/>
    <x v="0"/>
    <n v="1"/>
    <x v="0"/>
    <n v="0"/>
    <n v="0"/>
    <x v="0"/>
    <x v="1"/>
    <n v="1"/>
    <n v="1"/>
  </r>
  <r>
    <n v="201081"/>
    <s v="2010-8-1"/>
    <x v="5"/>
    <n v="8"/>
    <n v="1"/>
    <x v="1"/>
    <x v="4"/>
    <x v="56"/>
    <x v="0"/>
    <x v="2"/>
    <x v="13"/>
    <s v="Good Standing"/>
    <n v="201131"/>
    <s v="2011-3-1"/>
    <n v="3.38"/>
    <x v="265"/>
    <s v="Good Standing"/>
    <n v="201431"/>
    <s v="2014-3-1"/>
    <n v="3.06"/>
    <n v="3.51"/>
    <s v="Good Standing"/>
    <x v="1"/>
    <x v="1"/>
    <n v="1"/>
    <x v="0"/>
    <n v="1"/>
    <x v="0"/>
    <n v="0"/>
    <n v="0"/>
    <x v="0"/>
    <x v="1"/>
    <n v="1"/>
    <n v="1"/>
  </r>
  <r>
    <n v="201081"/>
    <s v="2010-8-1"/>
    <x v="5"/>
    <n v="8"/>
    <n v="1"/>
    <x v="1"/>
    <x v="5"/>
    <x v="59"/>
    <x v="0"/>
    <x v="3"/>
    <x v="284"/>
    <s v="Probation"/>
    <n v="201131"/>
    <s v="2011-3-1"/>
    <n v="0.31"/>
    <x v="165"/>
    <s v="Probation"/>
    <n v="201131"/>
    <s v="2011-3-1"/>
    <n v="0.31"/>
    <n v="0.33"/>
    <s v="Probation"/>
    <x v="1"/>
    <x v="1"/>
    <n v="1"/>
    <x v="1"/>
    <n v="0"/>
    <x v="1"/>
    <n v="0"/>
    <n v="0"/>
    <x v="0"/>
    <x v="0"/>
    <n v="0"/>
    <n v="0"/>
  </r>
  <r>
    <n v="201081"/>
    <s v="2010-8-1"/>
    <x v="5"/>
    <n v="8"/>
    <n v="1"/>
    <x v="0"/>
    <x v="5"/>
    <x v="3"/>
    <x v="0"/>
    <x v="5"/>
    <x v="170"/>
    <s v="Good Standing"/>
    <n v="201131"/>
    <s v="2011-3-1"/>
    <n v="2.4900000000000002"/>
    <x v="278"/>
    <s v="Good Standing"/>
    <n v="201431"/>
    <s v="2014-3-1"/>
    <n v="2.74"/>
    <n v="3.17"/>
    <s v="Good Standing"/>
    <x v="1"/>
    <x v="1"/>
    <n v="1"/>
    <x v="0"/>
    <n v="1"/>
    <x v="0"/>
    <n v="0"/>
    <n v="0"/>
    <x v="0"/>
    <x v="1"/>
    <n v="1"/>
    <n v="1"/>
  </r>
  <r>
    <n v="201081"/>
    <s v="2010-8-1"/>
    <x v="5"/>
    <n v="8"/>
    <n v="1"/>
    <x v="0"/>
    <x v="4"/>
    <x v="118"/>
    <x v="0"/>
    <x v="0"/>
    <x v="253"/>
    <s v="Good Standing"/>
    <n v="201131"/>
    <s v="2011-3-1"/>
    <n v="3.22"/>
    <x v="191"/>
    <s v="Good Standing"/>
    <n v="201131"/>
    <s v="2011-3-1"/>
    <n v="3.22"/>
    <n v="3.4"/>
    <s v="Good Standing"/>
    <x v="0"/>
    <x v="0"/>
    <n v="1"/>
    <x v="1"/>
    <n v="0"/>
    <x v="1"/>
    <n v="0"/>
    <n v="0"/>
    <x v="0"/>
    <x v="0"/>
    <n v="0"/>
    <n v="0"/>
  </r>
  <r>
    <n v="201081"/>
    <s v="2010-8-1"/>
    <x v="5"/>
    <n v="8"/>
    <n v="1"/>
    <x v="0"/>
    <x v="3"/>
    <x v="57"/>
    <x v="0"/>
    <x v="5"/>
    <x v="189"/>
    <s v="Good Standing"/>
    <n v="201131"/>
    <s v="2011-3-1"/>
    <n v="3.52"/>
    <x v="223"/>
    <s v="Good Standing"/>
    <n v="201431"/>
    <s v="2014-3-1"/>
    <n v="3.38"/>
    <n v="3.8"/>
    <s v="Good Standing"/>
    <x v="0"/>
    <x v="1"/>
    <n v="1"/>
    <x v="0"/>
    <n v="1"/>
    <x v="0"/>
    <n v="0"/>
    <n v="0"/>
    <x v="0"/>
    <x v="1"/>
    <n v="1"/>
    <n v="1"/>
  </r>
  <r>
    <n v="201081"/>
    <s v="2010-8-1"/>
    <x v="5"/>
    <n v="8"/>
    <n v="1"/>
    <x v="0"/>
    <x v="0"/>
    <x v="10"/>
    <x v="0"/>
    <x v="0"/>
    <x v="209"/>
    <s v="Good Standing"/>
    <n v="201151"/>
    <s v="2011-5-1"/>
    <n v="2.23"/>
    <x v="272"/>
    <s v="Good Standing"/>
    <n v="201231"/>
    <s v="2012-3-1"/>
    <n v="1.81"/>
    <n v="0.25"/>
    <s v="Probation"/>
    <x v="0"/>
    <x v="0"/>
    <n v="1"/>
    <x v="0"/>
    <n v="0"/>
    <x v="1"/>
    <n v="0"/>
    <n v="0"/>
    <x v="0"/>
    <x v="0"/>
    <n v="0"/>
    <n v="0"/>
  </r>
  <r>
    <n v="201081"/>
    <s v="2010-8-1"/>
    <x v="5"/>
    <n v="8"/>
    <n v="1"/>
    <x v="1"/>
    <x v="3"/>
    <x v="76"/>
    <x v="0"/>
    <x v="0"/>
    <x v="260"/>
    <s v="Probation"/>
    <n v="201081"/>
    <s v="2010-8-1"/>
    <n v="0.75"/>
    <x v="279"/>
    <s v="Probation"/>
    <n v="201081"/>
    <s v="2010-8-1"/>
    <n v="0.75"/>
    <n v="0.75"/>
    <s v="Probation"/>
    <x v="0"/>
    <x v="1"/>
    <n v="1"/>
    <x v="1"/>
    <n v="0"/>
    <x v="1"/>
    <n v="0"/>
    <n v="0"/>
    <x v="0"/>
    <x v="0"/>
    <n v="0"/>
    <n v="0"/>
  </r>
  <r>
    <n v="201081"/>
    <s v="2010-8-1"/>
    <x v="5"/>
    <n v="8"/>
    <n v="1"/>
    <x v="1"/>
    <x v="5"/>
    <x v="1"/>
    <x v="0"/>
    <x v="2"/>
    <x v="184"/>
    <s v="Good Standing"/>
    <n v="201131"/>
    <s v="2011-3-1"/>
    <n v="2.92"/>
    <x v="121"/>
    <s v="Good Standing"/>
    <n v="201431"/>
    <s v="2014-3-1"/>
    <n v="3.37"/>
    <n v="3.66"/>
    <s v="Good Standing"/>
    <x v="0"/>
    <x v="1"/>
    <n v="1"/>
    <x v="0"/>
    <n v="1"/>
    <x v="0"/>
    <n v="0"/>
    <n v="0"/>
    <x v="0"/>
    <x v="1"/>
    <n v="1"/>
    <n v="1"/>
  </r>
  <r>
    <n v="201081"/>
    <s v="2010-8-1"/>
    <x v="5"/>
    <n v="8"/>
    <n v="1"/>
    <x v="1"/>
    <x v="1"/>
    <x v="1"/>
    <x v="0"/>
    <x v="1"/>
    <x v="285"/>
    <s v="Good Standing"/>
    <n v="201151"/>
    <s v="2011-5-1"/>
    <n v="3.09"/>
    <x v="6"/>
    <s v="Good Standing"/>
    <n v="201431"/>
    <s v="2014-3-1"/>
    <n v="2.9"/>
    <n v="2.9"/>
    <s v="Good Standing"/>
    <x v="0"/>
    <x v="0"/>
    <n v="1"/>
    <x v="0"/>
    <n v="1"/>
    <x v="0"/>
    <n v="0"/>
    <n v="0"/>
    <x v="0"/>
    <x v="1"/>
    <n v="1"/>
    <n v="1"/>
  </r>
  <r>
    <n v="201081"/>
    <s v="2010-8-1"/>
    <x v="5"/>
    <n v="8"/>
    <n v="1"/>
    <x v="1"/>
    <x v="4"/>
    <x v="96"/>
    <x v="7"/>
    <x v="0"/>
    <x v="193"/>
    <s v="Good Standing"/>
    <n v="201131"/>
    <s v="2011-3-1"/>
    <n v="3.44"/>
    <x v="164"/>
    <s v="Good Standing"/>
    <n v="201431"/>
    <s v="2014-3-1"/>
    <n v="3.03"/>
    <n v="2.5299999999999998"/>
    <s v="Good Standing"/>
    <x v="0"/>
    <x v="1"/>
    <n v="1"/>
    <x v="0"/>
    <n v="1"/>
    <x v="0"/>
    <n v="0"/>
    <n v="0"/>
    <x v="0"/>
    <x v="1"/>
    <n v="1"/>
    <n v="1"/>
  </r>
  <r>
    <n v="201081"/>
    <s v="2010-8-1"/>
    <x v="5"/>
    <n v="8"/>
    <n v="1"/>
    <x v="1"/>
    <x v="3"/>
    <x v="134"/>
    <x v="0"/>
    <x v="6"/>
    <x v="203"/>
    <s v="Good Standing"/>
    <n v="201161"/>
    <s v="2011-6-1"/>
    <n v="2.61"/>
    <x v="233"/>
    <s v="Good Standing with Warning"/>
    <n v="201261"/>
    <s v="2012-6-1"/>
    <n v="2.4500000000000002"/>
    <n v="2.2000000000000002"/>
    <s v="Good Standing with Warning"/>
    <x v="1"/>
    <x v="1"/>
    <n v="1"/>
    <x v="0"/>
    <n v="0"/>
    <x v="1"/>
    <n v="0"/>
    <n v="0"/>
    <x v="0"/>
    <x v="0"/>
    <n v="0"/>
    <n v="0"/>
  </r>
  <r>
    <n v="201081"/>
    <s v="2010-8-1"/>
    <x v="5"/>
    <n v="8"/>
    <n v="1"/>
    <x v="1"/>
    <x v="5"/>
    <x v="57"/>
    <x v="0"/>
    <x v="3"/>
    <x v="286"/>
    <s v="Good Standing"/>
    <n v="201131"/>
    <s v="2011-3-1"/>
    <n v="2.71"/>
    <x v="275"/>
    <s v="Good Standing"/>
    <n v="201431"/>
    <s v="2014-3-1"/>
    <n v="3.24"/>
    <n v="3.6"/>
    <s v="Good Standing"/>
    <x v="1"/>
    <x v="1"/>
    <n v="1"/>
    <x v="0"/>
    <n v="1"/>
    <x v="0"/>
    <n v="0"/>
    <n v="0"/>
    <x v="0"/>
    <x v="1"/>
    <n v="1"/>
    <n v="1"/>
  </r>
  <r>
    <n v="201081"/>
    <s v="2010-8-1"/>
    <x v="5"/>
    <n v="8"/>
    <n v="1"/>
    <x v="1"/>
    <x v="5"/>
    <x v="64"/>
    <x v="0"/>
    <x v="2"/>
    <x v="267"/>
    <s v="Good Standing"/>
    <n v="201131"/>
    <s v="2011-3-1"/>
    <n v="2.36"/>
    <x v="248"/>
    <s v="Good Standing with Warning"/>
    <n v="201581"/>
    <s v="2015-8-1"/>
    <n v="2.63"/>
    <n v="1"/>
    <s v="Good Standing with Warning"/>
    <x v="0"/>
    <x v="1"/>
    <n v="1"/>
    <x v="0"/>
    <n v="1"/>
    <x v="0"/>
    <n v="0"/>
    <n v="1"/>
    <x v="0"/>
    <x v="0"/>
    <n v="0"/>
    <n v="1"/>
  </r>
  <r>
    <n v="201081"/>
    <s v="2010-8-1"/>
    <x v="5"/>
    <n v="8"/>
    <n v="1"/>
    <x v="1"/>
    <x v="4"/>
    <x v="79"/>
    <x v="0"/>
    <x v="0"/>
    <x v="266"/>
    <s v="Good Standing"/>
    <n v="201131"/>
    <s v="2011-3-1"/>
    <n v="3.39"/>
    <x v="280"/>
    <s v="Good Standing"/>
    <n v="201431"/>
    <s v="2014-3-1"/>
    <n v="3.54"/>
    <n v="3.82"/>
    <s v="Good Standing"/>
    <x v="0"/>
    <x v="1"/>
    <n v="1"/>
    <x v="0"/>
    <n v="1"/>
    <x v="0"/>
    <n v="0"/>
    <n v="0"/>
    <x v="0"/>
    <x v="1"/>
    <n v="1"/>
    <n v="1"/>
  </r>
  <r>
    <n v="201081"/>
    <s v="2010-8-1"/>
    <x v="5"/>
    <n v="8"/>
    <n v="1"/>
    <x v="1"/>
    <x v="2"/>
    <x v="54"/>
    <x v="0"/>
    <x v="2"/>
    <x v="287"/>
    <s v="Good Standing"/>
    <n v="201131"/>
    <s v="2011-3-1"/>
    <n v="3.79"/>
    <x v="164"/>
    <s v="Good Standing"/>
    <n v="201181"/>
    <s v="2011-8-1"/>
    <n v="3.72"/>
    <n v="3.6"/>
    <s v="Good Standing"/>
    <x v="1"/>
    <x v="1"/>
    <n v="1"/>
    <x v="0"/>
    <n v="0"/>
    <x v="1"/>
    <n v="0"/>
    <n v="0"/>
    <x v="0"/>
    <x v="0"/>
    <n v="0"/>
    <n v="0"/>
  </r>
  <r>
    <n v="201081"/>
    <s v="2010-8-1"/>
    <x v="5"/>
    <n v="8"/>
    <n v="1"/>
    <x v="1"/>
    <x v="5"/>
    <x v="58"/>
    <x v="8"/>
    <x v="5"/>
    <x v="186"/>
    <s v="Good Standing"/>
    <n v="201131"/>
    <s v="2011-3-1"/>
    <n v="3.16"/>
    <x v="138"/>
    <s v="Good Standing"/>
    <n v="201431"/>
    <s v="2014-3-1"/>
    <n v="3.37"/>
    <n v="3.59"/>
    <s v="Good Standing"/>
    <x v="1"/>
    <x v="1"/>
    <n v="1"/>
    <x v="0"/>
    <n v="1"/>
    <x v="0"/>
    <n v="0"/>
    <n v="0"/>
    <x v="0"/>
    <x v="1"/>
    <n v="1"/>
    <n v="1"/>
  </r>
  <r>
    <n v="201081"/>
    <s v="2010-8-1"/>
    <x v="5"/>
    <n v="8"/>
    <n v="1"/>
    <x v="0"/>
    <x v="3"/>
    <x v="43"/>
    <x v="0"/>
    <x v="0"/>
    <x v="288"/>
    <s v="Good Standing"/>
    <n v="201131"/>
    <s v="2011-3-1"/>
    <n v="2.78"/>
    <x v="281"/>
    <s v="Good Standing"/>
    <n v="201131"/>
    <s v="2011-3-1"/>
    <n v="2.78"/>
    <n v="3.26"/>
    <s v="Good Standing"/>
    <x v="0"/>
    <x v="0"/>
    <n v="1"/>
    <x v="1"/>
    <n v="0"/>
    <x v="1"/>
    <n v="0"/>
    <n v="0"/>
    <x v="0"/>
    <x v="0"/>
    <n v="0"/>
    <n v="0"/>
  </r>
  <r>
    <n v="201081"/>
    <s v="2010-8-1"/>
    <x v="5"/>
    <n v="8"/>
    <n v="1"/>
    <x v="0"/>
    <x v="4"/>
    <x v="39"/>
    <x v="0"/>
    <x v="0"/>
    <x v="289"/>
    <s v="Good Standing"/>
    <n v="201131"/>
    <s v="2011-3-1"/>
    <n v="2.34"/>
    <x v="235"/>
    <s v="Good Standing"/>
    <n v="201481"/>
    <s v="2014-8-1"/>
    <n v="2.1"/>
    <n v="2.46"/>
    <s v="Good Standing"/>
    <x v="0"/>
    <x v="1"/>
    <n v="1"/>
    <x v="0"/>
    <n v="1"/>
    <x v="0"/>
    <n v="1"/>
    <n v="0"/>
    <x v="0"/>
    <x v="0"/>
    <n v="1"/>
    <n v="1"/>
  </r>
  <r>
    <n v="201081"/>
    <s v="2010-8-1"/>
    <x v="5"/>
    <n v="8"/>
    <n v="1"/>
    <x v="1"/>
    <x v="4"/>
    <x v="0"/>
    <x v="0"/>
    <x v="5"/>
    <x v="290"/>
    <s v="Good Standing"/>
    <n v="201131"/>
    <s v="2011-3-1"/>
    <n v="1.81"/>
    <x v="255"/>
    <s v="Probation"/>
    <n v="201131"/>
    <s v="2011-3-1"/>
    <n v="1.81"/>
    <n v="1.4"/>
    <s v="Probation"/>
    <x v="0"/>
    <x v="1"/>
    <n v="1"/>
    <x v="1"/>
    <n v="0"/>
    <x v="1"/>
    <n v="0"/>
    <n v="0"/>
    <x v="0"/>
    <x v="0"/>
    <n v="0"/>
    <n v="0"/>
  </r>
  <r>
    <n v="201081"/>
    <s v="2010-8-1"/>
    <x v="5"/>
    <n v="8"/>
    <n v="1"/>
    <x v="0"/>
    <x v="4"/>
    <x v="54"/>
    <x v="0"/>
    <x v="0"/>
    <x v="277"/>
    <s v="Good Standing"/>
    <n v="201131"/>
    <s v="2011-3-1"/>
    <n v="2.85"/>
    <x v="282"/>
    <s v="Good Standing"/>
    <n v="201451"/>
    <s v="2014-5-1"/>
    <n v="2.68"/>
    <n v="2.2999999999999998"/>
    <s v="Good Standing"/>
    <x v="0"/>
    <x v="1"/>
    <n v="1"/>
    <x v="0"/>
    <n v="1"/>
    <x v="0"/>
    <n v="0"/>
    <n v="0"/>
    <x v="0"/>
    <x v="1"/>
    <n v="1"/>
    <n v="1"/>
  </r>
  <r>
    <n v="201081"/>
    <s v="2010-8-1"/>
    <x v="5"/>
    <n v="8"/>
    <n v="1"/>
    <x v="0"/>
    <x v="5"/>
    <x v="91"/>
    <x v="0"/>
    <x v="5"/>
    <x v="291"/>
    <s v="Probation"/>
    <n v="201131"/>
    <s v="2011-3-1"/>
    <n v="1.63"/>
    <x v="283"/>
    <s v="Probation"/>
    <n v="201331"/>
    <s v="2013-3-1"/>
    <n v="1.7"/>
    <n v="1.5"/>
    <s v="Disqualified"/>
    <x v="1"/>
    <x v="1"/>
    <n v="1"/>
    <x v="0"/>
    <n v="0"/>
    <x v="1"/>
    <n v="0"/>
    <n v="0"/>
    <x v="0"/>
    <x v="0"/>
    <n v="0"/>
    <n v="0"/>
  </r>
  <r>
    <n v="201081"/>
    <s v="2010-8-1"/>
    <x v="5"/>
    <n v="8"/>
    <n v="1"/>
    <x v="1"/>
    <x v="4"/>
    <x v="114"/>
    <x v="0"/>
    <x v="0"/>
    <x v="36"/>
    <s v="Good Standing"/>
    <n v="201131"/>
    <s v="2011-3-1"/>
    <n v="1.85"/>
    <x v="284"/>
    <s v="Probation"/>
    <n v="201431"/>
    <s v="2014-3-1"/>
    <n v="2.4300000000000002"/>
    <n v="2.82"/>
    <s v="Good Standing"/>
    <x v="0"/>
    <x v="0"/>
    <n v="1"/>
    <x v="0"/>
    <n v="1"/>
    <x v="0"/>
    <n v="0"/>
    <n v="0"/>
    <x v="0"/>
    <x v="0"/>
    <n v="0"/>
    <n v="0"/>
  </r>
  <r>
    <n v="201081"/>
    <s v="2010-8-1"/>
    <x v="5"/>
    <n v="8"/>
    <n v="1"/>
    <x v="1"/>
    <x v="2"/>
    <x v="47"/>
    <x v="0"/>
    <x v="0"/>
    <x v="80"/>
    <s v="Good Standing"/>
    <n v="201131"/>
    <s v="2011-3-1"/>
    <n v="2.93"/>
    <x v="192"/>
    <s v="Good Standing"/>
    <n v="201131"/>
    <s v="2011-3-1"/>
    <n v="2.93"/>
    <n v="3.17"/>
    <s v="Good Standing"/>
    <x v="0"/>
    <x v="0"/>
    <n v="1"/>
    <x v="1"/>
    <n v="0"/>
    <x v="1"/>
    <n v="0"/>
    <n v="0"/>
    <x v="0"/>
    <x v="0"/>
    <n v="0"/>
    <n v="0"/>
  </r>
  <r>
    <n v="201081"/>
    <s v="2010-8-1"/>
    <x v="5"/>
    <n v="8"/>
    <n v="1"/>
    <x v="0"/>
    <x v="4"/>
    <x v="65"/>
    <x v="0"/>
    <x v="2"/>
    <x v="292"/>
    <s v="Probation"/>
    <n v="201131"/>
    <s v="2011-3-1"/>
    <n v="1.36"/>
    <x v="285"/>
    <s v="Probation"/>
    <n v="201281"/>
    <s v="2012-8-1"/>
    <n v="1.58"/>
    <n v="0.33"/>
    <s v="Probation"/>
    <x v="0"/>
    <x v="1"/>
    <n v="1"/>
    <x v="0"/>
    <n v="1"/>
    <x v="1"/>
    <n v="0"/>
    <n v="0"/>
    <x v="0"/>
    <x v="0"/>
    <n v="0"/>
    <n v="0"/>
  </r>
  <r>
    <n v="201081"/>
    <s v="2010-8-1"/>
    <x v="5"/>
    <n v="8"/>
    <n v="1"/>
    <x v="0"/>
    <x v="4"/>
    <x v="35"/>
    <x v="0"/>
    <x v="0"/>
    <x v="14"/>
    <s v="Good Standing"/>
    <n v="201131"/>
    <s v="2011-3-1"/>
    <n v="3.6"/>
    <x v="102"/>
    <s v="Good Standing"/>
    <n v="201431"/>
    <s v="2014-3-1"/>
    <n v="3.8"/>
    <n v="3.9"/>
    <s v="Good Standing"/>
    <x v="0"/>
    <x v="1"/>
    <n v="1"/>
    <x v="0"/>
    <n v="1"/>
    <x v="0"/>
    <n v="0"/>
    <n v="0"/>
    <x v="0"/>
    <x v="1"/>
    <n v="1"/>
    <n v="1"/>
  </r>
  <r>
    <n v="201081"/>
    <s v="2010-8-1"/>
    <x v="5"/>
    <n v="8"/>
    <n v="1"/>
    <x v="0"/>
    <x v="4"/>
    <x v="6"/>
    <x v="0"/>
    <x v="0"/>
    <x v="137"/>
    <s v="Probation"/>
    <n v="201131"/>
    <s v="2011-3-1"/>
    <n v="2.02"/>
    <x v="217"/>
    <s v="Probation"/>
    <n v="201131"/>
    <s v="2011-3-1"/>
    <n v="2.02"/>
    <n v="1.97"/>
    <s v="Probation"/>
    <x v="1"/>
    <x v="0"/>
    <n v="1"/>
    <x v="1"/>
    <n v="0"/>
    <x v="1"/>
    <n v="0"/>
    <n v="0"/>
    <x v="0"/>
    <x v="0"/>
    <n v="0"/>
    <n v="0"/>
  </r>
  <r>
    <n v="201081"/>
    <s v="2010-8-1"/>
    <x v="5"/>
    <n v="8"/>
    <n v="1"/>
    <x v="0"/>
    <x v="2"/>
    <x v="33"/>
    <x v="0"/>
    <x v="0"/>
    <x v="222"/>
    <s v="Good Standing"/>
    <n v="201131"/>
    <s v="2011-3-1"/>
    <n v="2.6"/>
    <x v="38"/>
    <s v="Good Standing"/>
    <n v="201131"/>
    <s v="2011-3-1"/>
    <n v="2.6"/>
    <n v="2.2799999999999998"/>
    <s v="Good Standing"/>
    <x v="1"/>
    <x v="1"/>
    <n v="1"/>
    <x v="1"/>
    <n v="0"/>
    <x v="1"/>
    <n v="0"/>
    <n v="0"/>
    <x v="0"/>
    <x v="0"/>
    <n v="0"/>
    <n v="0"/>
  </r>
  <r>
    <n v="201081"/>
    <s v="2010-8-1"/>
    <x v="5"/>
    <n v="8"/>
    <n v="1"/>
    <x v="1"/>
    <x v="3"/>
    <x v="101"/>
    <x v="0"/>
    <x v="0"/>
    <x v="237"/>
    <s v="Good Standing"/>
    <n v="201131"/>
    <s v="2011-3-1"/>
    <n v="2.5499999999999998"/>
    <x v="282"/>
    <s v="Good Standing"/>
    <n v="201231"/>
    <s v="2012-3-1"/>
    <n v="3"/>
    <n v="3.65"/>
    <s v="Good Standing"/>
    <x v="0"/>
    <x v="0"/>
    <n v="1"/>
    <x v="0"/>
    <n v="0"/>
    <x v="1"/>
    <n v="0"/>
    <n v="0"/>
    <x v="0"/>
    <x v="0"/>
    <n v="0"/>
    <n v="0"/>
  </r>
  <r>
    <n v="201081"/>
    <s v="2010-8-1"/>
    <x v="5"/>
    <n v="8"/>
    <n v="1"/>
    <x v="1"/>
    <x v="5"/>
    <x v="80"/>
    <x v="0"/>
    <x v="0"/>
    <x v="13"/>
    <s v="Good Standing"/>
    <n v="201131"/>
    <s v="2011-3-1"/>
    <n v="3.31"/>
    <x v="286"/>
    <s v="Good Standing"/>
    <n v="201431"/>
    <s v="2014-3-1"/>
    <n v="3.2"/>
    <n v="3.54"/>
    <s v="Good Standing"/>
    <x v="1"/>
    <x v="1"/>
    <n v="1"/>
    <x v="0"/>
    <n v="1"/>
    <x v="0"/>
    <n v="0"/>
    <n v="0"/>
    <x v="0"/>
    <x v="1"/>
    <n v="1"/>
    <n v="1"/>
  </r>
  <r>
    <n v="201081"/>
    <s v="2010-8-1"/>
    <x v="5"/>
    <n v="8"/>
    <n v="1"/>
    <x v="1"/>
    <x v="5"/>
    <x v="51"/>
    <x v="0"/>
    <x v="0"/>
    <x v="136"/>
    <s v="Good Standing"/>
    <n v="201131"/>
    <s v="2011-3-1"/>
    <n v="3.11"/>
    <x v="239"/>
    <s v="Good Standing"/>
    <n v="201131"/>
    <s v="2011-3-1"/>
    <n v="3.11"/>
    <n v="3.12"/>
    <s v="Good Standing"/>
    <x v="0"/>
    <x v="1"/>
    <n v="1"/>
    <x v="1"/>
    <n v="0"/>
    <x v="1"/>
    <n v="0"/>
    <n v="0"/>
    <x v="0"/>
    <x v="0"/>
    <n v="0"/>
    <n v="0"/>
  </r>
  <r>
    <n v="201081"/>
    <s v="2010-8-1"/>
    <x v="5"/>
    <n v="8"/>
    <n v="1"/>
    <x v="1"/>
    <x v="5"/>
    <x v="21"/>
    <x v="0"/>
    <x v="3"/>
    <x v="262"/>
    <s v="Good Standing"/>
    <n v="201131"/>
    <s v="2011-3-1"/>
    <n v="3.64"/>
    <x v="21"/>
    <s v="Good Standing"/>
    <n v="201531"/>
    <s v="2015-3-1"/>
    <n v="3.68"/>
    <n v="4"/>
    <s v="Good Standing"/>
    <x v="1"/>
    <x v="1"/>
    <n v="1"/>
    <x v="0"/>
    <n v="1"/>
    <x v="0"/>
    <n v="1"/>
    <n v="0"/>
    <x v="0"/>
    <x v="0"/>
    <n v="1"/>
    <n v="1"/>
  </r>
  <r>
    <n v="201081"/>
    <s v="2010-8-1"/>
    <x v="5"/>
    <n v="8"/>
    <n v="1"/>
    <x v="1"/>
    <x v="4"/>
    <x v="28"/>
    <x v="0"/>
    <x v="2"/>
    <x v="187"/>
    <m/>
    <n v="201131"/>
    <s v="2011-3-1"/>
    <n v="1.03"/>
    <x v="287"/>
    <s v="Probation"/>
    <n v="201131"/>
    <s v="2011-3-1"/>
    <n v="1.03"/>
    <n v="1.03"/>
    <s v="Probation"/>
    <x v="1"/>
    <x v="1"/>
    <n v="1"/>
    <x v="1"/>
    <n v="0"/>
    <x v="1"/>
    <n v="0"/>
    <n v="0"/>
    <x v="0"/>
    <x v="0"/>
    <n v="0"/>
    <n v="0"/>
  </r>
  <r>
    <n v="201081"/>
    <s v="2010-8-1"/>
    <x v="5"/>
    <n v="8"/>
    <n v="1"/>
    <x v="1"/>
    <x v="5"/>
    <x v="11"/>
    <x v="0"/>
    <x v="0"/>
    <x v="235"/>
    <s v="Good Standing"/>
    <n v="201131"/>
    <s v="2011-3-1"/>
    <n v="2.96"/>
    <x v="234"/>
    <s v="Good Standing"/>
    <n v="201431"/>
    <s v="2014-3-1"/>
    <n v="3.3"/>
    <n v="3.15"/>
    <s v="Good Standing"/>
    <x v="0"/>
    <x v="1"/>
    <n v="1"/>
    <x v="0"/>
    <n v="1"/>
    <x v="0"/>
    <n v="0"/>
    <n v="0"/>
    <x v="0"/>
    <x v="1"/>
    <n v="1"/>
    <n v="1"/>
  </r>
  <r>
    <n v="201081"/>
    <s v="2010-8-1"/>
    <x v="5"/>
    <n v="8"/>
    <n v="1"/>
    <x v="0"/>
    <x v="4"/>
    <x v="75"/>
    <x v="0"/>
    <x v="2"/>
    <x v="58"/>
    <s v="Good Standing"/>
    <n v="201131"/>
    <s v="2011-3-1"/>
    <n v="2.9"/>
    <x v="172"/>
    <s v="Good Standing"/>
    <n v="201431"/>
    <s v="2014-3-1"/>
    <n v="2.68"/>
    <n v="0.82"/>
    <s v="Good Standing with Warning"/>
    <x v="1"/>
    <x v="1"/>
    <n v="1"/>
    <x v="0"/>
    <n v="1"/>
    <x v="0"/>
    <n v="0"/>
    <n v="0"/>
    <x v="0"/>
    <x v="1"/>
    <n v="1"/>
    <n v="1"/>
  </r>
  <r>
    <n v="201081"/>
    <s v="2010-8-1"/>
    <x v="5"/>
    <n v="8"/>
    <n v="1"/>
    <x v="0"/>
    <x v="3"/>
    <x v="47"/>
    <x v="0"/>
    <x v="4"/>
    <x v="233"/>
    <s v="Good Standing"/>
    <n v="201131"/>
    <s v="2011-3-1"/>
    <n v="3.56"/>
    <x v="184"/>
    <s v="Good Standing"/>
    <n v="201431"/>
    <s v="2014-3-1"/>
    <n v="3.65"/>
    <n v="3.92"/>
    <s v="Good Standing"/>
    <x v="1"/>
    <x v="1"/>
    <n v="1"/>
    <x v="0"/>
    <n v="1"/>
    <x v="0"/>
    <n v="0"/>
    <n v="0"/>
    <x v="0"/>
    <x v="1"/>
    <n v="1"/>
    <n v="1"/>
  </r>
  <r>
    <n v="201081"/>
    <s v="2010-8-1"/>
    <x v="5"/>
    <n v="8"/>
    <n v="1"/>
    <x v="1"/>
    <x v="2"/>
    <x v="113"/>
    <x v="0"/>
    <x v="2"/>
    <x v="212"/>
    <s v="Good Standing"/>
    <n v="201131"/>
    <s v="2011-3-1"/>
    <n v="2.96"/>
    <x v="199"/>
    <s v="Good Standing"/>
    <n v="201131"/>
    <s v="2011-3-1"/>
    <n v="2.96"/>
    <n v="2.82"/>
    <s v="Good Standing"/>
    <x v="1"/>
    <x v="1"/>
    <n v="1"/>
    <x v="1"/>
    <n v="0"/>
    <x v="1"/>
    <n v="0"/>
    <n v="0"/>
    <x v="0"/>
    <x v="0"/>
    <n v="0"/>
    <n v="0"/>
  </r>
  <r>
    <n v="201081"/>
    <s v="2010-8-1"/>
    <x v="5"/>
    <n v="8"/>
    <n v="1"/>
    <x v="1"/>
    <x v="4"/>
    <x v="8"/>
    <x v="0"/>
    <x v="0"/>
    <x v="208"/>
    <s v="Good Standing"/>
    <n v="201131"/>
    <s v="2011-3-1"/>
    <n v="2.65"/>
    <x v="263"/>
    <s v="Good Standing"/>
    <n v="201531"/>
    <s v="2015-3-1"/>
    <n v="3.23"/>
    <n v="3.37"/>
    <s v="Good Standing"/>
    <x v="0"/>
    <x v="1"/>
    <n v="1"/>
    <x v="0"/>
    <n v="1"/>
    <x v="0"/>
    <n v="1"/>
    <n v="0"/>
    <x v="0"/>
    <x v="0"/>
    <n v="1"/>
    <n v="1"/>
  </r>
  <r>
    <n v="201081"/>
    <s v="2010-8-1"/>
    <x v="5"/>
    <n v="8"/>
    <n v="1"/>
    <x v="1"/>
    <x v="5"/>
    <x v="141"/>
    <x v="0"/>
    <x v="3"/>
    <x v="59"/>
    <s v="Good Standing"/>
    <n v="201131"/>
    <s v="2011-3-1"/>
    <n v="3.53"/>
    <x v="202"/>
    <s v="Good Standing"/>
    <n v="201431"/>
    <s v="2014-3-1"/>
    <n v="3.6"/>
    <n v="3.54"/>
    <s v="Good Standing"/>
    <x v="1"/>
    <x v="1"/>
    <n v="1"/>
    <x v="0"/>
    <n v="1"/>
    <x v="0"/>
    <n v="0"/>
    <n v="0"/>
    <x v="0"/>
    <x v="1"/>
    <n v="1"/>
    <n v="1"/>
  </r>
  <r>
    <n v="201081"/>
    <s v="2010-8-1"/>
    <x v="5"/>
    <n v="8"/>
    <n v="1"/>
    <x v="1"/>
    <x v="4"/>
    <x v="117"/>
    <x v="0"/>
    <x v="0"/>
    <x v="187"/>
    <m/>
    <m/>
    <s v="--"/>
    <m/>
    <x v="183"/>
    <m/>
    <m/>
    <s v="--"/>
    <m/>
    <m/>
    <m/>
    <x v="1"/>
    <x v="1"/>
    <n v="1"/>
    <x v="1"/>
    <n v="0"/>
    <x v="1"/>
    <n v="0"/>
    <n v="0"/>
    <x v="0"/>
    <x v="0"/>
    <n v="0"/>
    <n v="0"/>
  </r>
  <r>
    <n v="201081"/>
    <s v="2010-8-1"/>
    <x v="5"/>
    <n v="8"/>
    <n v="1"/>
    <x v="0"/>
    <x v="5"/>
    <x v="28"/>
    <x v="0"/>
    <x v="0"/>
    <x v="154"/>
    <s v="Good Standing"/>
    <n v="201131"/>
    <s v="2011-3-1"/>
    <n v="2.57"/>
    <x v="151"/>
    <s v="Good Standing"/>
    <n v="201431"/>
    <s v="2014-3-1"/>
    <n v="2.86"/>
    <n v="3.16"/>
    <s v="Good Standing"/>
    <x v="1"/>
    <x v="1"/>
    <n v="1"/>
    <x v="0"/>
    <n v="1"/>
    <x v="0"/>
    <n v="0"/>
    <n v="0"/>
    <x v="0"/>
    <x v="1"/>
    <n v="1"/>
    <n v="1"/>
  </r>
  <r>
    <n v="201081"/>
    <s v="2010-8-1"/>
    <x v="5"/>
    <n v="8"/>
    <n v="1"/>
    <x v="0"/>
    <x v="5"/>
    <x v="50"/>
    <x v="0"/>
    <x v="5"/>
    <x v="0"/>
    <s v="Good Standing"/>
    <n v="201131"/>
    <s v="2011-3-1"/>
    <n v="2.2400000000000002"/>
    <x v="288"/>
    <s v="Good Standing"/>
    <n v="201471"/>
    <s v="2014-7-1"/>
    <n v="2.5"/>
    <n v="2.2999999999999998"/>
    <s v="Good Standing"/>
    <x v="1"/>
    <x v="1"/>
    <n v="1"/>
    <x v="0"/>
    <n v="1"/>
    <x v="0"/>
    <n v="0"/>
    <n v="0"/>
    <x v="0"/>
    <x v="0"/>
    <n v="0"/>
    <n v="0"/>
  </r>
  <r>
    <n v="201081"/>
    <s v="2010-8-1"/>
    <x v="5"/>
    <n v="8"/>
    <n v="1"/>
    <x v="1"/>
    <x v="5"/>
    <x v="21"/>
    <x v="0"/>
    <x v="4"/>
    <x v="60"/>
    <s v="Good Standing"/>
    <n v="201131"/>
    <s v="2011-3-1"/>
    <n v="4"/>
    <x v="6"/>
    <s v="Good Standing"/>
    <n v="201431"/>
    <s v="2014-3-1"/>
    <n v="3.83"/>
    <n v="4"/>
    <s v="Good Standing"/>
    <x v="0"/>
    <x v="1"/>
    <n v="1"/>
    <x v="0"/>
    <n v="1"/>
    <x v="0"/>
    <n v="0"/>
    <n v="0"/>
    <x v="0"/>
    <x v="1"/>
    <n v="1"/>
    <n v="1"/>
  </r>
  <r>
    <n v="201081"/>
    <s v="2010-8-1"/>
    <x v="5"/>
    <n v="8"/>
    <n v="1"/>
    <x v="0"/>
    <x v="5"/>
    <x v="74"/>
    <x v="0"/>
    <x v="0"/>
    <x v="101"/>
    <s v="Good Standing"/>
    <n v="201131"/>
    <s v="2011-3-1"/>
    <n v="2.36"/>
    <x v="174"/>
    <s v="Good Standing"/>
    <n v="201231"/>
    <s v="2012-3-1"/>
    <n v="2.38"/>
    <n v="2.34"/>
    <s v="Good Standing"/>
    <x v="1"/>
    <x v="1"/>
    <n v="1"/>
    <x v="0"/>
    <n v="0"/>
    <x v="1"/>
    <n v="0"/>
    <n v="0"/>
    <x v="0"/>
    <x v="0"/>
    <n v="0"/>
    <n v="0"/>
  </r>
  <r>
    <n v="201081"/>
    <s v="2010-8-1"/>
    <x v="5"/>
    <n v="8"/>
    <n v="1"/>
    <x v="1"/>
    <x v="3"/>
    <x v="37"/>
    <x v="0"/>
    <x v="3"/>
    <x v="293"/>
    <s v="Good Standing"/>
    <n v="201131"/>
    <s v="2011-3-1"/>
    <n v="2.62"/>
    <x v="161"/>
    <s v="Good Standing"/>
    <n v="201231"/>
    <s v="2012-3-1"/>
    <n v="2.6"/>
    <n v="2.35"/>
    <s v="Good Standing"/>
    <x v="1"/>
    <x v="0"/>
    <n v="1"/>
    <x v="0"/>
    <n v="0"/>
    <x v="1"/>
    <n v="0"/>
    <n v="0"/>
    <x v="0"/>
    <x v="0"/>
    <n v="0"/>
    <n v="0"/>
  </r>
  <r>
    <n v="201081"/>
    <s v="2010-8-1"/>
    <x v="5"/>
    <n v="8"/>
    <n v="1"/>
    <x v="1"/>
    <x v="5"/>
    <x v="76"/>
    <x v="0"/>
    <x v="5"/>
    <x v="163"/>
    <s v="Probation"/>
    <n v="201131"/>
    <s v="2011-3-1"/>
    <n v="2.38"/>
    <x v="120"/>
    <s v="Good Standing"/>
    <n v="201231"/>
    <s v="2012-3-1"/>
    <n v="1.67"/>
    <n v="0"/>
    <s v="Probation"/>
    <x v="0"/>
    <x v="1"/>
    <n v="1"/>
    <x v="0"/>
    <n v="0"/>
    <x v="1"/>
    <n v="0"/>
    <n v="0"/>
    <x v="0"/>
    <x v="0"/>
    <n v="0"/>
    <n v="0"/>
  </r>
  <r>
    <n v="201081"/>
    <s v="2010-8-1"/>
    <x v="5"/>
    <n v="8"/>
    <n v="1"/>
    <x v="0"/>
    <x v="2"/>
    <x v="101"/>
    <x v="0"/>
    <x v="0"/>
    <x v="253"/>
    <s v="Good Standing"/>
    <n v="201131"/>
    <s v="2011-3-1"/>
    <n v="3.25"/>
    <x v="238"/>
    <s v="Good Standing"/>
    <n v="201431"/>
    <s v="2014-3-1"/>
    <n v="3.49"/>
    <n v="3.66"/>
    <s v="Good Standing"/>
    <x v="0"/>
    <x v="0"/>
    <n v="1"/>
    <x v="0"/>
    <n v="1"/>
    <x v="0"/>
    <n v="0"/>
    <n v="0"/>
    <x v="0"/>
    <x v="1"/>
    <n v="1"/>
    <n v="1"/>
  </r>
  <r>
    <n v="201081"/>
    <s v="2010-8-1"/>
    <x v="5"/>
    <n v="8"/>
    <n v="1"/>
    <x v="0"/>
    <x v="2"/>
    <x v="47"/>
    <x v="0"/>
    <x v="0"/>
    <x v="204"/>
    <s v="Good Standing"/>
    <n v="201131"/>
    <s v="2011-3-1"/>
    <n v="2.56"/>
    <x v="289"/>
    <s v="Good Standing"/>
    <n v="201231"/>
    <s v="2012-3-1"/>
    <n v="2.63"/>
    <n v="3.1"/>
    <s v="Good Standing"/>
    <x v="0"/>
    <x v="0"/>
    <n v="1"/>
    <x v="0"/>
    <n v="0"/>
    <x v="1"/>
    <n v="0"/>
    <n v="0"/>
    <x v="0"/>
    <x v="0"/>
    <n v="0"/>
    <n v="0"/>
  </r>
  <r>
    <n v="201081"/>
    <s v="2010-8-1"/>
    <x v="5"/>
    <n v="8"/>
    <n v="1"/>
    <x v="1"/>
    <x v="0"/>
    <x v="39"/>
    <x v="0"/>
    <x v="0"/>
    <x v="58"/>
    <s v="Good Standing"/>
    <n v="201131"/>
    <s v="2011-3-1"/>
    <n v="2.6"/>
    <x v="205"/>
    <s v="Good Standing"/>
    <n v="201471"/>
    <s v="2014-7-1"/>
    <n v="2.6"/>
    <n v="2"/>
    <s v="Good Standing"/>
    <x v="1"/>
    <x v="0"/>
    <n v="1"/>
    <x v="0"/>
    <n v="1"/>
    <x v="0"/>
    <n v="0"/>
    <n v="0"/>
    <x v="0"/>
    <x v="1"/>
    <n v="1"/>
    <n v="1"/>
  </r>
  <r>
    <n v="201081"/>
    <s v="2010-8-1"/>
    <x v="5"/>
    <n v="8"/>
    <n v="1"/>
    <x v="1"/>
    <x v="2"/>
    <x v="65"/>
    <x v="0"/>
    <x v="0"/>
    <x v="294"/>
    <s v="Probation"/>
    <n v="201131"/>
    <s v="2011-3-1"/>
    <n v="2.41"/>
    <x v="19"/>
    <s v="Good Standing"/>
    <n v="201131"/>
    <s v="2011-3-1"/>
    <n v="2.41"/>
    <n v="3"/>
    <s v="Good Standing"/>
    <x v="1"/>
    <x v="0"/>
    <n v="1"/>
    <x v="1"/>
    <n v="0"/>
    <x v="1"/>
    <n v="0"/>
    <n v="0"/>
    <x v="0"/>
    <x v="0"/>
    <n v="0"/>
    <n v="0"/>
  </r>
  <r>
    <n v="201081"/>
    <s v="2010-8-1"/>
    <x v="5"/>
    <n v="8"/>
    <n v="1"/>
    <x v="1"/>
    <x v="4"/>
    <x v="131"/>
    <x v="0"/>
    <x v="0"/>
    <x v="205"/>
    <s v="Good Standing"/>
    <n v="201171"/>
    <s v="2011-7-1"/>
    <n v="3.01"/>
    <x v="6"/>
    <s v="Good Standing"/>
    <n v="201431"/>
    <s v="2014-3-1"/>
    <n v="3.35"/>
    <n v="3.85"/>
    <s v="Good Standing"/>
    <x v="0"/>
    <x v="0"/>
    <n v="1"/>
    <x v="0"/>
    <n v="1"/>
    <x v="0"/>
    <n v="0"/>
    <n v="0"/>
    <x v="0"/>
    <x v="1"/>
    <n v="1"/>
    <n v="1"/>
  </r>
  <r>
    <n v="201081"/>
    <s v="2010-8-1"/>
    <x v="5"/>
    <n v="8"/>
    <n v="1"/>
    <x v="1"/>
    <x v="4"/>
    <x v="26"/>
    <x v="8"/>
    <x v="2"/>
    <x v="295"/>
    <s v="Good Standing"/>
    <n v="201131"/>
    <s v="2011-3-1"/>
    <n v="3.24"/>
    <x v="240"/>
    <s v="Good Standing"/>
    <n v="201431"/>
    <s v="2014-3-1"/>
    <n v="3.03"/>
    <n v="3.33"/>
    <s v="Good Standing"/>
    <x v="1"/>
    <x v="1"/>
    <n v="1"/>
    <x v="0"/>
    <n v="1"/>
    <x v="0"/>
    <n v="0"/>
    <n v="0"/>
    <x v="0"/>
    <x v="1"/>
    <n v="1"/>
    <n v="1"/>
  </r>
  <r>
    <n v="201081"/>
    <s v="2010-8-1"/>
    <x v="5"/>
    <n v="8"/>
    <n v="1"/>
    <x v="1"/>
    <x v="4"/>
    <x v="34"/>
    <x v="0"/>
    <x v="0"/>
    <x v="189"/>
    <s v="Good Standing"/>
    <n v="201131"/>
    <s v="2011-3-1"/>
    <n v="3.42"/>
    <x v="160"/>
    <s v="Good Standing"/>
    <n v="201431"/>
    <s v="2014-3-1"/>
    <n v="3.47"/>
    <n v="3.69"/>
    <s v="Good Standing"/>
    <x v="0"/>
    <x v="1"/>
    <n v="1"/>
    <x v="0"/>
    <n v="1"/>
    <x v="0"/>
    <n v="0"/>
    <n v="0"/>
    <x v="0"/>
    <x v="1"/>
    <n v="1"/>
    <n v="1"/>
  </r>
  <r>
    <n v="201081"/>
    <s v="2010-8-1"/>
    <x v="5"/>
    <n v="8"/>
    <n v="1"/>
    <x v="1"/>
    <x v="5"/>
    <x v="74"/>
    <x v="0"/>
    <x v="3"/>
    <x v="91"/>
    <s v="Good Standing"/>
    <n v="201131"/>
    <s v="2011-3-1"/>
    <n v="3.45"/>
    <x v="197"/>
    <s v="Good Standing"/>
    <n v="201431"/>
    <s v="2014-3-1"/>
    <n v="3.08"/>
    <n v="2.85"/>
    <s v="Good Standing"/>
    <x v="1"/>
    <x v="1"/>
    <n v="1"/>
    <x v="0"/>
    <n v="1"/>
    <x v="0"/>
    <n v="0"/>
    <n v="0"/>
    <x v="0"/>
    <x v="1"/>
    <n v="1"/>
    <n v="1"/>
  </r>
  <r>
    <n v="201081"/>
    <s v="2010-8-1"/>
    <x v="5"/>
    <n v="8"/>
    <n v="1"/>
    <x v="1"/>
    <x v="0"/>
    <x v="52"/>
    <x v="0"/>
    <x v="0"/>
    <x v="237"/>
    <s v="Good Standing"/>
    <n v="201131"/>
    <s v="2011-3-1"/>
    <n v="2.58"/>
    <x v="271"/>
    <s v="Good Standing"/>
    <n v="201131"/>
    <s v="2011-3-1"/>
    <n v="2.58"/>
    <n v="2.52"/>
    <s v="Good Standing"/>
    <x v="0"/>
    <x v="1"/>
    <n v="1"/>
    <x v="1"/>
    <n v="0"/>
    <x v="1"/>
    <n v="0"/>
    <n v="0"/>
    <x v="0"/>
    <x v="0"/>
    <n v="0"/>
    <n v="0"/>
  </r>
  <r>
    <n v="201081"/>
    <s v="2010-8-1"/>
    <x v="5"/>
    <n v="8"/>
    <n v="1"/>
    <x v="0"/>
    <x v="4"/>
    <x v="125"/>
    <x v="0"/>
    <x v="0"/>
    <x v="213"/>
    <s v="Good Standing"/>
    <n v="201131"/>
    <s v="2011-3-1"/>
    <n v="2.75"/>
    <x v="182"/>
    <s v="Good Standing"/>
    <m/>
    <s v="--"/>
    <m/>
    <m/>
    <m/>
    <x v="1"/>
    <x v="1"/>
    <n v="1"/>
    <x v="1"/>
    <n v="0"/>
    <x v="1"/>
    <n v="0"/>
    <n v="0"/>
    <x v="0"/>
    <x v="0"/>
    <n v="0"/>
    <n v="0"/>
  </r>
  <r>
    <n v="201081"/>
    <s v="2010-8-1"/>
    <x v="5"/>
    <n v="8"/>
    <n v="1"/>
    <x v="0"/>
    <x v="5"/>
    <x v="79"/>
    <x v="0"/>
    <x v="0"/>
    <x v="175"/>
    <s v="Good Standing"/>
    <n v="201131"/>
    <s v="2011-3-1"/>
    <n v="2.63"/>
    <x v="259"/>
    <s v="Good Standing"/>
    <n v="201431"/>
    <s v="2014-3-1"/>
    <n v="2.82"/>
    <n v="3.25"/>
    <s v="Good Standing"/>
    <x v="0"/>
    <x v="1"/>
    <n v="1"/>
    <x v="0"/>
    <n v="1"/>
    <x v="0"/>
    <n v="0"/>
    <n v="0"/>
    <x v="0"/>
    <x v="1"/>
    <n v="1"/>
    <n v="1"/>
  </r>
  <r>
    <n v="201081"/>
    <s v="2010-8-1"/>
    <x v="5"/>
    <n v="8"/>
    <n v="1"/>
    <x v="1"/>
    <x v="5"/>
    <x v="88"/>
    <x v="0"/>
    <x v="2"/>
    <x v="13"/>
    <s v="Good Standing"/>
    <n v="201131"/>
    <s v="2011-3-1"/>
    <n v="3.53"/>
    <x v="257"/>
    <s v="Good Standing"/>
    <n v="201581"/>
    <s v="2015-8-1"/>
    <n v="3.39"/>
    <n v="3"/>
    <s v="Good Standing"/>
    <x v="1"/>
    <x v="1"/>
    <n v="1"/>
    <x v="0"/>
    <n v="1"/>
    <x v="0"/>
    <n v="1"/>
    <n v="1"/>
    <x v="0"/>
    <x v="0"/>
    <n v="0"/>
    <n v="1"/>
  </r>
  <r>
    <n v="201081"/>
    <s v="2010-8-1"/>
    <x v="5"/>
    <n v="8"/>
    <n v="1"/>
    <x v="1"/>
    <x v="5"/>
    <x v="88"/>
    <x v="0"/>
    <x v="0"/>
    <x v="267"/>
    <s v="Good Standing"/>
    <n v="201131"/>
    <s v="2011-3-1"/>
    <n v="3.06"/>
    <x v="135"/>
    <s v="Good Standing"/>
    <n v="201431"/>
    <s v="2014-3-1"/>
    <n v="3.39"/>
    <n v="3.86"/>
    <s v="Good Standing"/>
    <x v="0"/>
    <x v="1"/>
    <n v="1"/>
    <x v="0"/>
    <n v="1"/>
    <x v="0"/>
    <n v="0"/>
    <n v="0"/>
    <x v="0"/>
    <x v="1"/>
    <n v="1"/>
    <n v="1"/>
  </r>
  <r>
    <n v="201081"/>
    <s v="2010-8-1"/>
    <x v="5"/>
    <n v="8"/>
    <n v="1"/>
    <x v="1"/>
    <x v="5"/>
    <x v="17"/>
    <x v="0"/>
    <x v="8"/>
    <x v="157"/>
    <s v="Good Standing"/>
    <n v="201131"/>
    <s v="2011-3-1"/>
    <n v="1.86"/>
    <x v="290"/>
    <s v="Probation"/>
    <n v="201381"/>
    <s v="2013-8-1"/>
    <n v="1.55"/>
    <n v="0"/>
    <s v="Disqualified"/>
    <x v="1"/>
    <x v="1"/>
    <n v="1"/>
    <x v="0"/>
    <n v="1"/>
    <x v="0"/>
    <n v="0"/>
    <n v="0"/>
    <x v="0"/>
    <x v="0"/>
    <n v="0"/>
    <n v="0"/>
  </r>
  <r>
    <n v="201081"/>
    <s v="2010-8-1"/>
    <x v="5"/>
    <n v="8"/>
    <n v="1"/>
    <x v="0"/>
    <x v="4"/>
    <x v="19"/>
    <x v="0"/>
    <x v="2"/>
    <x v="140"/>
    <s v="Good Standing"/>
    <n v="201131"/>
    <s v="2011-3-1"/>
    <n v="2.83"/>
    <x v="291"/>
    <s v="Good Standing"/>
    <n v="201431"/>
    <s v="2014-3-1"/>
    <n v="3.2"/>
    <n v="4"/>
    <s v="Good Standing"/>
    <x v="0"/>
    <x v="1"/>
    <n v="1"/>
    <x v="0"/>
    <n v="1"/>
    <x v="0"/>
    <n v="0"/>
    <n v="0"/>
    <x v="0"/>
    <x v="1"/>
    <n v="1"/>
    <n v="1"/>
  </r>
  <r>
    <n v="201081"/>
    <s v="2010-8-1"/>
    <x v="5"/>
    <n v="8"/>
    <n v="1"/>
    <x v="0"/>
    <x v="5"/>
    <x v="17"/>
    <x v="0"/>
    <x v="2"/>
    <x v="154"/>
    <s v="Good Standing"/>
    <n v="201131"/>
    <s v="2011-3-1"/>
    <n v="2.2400000000000002"/>
    <x v="179"/>
    <s v="Good Standing"/>
    <n v="201531"/>
    <s v="2015-3-1"/>
    <n v="2.77"/>
    <n v="3.44"/>
    <s v="Good Standing"/>
    <x v="1"/>
    <x v="1"/>
    <n v="1"/>
    <x v="0"/>
    <n v="0"/>
    <x v="0"/>
    <n v="1"/>
    <n v="0"/>
    <x v="0"/>
    <x v="0"/>
    <n v="1"/>
    <n v="1"/>
  </r>
  <r>
    <n v="201081"/>
    <s v="2010-8-1"/>
    <x v="5"/>
    <n v="8"/>
    <n v="1"/>
    <x v="0"/>
    <x v="1"/>
    <x v="47"/>
    <x v="0"/>
    <x v="1"/>
    <x v="296"/>
    <s v="Probation"/>
    <n v="201131"/>
    <s v="2011-3-1"/>
    <n v="0.88"/>
    <x v="292"/>
    <s v="Disqualified"/>
    <n v="201131"/>
    <s v="2011-3-1"/>
    <n v="0.88"/>
    <n v="0.6"/>
    <s v="Disqualified"/>
    <x v="0"/>
    <x v="1"/>
    <n v="1"/>
    <x v="1"/>
    <n v="0"/>
    <x v="1"/>
    <n v="0"/>
    <n v="0"/>
    <x v="0"/>
    <x v="0"/>
    <n v="0"/>
    <n v="0"/>
  </r>
  <r>
    <n v="201081"/>
    <s v="2010-8-1"/>
    <x v="5"/>
    <n v="8"/>
    <n v="1"/>
    <x v="0"/>
    <x v="0"/>
    <x v="12"/>
    <x v="0"/>
    <x v="4"/>
    <x v="297"/>
    <s v="Good Standing"/>
    <n v="201131"/>
    <s v="2011-3-1"/>
    <n v="3.49"/>
    <x v="102"/>
    <s v="Good Standing"/>
    <n v="201131"/>
    <s v="2011-3-1"/>
    <n v="3.49"/>
    <n v="3.7"/>
    <s v="Good Standing"/>
    <x v="0"/>
    <x v="0"/>
    <n v="1"/>
    <x v="1"/>
    <n v="0"/>
    <x v="1"/>
    <n v="0"/>
    <n v="0"/>
    <x v="0"/>
    <x v="0"/>
    <n v="0"/>
    <n v="0"/>
  </r>
  <r>
    <n v="201081"/>
    <s v="2010-8-1"/>
    <x v="5"/>
    <n v="8"/>
    <n v="1"/>
    <x v="0"/>
    <x v="4"/>
    <x v="1"/>
    <x v="0"/>
    <x v="0"/>
    <x v="251"/>
    <s v="Probation"/>
    <n v="201131"/>
    <s v="2011-3-1"/>
    <n v="2.2999999999999998"/>
    <x v="206"/>
    <s v="Good Standing"/>
    <n v="201431"/>
    <s v="2014-3-1"/>
    <n v="2.46"/>
    <n v="2.5"/>
    <s v="Good Standing"/>
    <x v="0"/>
    <x v="1"/>
    <n v="1"/>
    <x v="0"/>
    <n v="1"/>
    <x v="0"/>
    <n v="0"/>
    <n v="0"/>
    <x v="0"/>
    <x v="1"/>
    <n v="1"/>
    <n v="1"/>
  </r>
  <r>
    <n v="201181"/>
    <s v="2011-8-1"/>
    <x v="6"/>
    <n v="8"/>
    <n v="1"/>
    <x v="0"/>
    <x v="1"/>
    <x v="83"/>
    <x v="6"/>
    <x v="1"/>
    <x v="298"/>
    <s v="Probation"/>
    <n v="201231"/>
    <s v="2012-3-1"/>
    <n v="1.34"/>
    <x v="293"/>
    <s v="Disqualified"/>
    <m/>
    <s v="--"/>
    <m/>
    <m/>
    <m/>
    <x v="0"/>
    <x v="1"/>
    <n v="1"/>
    <x v="1"/>
    <n v="0"/>
    <x v="1"/>
    <n v="0"/>
    <n v="0"/>
    <x v="0"/>
    <x v="0"/>
    <n v="0"/>
    <n v="0"/>
  </r>
  <r>
    <n v="201181"/>
    <s v="2011-8-1"/>
    <x v="6"/>
    <n v="8"/>
    <n v="1"/>
    <x v="0"/>
    <x v="0"/>
    <x v="106"/>
    <x v="10"/>
    <x v="0"/>
    <x v="84"/>
    <s v="Probation"/>
    <n v="201261"/>
    <s v="2012-6-1"/>
    <n v="1.72"/>
    <x v="6"/>
    <s v="Probation"/>
    <m/>
    <s v="--"/>
    <m/>
    <m/>
    <m/>
    <x v="0"/>
    <x v="1"/>
    <n v="1"/>
    <x v="0"/>
    <n v="0"/>
    <x v="1"/>
    <n v="0"/>
    <n v="0"/>
    <x v="0"/>
    <x v="0"/>
    <n v="0"/>
    <n v="0"/>
  </r>
  <r>
    <n v="201181"/>
    <s v="2011-8-1"/>
    <x v="6"/>
    <n v="8"/>
    <n v="1"/>
    <x v="0"/>
    <x v="1"/>
    <x v="108"/>
    <x v="9"/>
    <x v="1"/>
    <x v="299"/>
    <s v="Good Standing"/>
    <n v="201231"/>
    <s v="2012-3-1"/>
    <n v="3.16"/>
    <x v="263"/>
    <s v="Good Standing"/>
    <n v="201481"/>
    <s v="2014-8-1"/>
    <n v="3.09"/>
    <n v="3.5"/>
    <s v="Good Standing"/>
    <x v="0"/>
    <x v="1"/>
    <n v="1"/>
    <x v="0"/>
    <n v="1"/>
    <x v="0"/>
    <n v="0"/>
    <n v="0"/>
    <x v="0"/>
    <x v="1"/>
    <n v="1"/>
    <n v="1"/>
  </r>
  <r>
    <n v="201181"/>
    <s v="2011-8-1"/>
    <x v="6"/>
    <n v="8"/>
    <n v="1"/>
    <x v="1"/>
    <x v="2"/>
    <x v="61"/>
    <x v="0"/>
    <x v="8"/>
    <x v="45"/>
    <s v="Good Standing"/>
    <n v="201231"/>
    <s v="2012-3-1"/>
    <n v="3.07"/>
    <x v="177"/>
    <s v="Good Standing"/>
    <n v="201531"/>
    <s v="2015-3-1"/>
    <n v="3.36"/>
    <n v="3.73"/>
    <s v="Good Standing"/>
    <x v="0"/>
    <x v="0"/>
    <n v="1"/>
    <x v="0"/>
    <n v="1"/>
    <x v="0"/>
    <n v="0"/>
    <n v="0"/>
    <x v="0"/>
    <x v="1"/>
    <n v="1"/>
    <n v="1"/>
  </r>
  <r>
    <n v="201181"/>
    <s v="2011-8-1"/>
    <x v="6"/>
    <n v="8"/>
    <n v="1"/>
    <x v="0"/>
    <x v="1"/>
    <x v="93"/>
    <x v="8"/>
    <x v="1"/>
    <x v="60"/>
    <s v="Good Standing"/>
    <n v="201251"/>
    <s v="2012-5-1"/>
    <n v="3.83"/>
    <x v="6"/>
    <s v="Good Standing"/>
    <n v="201351"/>
    <s v="2013-5-1"/>
    <n v="3.78"/>
    <n v="4"/>
    <s v="Good Standing"/>
    <x v="0"/>
    <x v="1"/>
    <n v="1"/>
    <x v="0"/>
    <n v="0"/>
    <x v="1"/>
    <n v="0"/>
    <n v="0"/>
    <x v="0"/>
    <x v="0"/>
    <n v="0"/>
    <n v="0"/>
  </r>
  <r>
    <n v="201181"/>
    <s v="2011-8-1"/>
    <x v="6"/>
    <n v="8"/>
    <n v="1"/>
    <x v="1"/>
    <x v="5"/>
    <x v="145"/>
    <x v="0"/>
    <x v="0"/>
    <x v="15"/>
    <s v="Good Standing"/>
    <n v="201251"/>
    <s v="2012-5-1"/>
    <n v="2.87"/>
    <x v="6"/>
    <s v="Good Standing"/>
    <n v="201531"/>
    <s v="2015-3-1"/>
    <n v="2.97"/>
    <n v="3.2"/>
    <s v="Good Standing"/>
    <x v="0"/>
    <x v="0"/>
    <n v="1"/>
    <x v="0"/>
    <n v="1"/>
    <x v="0"/>
    <n v="0"/>
    <n v="0"/>
    <x v="0"/>
    <x v="1"/>
    <n v="1"/>
    <n v="1"/>
  </r>
  <r>
    <n v="201181"/>
    <s v="2011-8-1"/>
    <x v="6"/>
    <n v="8"/>
    <n v="1"/>
    <x v="0"/>
    <x v="1"/>
    <x v="90"/>
    <x v="7"/>
    <x v="1"/>
    <x v="169"/>
    <s v="Good Standing"/>
    <n v="201271"/>
    <s v="2012-7-1"/>
    <n v="3.95"/>
    <x v="6"/>
    <s v="Good Standing"/>
    <n v="201431"/>
    <s v="2014-3-1"/>
    <n v="3.51"/>
    <n v="2.85"/>
    <s v="Good Standing"/>
    <x v="0"/>
    <x v="0"/>
    <n v="1"/>
    <x v="0"/>
    <n v="1"/>
    <x v="1"/>
    <n v="0"/>
    <n v="0"/>
    <x v="1"/>
    <x v="1"/>
    <n v="1"/>
    <n v="1"/>
  </r>
  <r>
    <n v="201181"/>
    <s v="2011-8-1"/>
    <x v="6"/>
    <n v="8"/>
    <n v="1"/>
    <x v="1"/>
    <x v="1"/>
    <x v="92"/>
    <x v="6"/>
    <x v="1"/>
    <x v="60"/>
    <s v="Good Standing"/>
    <n v="201231"/>
    <s v="2012-3-1"/>
    <n v="3.99"/>
    <x v="294"/>
    <s v="Good Standing"/>
    <n v="201481"/>
    <s v="2014-8-1"/>
    <n v="3.95"/>
    <n v="3.83"/>
    <s v="Good Standing"/>
    <x v="0"/>
    <x v="1"/>
    <n v="1"/>
    <x v="0"/>
    <n v="1"/>
    <x v="0"/>
    <n v="0"/>
    <n v="0"/>
    <x v="0"/>
    <x v="1"/>
    <n v="1"/>
    <n v="1"/>
  </r>
  <r>
    <n v="201181"/>
    <s v="2011-8-1"/>
    <x v="6"/>
    <n v="8"/>
    <n v="1"/>
    <x v="1"/>
    <x v="1"/>
    <x v="68"/>
    <x v="8"/>
    <x v="1"/>
    <x v="256"/>
    <s v="Good Standing"/>
    <n v="201231"/>
    <s v="2012-3-1"/>
    <n v="1.89"/>
    <x v="213"/>
    <s v="Probation"/>
    <n v="201561"/>
    <s v="2015-6-1"/>
    <n v="2.34"/>
    <n v="4"/>
    <s v="Good Standing"/>
    <x v="0"/>
    <x v="1"/>
    <n v="1"/>
    <x v="0"/>
    <n v="1"/>
    <x v="0"/>
    <n v="0"/>
    <n v="0"/>
    <x v="0"/>
    <x v="1"/>
    <n v="1"/>
    <n v="1"/>
  </r>
  <r>
    <n v="201181"/>
    <s v="2011-8-1"/>
    <x v="6"/>
    <n v="8"/>
    <n v="1"/>
    <x v="0"/>
    <x v="1"/>
    <x v="44"/>
    <x v="3"/>
    <x v="1"/>
    <x v="84"/>
    <s v="Probation"/>
    <n v="201231"/>
    <s v="2012-3-1"/>
    <n v="0.31"/>
    <x v="295"/>
    <s v="Disqualified"/>
    <n v="201231"/>
    <s v="2012-3-1"/>
    <n v="0.31"/>
    <n v="0.42"/>
    <s v="Disqualified"/>
    <x v="0"/>
    <x v="1"/>
    <n v="1"/>
    <x v="1"/>
    <n v="0"/>
    <x v="1"/>
    <n v="0"/>
    <n v="0"/>
    <x v="0"/>
    <x v="0"/>
    <n v="0"/>
    <n v="0"/>
  </r>
  <r>
    <n v="201181"/>
    <s v="2011-8-1"/>
    <x v="6"/>
    <n v="8"/>
    <n v="1"/>
    <x v="1"/>
    <x v="3"/>
    <x v="34"/>
    <x v="0"/>
    <x v="2"/>
    <x v="219"/>
    <s v="Good Standing"/>
    <n v="201231"/>
    <s v="2012-3-1"/>
    <n v="3.84"/>
    <x v="6"/>
    <s v="Good Standing"/>
    <n v="201481"/>
    <s v="2014-8-1"/>
    <n v="3.88"/>
    <n v="3.89"/>
    <s v="Good Standing"/>
    <x v="0"/>
    <x v="1"/>
    <n v="1"/>
    <x v="0"/>
    <n v="1"/>
    <x v="0"/>
    <n v="0"/>
    <n v="0"/>
    <x v="0"/>
    <x v="1"/>
    <n v="1"/>
    <n v="1"/>
  </r>
  <r>
    <n v="201181"/>
    <s v="2011-8-1"/>
    <x v="6"/>
    <n v="8"/>
    <n v="1"/>
    <x v="1"/>
    <x v="1"/>
    <x v="22"/>
    <x v="0"/>
    <x v="1"/>
    <x v="194"/>
    <s v="Good Standing"/>
    <n v="201231"/>
    <s v="2012-3-1"/>
    <n v="2.82"/>
    <x v="156"/>
    <s v="Good Standing"/>
    <n v="201531"/>
    <s v="2015-3-1"/>
    <n v="2.76"/>
    <n v="2.86"/>
    <s v="Good Standing"/>
    <x v="0"/>
    <x v="0"/>
    <n v="1"/>
    <x v="0"/>
    <n v="1"/>
    <x v="0"/>
    <n v="0"/>
    <n v="0"/>
    <x v="0"/>
    <x v="1"/>
    <n v="1"/>
    <n v="1"/>
  </r>
  <r>
    <n v="201181"/>
    <s v="2011-8-1"/>
    <x v="6"/>
    <n v="8"/>
    <n v="1"/>
    <x v="0"/>
    <x v="1"/>
    <x v="25"/>
    <x v="0"/>
    <x v="1"/>
    <x v="300"/>
    <s v="Probation"/>
    <n v="201251"/>
    <s v="2012-5-1"/>
    <n v="2.0499999999999998"/>
    <x v="19"/>
    <s v="Good Standing"/>
    <n v="201431"/>
    <s v="2014-3-1"/>
    <n v="2.35"/>
    <n v="2.66"/>
    <s v="Good Standing"/>
    <x v="0"/>
    <x v="1"/>
    <n v="1"/>
    <x v="0"/>
    <n v="1"/>
    <x v="1"/>
    <n v="0"/>
    <n v="0"/>
    <x v="0"/>
    <x v="0"/>
    <n v="0"/>
    <n v="0"/>
  </r>
  <r>
    <n v="201181"/>
    <s v="2011-8-1"/>
    <x v="6"/>
    <n v="8"/>
    <n v="1"/>
    <x v="0"/>
    <x v="1"/>
    <x v="27"/>
    <x v="0"/>
    <x v="1"/>
    <x v="140"/>
    <s v="Good Standing"/>
    <n v="201231"/>
    <s v="2012-3-1"/>
    <n v="3.12"/>
    <x v="296"/>
    <s v="Good Standing"/>
    <n v="201571"/>
    <s v="2015-7-1"/>
    <n v="2.79"/>
    <n v="0"/>
    <s v="Good Standing"/>
    <x v="0"/>
    <x v="1"/>
    <n v="1"/>
    <x v="0"/>
    <n v="1"/>
    <x v="0"/>
    <n v="0"/>
    <n v="0"/>
    <x v="0"/>
    <x v="0"/>
    <n v="1"/>
    <n v="1"/>
  </r>
  <r>
    <n v="201181"/>
    <s v="2011-8-1"/>
    <x v="6"/>
    <n v="8"/>
    <n v="1"/>
    <x v="0"/>
    <x v="1"/>
    <x v="54"/>
    <x v="8"/>
    <x v="1"/>
    <x v="193"/>
    <s v="Good Standing"/>
    <n v="201231"/>
    <s v="2012-3-1"/>
    <n v="3.01"/>
    <x v="138"/>
    <s v="Good Standing"/>
    <n v="201531"/>
    <s v="2015-3-1"/>
    <n v="3.2"/>
    <n v="3.85"/>
    <s v="Good Standing"/>
    <x v="0"/>
    <x v="0"/>
    <n v="1"/>
    <x v="0"/>
    <n v="1"/>
    <x v="0"/>
    <n v="0"/>
    <n v="0"/>
    <x v="0"/>
    <x v="1"/>
    <n v="1"/>
    <n v="1"/>
  </r>
  <r>
    <n v="201181"/>
    <s v="2011-8-1"/>
    <x v="6"/>
    <n v="8"/>
    <n v="1"/>
    <x v="1"/>
    <x v="0"/>
    <x v="90"/>
    <x v="7"/>
    <x v="0"/>
    <x v="222"/>
    <s v="Good Standing"/>
    <n v="201181"/>
    <s v="2011-8-1"/>
    <n v="2.9"/>
    <x v="172"/>
    <s v="Good Standing"/>
    <n v="201181"/>
    <s v="2011-8-1"/>
    <n v="2.9"/>
    <n v="2.9"/>
    <s v="Good Standing"/>
    <x v="0"/>
    <x v="1"/>
    <n v="1"/>
    <x v="1"/>
    <n v="0"/>
    <x v="1"/>
    <n v="0"/>
    <n v="0"/>
    <x v="0"/>
    <x v="0"/>
    <n v="0"/>
    <n v="0"/>
  </r>
  <r>
    <n v="201181"/>
    <s v="2011-8-1"/>
    <x v="6"/>
    <n v="8"/>
    <n v="1"/>
    <x v="1"/>
    <x v="1"/>
    <x v="108"/>
    <x v="0"/>
    <x v="1"/>
    <x v="13"/>
    <s v="Good Standing"/>
    <n v="201231"/>
    <s v="2012-3-1"/>
    <n v="3.36"/>
    <x v="197"/>
    <s v="Good Standing"/>
    <n v="201551"/>
    <s v="2015-5-1"/>
    <n v="3.43"/>
    <n v="3.7"/>
    <s v="Good Standing"/>
    <x v="0"/>
    <x v="1"/>
    <n v="1"/>
    <x v="0"/>
    <n v="1"/>
    <x v="0"/>
    <n v="0"/>
    <n v="0"/>
    <x v="0"/>
    <x v="1"/>
    <n v="1"/>
    <n v="1"/>
  </r>
  <r>
    <n v="201181"/>
    <s v="2011-8-1"/>
    <x v="6"/>
    <n v="8"/>
    <n v="1"/>
    <x v="0"/>
    <x v="4"/>
    <x v="86"/>
    <x v="6"/>
    <x v="0"/>
    <x v="194"/>
    <s v="Good Standing"/>
    <n v="201231"/>
    <s v="2012-3-1"/>
    <n v="3.18"/>
    <x v="237"/>
    <s v="Good Standing"/>
    <n v="201531"/>
    <s v="2015-3-1"/>
    <n v="3.15"/>
    <n v="3.4"/>
    <s v="Good Standing"/>
    <x v="0"/>
    <x v="0"/>
    <n v="1"/>
    <x v="0"/>
    <n v="1"/>
    <x v="0"/>
    <n v="0"/>
    <n v="0"/>
    <x v="0"/>
    <x v="1"/>
    <n v="1"/>
    <n v="1"/>
  </r>
  <r>
    <n v="201181"/>
    <s v="2011-8-1"/>
    <x v="6"/>
    <n v="8"/>
    <n v="1"/>
    <x v="0"/>
    <x v="3"/>
    <x v="1"/>
    <x v="8"/>
    <x v="2"/>
    <x v="78"/>
    <s v="Good Standing"/>
    <n v="201251"/>
    <s v="2012-5-1"/>
    <n v="2.8"/>
    <x v="6"/>
    <s v="Good Standing"/>
    <n v="201581"/>
    <s v="2015-8-1"/>
    <n v="2.86"/>
    <n v="2.5299999999999998"/>
    <s v="Good Standing"/>
    <x v="1"/>
    <x v="1"/>
    <n v="1"/>
    <x v="0"/>
    <n v="1"/>
    <x v="1"/>
    <n v="1"/>
    <n v="0"/>
    <x v="0"/>
    <x v="0"/>
    <n v="1"/>
    <n v="1"/>
  </r>
  <r>
    <n v="201181"/>
    <s v="2011-8-1"/>
    <x v="6"/>
    <n v="8"/>
    <n v="1"/>
    <x v="1"/>
    <x v="3"/>
    <x v="12"/>
    <x v="0"/>
    <x v="0"/>
    <x v="197"/>
    <s v="Good Standing"/>
    <n v="201231"/>
    <s v="2012-3-1"/>
    <n v="2.42"/>
    <x v="44"/>
    <s v="Good Standing with Warning"/>
    <n v="201531"/>
    <s v="2015-3-1"/>
    <n v="2.74"/>
    <n v="2.4300000000000002"/>
    <s v="Good Standing"/>
    <x v="1"/>
    <x v="1"/>
    <n v="1"/>
    <x v="0"/>
    <n v="1"/>
    <x v="0"/>
    <n v="0"/>
    <n v="0"/>
    <x v="0"/>
    <x v="1"/>
    <n v="1"/>
    <n v="1"/>
  </r>
  <r>
    <n v="201181"/>
    <s v="2011-8-1"/>
    <x v="6"/>
    <n v="8"/>
    <n v="1"/>
    <x v="1"/>
    <x v="4"/>
    <x v="117"/>
    <x v="0"/>
    <x v="0"/>
    <x v="215"/>
    <s v="Probation"/>
    <n v="201231"/>
    <s v="2012-3-1"/>
    <n v="1.9"/>
    <x v="297"/>
    <s v="Probation"/>
    <n v="201231"/>
    <s v="2012-3-1"/>
    <n v="1.9"/>
    <n v="2.27"/>
    <s v="Probation"/>
    <x v="1"/>
    <x v="1"/>
    <n v="1"/>
    <x v="1"/>
    <n v="0"/>
    <x v="1"/>
    <n v="0"/>
    <n v="0"/>
    <x v="0"/>
    <x v="0"/>
    <n v="0"/>
    <n v="0"/>
  </r>
  <r>
    <n v="201181"/>
    <s v="2011-8-1"/>
    <x v="6"/>
    <n v="8"/>
    <n v="1"/>
    <x v="1"/>
    <x v="4"/>
    <x v="36"/>
    <x v="8"/>
    <x v="2"/>
    <x v="84"/>
    <s v="Good Standing"/>
    <n v="201181"/>
    <s v="2011-8-1"/>
    <n v="0"/>
    <x v="59"/>
    <s v="Good Standing"/>
    <n v="201761"/>
    <s v="2017-6-1"/>
    <n v="3.62"/>
    <n v="3"/>
    <s v="Good Standing"/>
    <x v="1"/>
    <x v="1"/>
    <n v="1"/>
    <x v="0"/>
    <n v="1"/>
    <x v="0"/>
    <n v="1"/>
    <n v="1"/>
    <x v="0"/>
    <x v="0"/>
    <n v="0"/>
    <n v="0"/>
  </r>
  <r>
    <n v="201181"/>
    <s v="2011-8-1"/>
    <x v="6"/>
    <n v="8"/>
    <n v="1"/>
    <x v="1"/>
    <x v="0"/>
    <x v="50"/>
    <x v="0"/>
    <x v="2"/>
    <x v="15"/>
    <s v="Good Standing"/>
    <n v="201231"/>
    <s v="2012-3-1"/>
    <n v="2.04"/>
    <x v="59"/>
    <s v="Good Standing with Warning"/>
    <n v="201231"/>
    <s v="2012-3-1"/>
    <n v="2.04"/>
    <n v="0"/>
    <s v="Good Standing with Warning"/>
    <x v="1"/>
    <x v="1"/>
    <n v="1"/>
    <x v="1"/>
    <n v="0"/>
    <x v="1"/>
    <n v="0"/>
    <n v="0"/>
    <x v="0"/>
    <x v="0"/>
    <n v="0"/>
    <n v="0"/>
  </r>
  <r>
    <n v="201181"/>
    <s v="2011-8-1"/>
    <x v="6"/>
    <n v="8"/>
    <n v="1"/>
    <x v="0"/>
    <x v="0"/>
    <x v="133"/>
    <x v="2"/>
    <x v="0"/>
    <x v="194"/>
    <s v="Good Standing"/>
    <n v="201231"/>
    <s v="2012-3-1"/>
    <n v="2.59"/>
    <x v="262"/>
    <s v="Good Standing"/>
    <n v="201551"/>
    <s v="2015-5-1"/>
    <n v="2.36"/>
    <n v="3.7"/>
    <s v="Good Standing"/>
    <x v="0"/>
    <x v="1"/>
    <n v="1"/>
    <x v="0"/>
    <n v="1"/>
    <x v="0"/>
    <n v="0"/>
    <n v="0"/>
    <x v="0"/>
    <x v="1"/>
    <n v="1"/>
    <n v="1"/>
  </r>
  <r>
    <n v="201181"/>
    <s v="2011-8-1"/>
    <x v="6"/>
    <n v="8"/>
    <n v="1"/>
    <x v="0"/>
    <x v="3"/>
    <x v="102"/>
    <x v="2"/>
    <x v="2"/>
    <x v="179"/>
    <s v="Good Standing"/>
    <n v="201231"/>
    <s v="2012-3-1"/>
    <n v="2.1"/>
    <x v="171"/>
    <s v="Good Standing with Warning"/>
    <n v="201231"/>
    <s v="2012-3-1"/>
    <n v="2.1"/>
    <n v="1.56"/>
    <s v="Good Standing with Warning"/>
    <x v="0"/>
    <x v="1"/>
    <n v="1"/>
    <x v="1"/>
    <n v="0"/>
    <x v="1"/>
    <n v="0"/>
    <n v="0"/>
    <x v="0"/>
    <x v="0"/>
    <n v="0"/>
    <n v="0"/>
  </r>
  <r>
    <n v="201181"/>
    <s v="2011-8-1"/>
    <x v="6"/>
    <n v="8"/>
    <n v="1"/>
    <x v="0"/>
    <x v="3"/>
    <x v="8"/>
    <x v="11"/>
    <x v="0"/>
    <x v="160"/>
    <s v="Probation"/>
    <n v="201271"/>
    <s v="2012-7-1"/>
    <n v="2"/>
    <x v="48"/>
    <s v="Good Standing with Warning"/>
    <n v="201531"/>
    <s v="2015-3-1"/>
    <n v="2.27"/>
    <n v="2.4300000000000002"/>
    <s v="Good Standing"/>
    <x v="1"/>
    <x v="1"/>
    <n v="1"/>
    <x v="0"/>
    <n v="1"/>
    <x v="0"/>
    <n v="0"/>
    <n v="0"/>
    <x v="0"/>
    <x v="1"/>
    <n v="1"/>
    <n v="1"/>
  </r>
  <r>
    <n v="201181"/>
    <s v="2011-8-1"/>
    <x v="6"/>
    <n v="8"/>
    <n v="1"/>
    <x v="0"/>
    <x v="5"/>
    <x v="64"/>
    <x v="0"/>
    <x v="4"/>
    <x v="301"/>
    <s v="Good Standing"/>
    <n v="201231"/>
    <s v="2012-3-1"/>
    <n v="1.63"/>
    <x v="298"/>
    <s v="Probation"/>
    <n v="201581"/>
    <s v="2015-8-1"/>
    <n v="2.39"/>
    <n v="3.2"/>
    <s v="Good Standing"/>
    <x v="1"/>
    <x v="1"/>
    <n v="1"/>
    <x v="0"/>
    <n v="1"/>
    <x v="0"/>
    <n v="1"/>
    <n v="0"/>
    <x v="0"/>
    <x v="0"/>
    <n v="0"/>
    <n v="0"/>
  </r>
  <r>
    <n v="201181"/>
    <s v="2011-8-1"/>
    <x v="6"/>
    <n v="8"/>
    <n v="1"/>
    <x v="0"/>
    <x v="1"/>
    <x v="122"/>
    <x v="3"/>
    <x v="1"/>
    <x v="302"/>
    <s v="Probation"/>
    <n v="201261"/>
    <s v="2012-6-1"/>
    <n v="3.17"/>
    <x v="6"/>
    <s v="Good Standing"/>
    <n v="201631"/>
    <s v="2016-3-1"/>
    <n v="2.2599999999999998"/>
    <n v="1"/>
    <s v="Good Standing with Warning"/>
    <x v="0"/>
    <x v="1"/>
    <n v="1"/>
    <x v="0"/>
    <n v="1"/>
    <x v="0"/>
    <n v="1"/>
    <n v="0"/>
    <x v="0"/>
    <x v="0"/>
    <n v="1"/>
    <n v="1"/>
  </r>
  <r>
    <n v="201181"/>
    <s v="2011-8-1"/>
    <x v="6"/>
    <n v="8"/>
    <n v="1"/>
    <x v="1"/>
    <x v="3"/>
    <x v="109"/>
    <x v="6"/>
    <x v="0"/>
    <x v="277"/>
    <s v="Good Standing"/>
    <n v="201231"/>
    <s v="2012-3-1"/>
    <n v="2.41"/>
    <x v="299"/>
    <s v="Good Standing with Warning"/>
    <n v="201531"/>
    <s v="2015-3-1"/>
    <n v="2.62"/>
    <n v="2.72"/>
    <s v="Good Standing"/>
    <x v="1"/>
    <x v="1"/>
    <n v="1"/>
    <x v="0"/>
    <n v="1"/>
    <x v="0"/>
    <n v="0"/>
    <n v="0"/>
    <x v="0"/>
    <x v="0"/>
    <n v="0"/>
    <n v="0"/>
  </r>
  <r>
    <n v="201181"/>
    <s v="2011-8-1"/>
    <x v="6"/>
    <n v="8"/>
    <n v="1"/>
    <x v="1"/>
    <x v="4"/>
    <x v="78"/>
    <x v="2"/>
    <x v="0"/>
    <x v="84"/>
    <s v="Probation"/>
    <n v="201231"/>
    <s v="2012-3-1"/>
    <n v="0"/>
    <x v="59"/>
    <s v="Disqualified"/>
    <n v="201231"/>
    <s v="2012-3-1"/>
    <n v="0"/>
    <n v="0"/>
    <s v="Disqualified"/>
    <x v="0"/>
    <x v="1"/>
    <n v="1"/>
    <x v="1"/>
    <n v="0"/>
    <x v="1"/>
    <n v="0"/>
    <n v="0"/>
    <x v="0"/>
    <x v="0"/>
    <n v="0"/>
    <n v="0"/>
  </r>
  <r>
    <n v="201181"/>
    <s v="2011-8-1"/>
    <x v="6"/>
    <n v="8"/>
    <n v="1"/>
    <x v="1"/>
    <x v="2"/>
    <x v="2"/>
    <x v="11"/>
    <x v="2"/>
    <x v="279"/>
    <s v="Good Standing"/>
    <n v="201231"/>
    <s v="2012-3-1"/>
    <n v="2.9"/>
    <x v="194"/>
    <s v="Good Standing"/>
    <n v="201331"/>
    <s v="2013-3-1"/>
    <n v="2.25"/>
    <n v="1.75"/>
    <s v="Good Standing with Warning"/>
    <x v="0"/>
    <x v="0"/>
    <n v="1"/>
    <x v="0"/>
    <n v="0"/>
    <x v="1"/>
    <n v="0"/>
    <n v="0"/>
    <x v="0"/>
    <x v="0"/>
    <n v="0"/>
    <n v="0"/>
  </r>
  <r>
    <n v="201181"/>
    <s v="2011-8-1"/>
    <x v="6"/>
    <n v="8"/>
    <n v="1"/>
    <x v="0"/>
    <x v="5"/>
    <x v="65"/>
    <x v="4"/>
    <x v="0"/>
    <x v="303"/>
    <s v="Probation"/>
    <n v="201261"/>
    <s v="2012-6-1"/>
    <n v="1.28"/>
    <x v="259"/>
    <s v="Probation"/>
    <n v="201431"/>
    <s v="2014-3-1"/>
    <n v="2.09"/>
    <n v="2.33"/>
    <s v="Good Standing"/>
    <x v="0"/>
    <x v="1"/>
    <n v="1"/>
    <x v="0"/>
    <n v="1"/>
    <x v="1"/>
    <n v="0"/>
    <n v="0"/>
    <x v="0"/>
    <x v="0"/>
    <n v="0"/>
    <n v="0"/>
  </r>
  <r>
    <n v="201181"/>
    <s v="2011-8-1"/>
    <x v="6"/>
    <n v="8"/>
    <n v="1"/>
    <x v="1"/>
    <x v="4"/>
    <x v="45"/>
    <x v="11"/>
    <x v="0"/>
    <x v="180"/>
    <s v="Good Standing"/>
    <n v="201231"/>
    <s v="2012-3-1"/>
    <n v="2.73"/>
    <x v="26"/>
    <s v="Good Standing"/>
    <n v="201481"/>
    <s v="2014-8-1"/>
    <n v="3.27"/>
    <n v="4"/>
    <s v="Good Standing"/>
    <x v="0"/>
    <x v="1"/>
    <n v="1"/>
    <x v="0"/>
    <n v="1"/>
    <x v="0"/>
    <n v="0"/>
    <n v="0"/>
    <x v="0"/>
    <x v="1"/>
    <n v="1"/>
    <n v="1"/>
  </r>
  <r>
    <n v="201181"/>
    <s v="2011-8-1"/>
    <x v="6"/>
    <n v="8"/>
    <n v="1"/>
    <x v="0"/>
    <x v="4"/>
    <x v="146"/>
    <x v="7"/>
    <x v="0"/>
    <x v="264"/>
    <s v="Good Standing"/>
    <n v="201231"/>
    <s v="2012-3-1"/>
    <n v="1.66"/>
    <x v="300"/>
    <s v="Probation"/>
    <n v="201731"/>
    <s v="2017-3-1"/>
    <n v="2.5299999999999998"/>
    <n v="2.5"/>
    <s v="Good Standing"/>
    <x v="0"/>
    <x v="1"/>
    <n v="1"/>
    <x v="0"/>
    <n v="0"/>
    <x v="0"/>
    <n v="1"/>
    <n v="1"/>
    <x v="0"/>
    <x v="0"/>
    <n v="0"/>
    <n v="1"/>
  </r>
  <r>
    <n v="201181"/>
    <s v="2011-8-1"/>
    <x v="6"/>
    <n v="8"/>
    <n v="1"/>
    <x v="1"/>
    <x v="4"/>
    <x v="39"/>
    <x v="7"/>
    <x v="3"/>
    <x v="304"/>
    <s v="Good Standing"/>
    <n v="201231"/>
    <s v="2012-3-1"/>
    <n v="2.96"/>
    <x v="161"/>
    <s v="Good Standing"/>
    <n v="201531"/>
    <s v="2015-3-1"/>
    <n v="2.99"/>
    <n v="3.35"/>
    <s v="Good Standing"/>
    <x v="0"/>
    <x v="1"/>
    <n v="1"/>
    <x v="0"/>
    <n v="1"/>
    <x v="0"/>
    <n v="0"/>
    <n v="0"/>
    <x v="0"/>
    <x v="1"/>
    <n v="1"/>
    <n v="1"/>
  </r>
  <r>
    <n v="201181"/>
    <s v="2011-8-1"/>
    <x v="6"/>
    <n v="8"/>
    <n v="1"/>
    <x v="1"/>
    <x v="4"/>
    <x v="74"/>
    <x v="7"/>
    <x v="2"/>
    <x v="305"/>
    <s v="Probation"/>
    <n v="201231"/>
    <s v="2012-3-1"/>
    <n v="0.83"/>
    <x v="233"/>
    <s v="Probation"/>
    <n v="201331"/>
    <s v="2013-3-1"/>
    <n v="3.08"/>
    <n v="3.17"/>
    <s v="Good Standing"/>
    <x v="1"/>
    <x v="1"/>
    <n v="1"/>
    <x v="0"/>
    <n v="0"/>
    <x v="1"/>
    <n v="0"/>
    <n v="0"/>
    <x v="0"/>
    <x v="0"/>
    <n v="0"/>
    <n v="0"/>
  </r>
  <r>
    <n v="201181"/>
    <s v="2011-8-1"/>
    <x v="6"/>
    <n v="8"/>
    <n v="1"/>
    <x v="0"/>
    <x v="1"/>
    <x v="102"/>
    <x v="8"/>
    <x v="1"/>
    <x v="76"/>
    <s v="Good Standing"/>
    <n v="201231"/>
    <s v="2012-3-1"/>
    <n v="2.87"/>
    <x v="17"/>
    <s v="Good Standing"/>
    <n v="201551"/>
    <s v="2015-5-1"/>
    <n v="2.2799999999999998"/>
    <n v="2.8"/>
    <s v="Good Standing"/>
    <x v="0"/>
    <x v="0"/>
    <n v="1"/>
    <x v="0"/>
    <n v="1"/>
    <x v="0"/>
    <n v="0"/>
    <n v="0"/>
    <x v="0"/>
    <x v="1"/>
    <n v="1"/>
    <n v="1"/>
  </r>
  <r>
    <n v="201181"/>
    <s v="2011-8-1"/>
    <x v="6"/>
    <n v="8"/>
    <n v="1"/>
    <x v="1"/>
    <x v="0"/>
    <x v="61"/>
    <x v="11"/>
    <x v="0"/>
    <x v="83"/>
    <s v="Good Standing"/>
    <n v="201181"/>
    <s v="2011-8-1"/>
    <n v="3.15"/>
    <x v="190"/>
    <s v="Good Standing"/>
    <n v="201181"/>
    <s v="2011-8-1"/>
    <n v="3.15"/>
    <n v="3.15"/>
    <s v="Good Standing"/>
    <x v="0"/>
    <x v="1"/>
    <n v="1"/>
    <x v="1"/>
    <n v="0"/>
    <x v="1"/>
    <n v="0"/>
    <n v="0"/>
    <x v="0"/>
    <x v="0"/>
    <n v="0"/>
    <n v="0"/>
  </r>
  <r>
    <n v="201181"/>
    <s v="2011-8-1"/>
    <x v="6"/>
    <n v="8"/>
    <n v="1"/>
    <x v="0"/>
    <x v="1"/>
    <x v="135"/>
    <x v="6"/>
    <x v="1"/>
    <x v="242"/>
    <s v="Good Standing"/>
    <n v="201251"/>
    <s v="2012-5-1"/>
    <n v="2.98"/>
    <x v="19"/>
    <s v="Good Standing"/>
    <n v="201351"/>
    <s v="2013-5-1"/>
    <n v="3.22"/>
    <n v="4"/>
    <s v="Good Standing"/>
    <x v="0"/>
    <x v="1"/>
    <n v="1"/>
    <x v="0"/>
    <n v="0"/>
    <x v="1"/>
    <n v="0"/>
    <n v="0"/>
    <x v="0"/>
    <x v="0"/>
    <n v="0"/>
    <n v="0"/>
  </r>
  <r>
    <n v="201181"/>
    <s v="2011-8-1"/>
    <x v="6"/>
    <n v="8"/>
    <n v="1"/>
    <x v="0"/>
    <x v="4"/>
    <x v="147"/>
    <x v="0"/>
    <x v="2"/>
    <x v="225"/>
    <s v="Good Standing"/>
    <n v="201231"/>
    <s v="2012-3-1"/>
    <n v="2.33"/>
    <x v="205"/>
    <s v="Good Standing"/>
    <n v="201571"/>
    <s v="2015-7-1"/>
    <n v="2.4"/>
    <n v="2"/>
    <s v="Good Standing"/>
    <x v="0"/>
    <x v="1"/>
    <n v="1"/>
    <x v="0"/>
    <n v="1"/>
    <x v="0"/>
    <n v="0"/>
    <n v="0"/>
    <x v="0"/>
    <x v="1"/>
    <n v="1"/>
    <n v="1"/>
  </r>
  <r>
    <n v="201181"/>
    <s v="2011-8-1"/>
    <x v="6"/>
    <n v="8"/>
    <n v="1"/>
    <x v="0"/>
    <x v="4"/>
    <x v="109"/>
    <x v="6"/>
    <x v="6"/>
    <x v="175"/>
    <s v="Good Standing"/>
    <n v="201231"/>
    <s v="2012-3-1"/>
    <n v="2.9"/>
    <x v="221"/>
    <s v="Good Standing"/>
    <n v="201561"/>
    <s v="2015-6-1"/>
    <n v="2.4300000000000002"/>
    <n v="2.2999999999999998"/>
    <s v="Good Standing"/>
    <x v="0"/>
    <x v="1"/>
    <n v="1"/>
    <x v="0"/>
    <n v="1"/>
    <x v="0"/>
    <n v="0"/>
    <n v="0"/>
    <x v="0"/>
    <x v="1"/>
    <n v="1"/>
    <n v="1"/>
  </r>
  <r>
    <n v="201181"/>
    <s v="2011-8-1"/>
    <x v="6"/>
    <n v="8"/>
    <n v="1"/>
    <x v="0"/>
    <x v="5"/>
    <x v="148"/>
    <x v="6"/>
    <x v="0"/>
    <x v="306"/>
    <s v="Good Standing"/>
    <n v="201251"/>
    <s v="2012-5-1"/>
    <n v="1.79"/>
    <x v="272"/>
    <s v="Probation"/>
    <n v="201571"/>
    <s v="2015-7-1"/>
    <n v="2.35"/>
    <n v="1"/>
    <s v="Good Standing"/>
    <x v="0"/>
    <x v="1"/>
    <n v="1"/>
    <x v="0"/>
    <n v="1"/>
    <x v="0"/>
    <n v="0"/>
    <n v="0"/>
    <x v="0"/>
    <x v="1"/>
    <n v="1"/>
    <n v="1"/>
  </r>
  <r>
    <n v="201181"/>
    <s v="2011-8-1"/>
    <x v="6"/>
    <n v="8"/>
    <n v="1"/>
    <x v="1"/>
    <x v="1"/>
    <x v="36"/>
    <x v="3"/>
    <x v="1"/>
    <x v="58"/>
    <s v="Good Standing"/>
    <n v="201251"/>
    <s v="2012-5-1"/>
    <n v="3.36"/>
    <x v="6"/>
    <s v="Good Standing"/>
    <n v="201351"/>
    <s v="2013-5-1"/>
    <n v="3.58"/>
    <n v="4"/>
    <s v="Good Standing"/>
    <x v="0"/>
    <x v="1"/>
    <n v="1"/>
    <x v="0"/>
    <n v="0"/>
    <x v="1"/>
    <n v="0"/>
    <n v="0"/>
    <x v="0"/>
    <x v="0"/>
    <n v="0"/>
    <n v="0"/>
  </r>
  <r>
    <n v="201181"/>
    <s v="2011-8-1"/>
    <x v="6"/>
    <n v="8"/>
    <n v="1"/>
    <x v="0"/>
    <x v="1"/>
    <x v="85"/>
    <x v="3"/>
    <x v="1"/>
    <x v="15"/>
    <s v="Good Standing"/>
    <n v="201231"/>
    <s v="2012-3-1"/>
    <n v="2.33"/>
    <x v="158"/>
    <s v="Good Standing with Warning"/>
    <n v="201531"/>
    <s v="2015-3-1"/>
    <n v="2.84"/>
    <n v="3.15"/>
    <s v="Good Standing"/>
    <x v="0"/>
    <x v="1"/>
    <n v="1"/>
    <x v="0"/>
    <n v="1"/>
    <x v="0"/>
    <n v="0"/>
    <n v="0"/>
    <x v="0"/>
    <x v="1"/>
    <n v="1"/>
    <n v="1"/>
  </r>
  <r>
    <n v="201181"/>
    <s v="2011-8-1"/>
    <x v="6"/>
    <n v="8"/>
    <n v="1"/>
    <x v="1"/>
    <x v="5"/>
    <x v="36"/>
    <x v="0"/>
    <x v="0"/>
    <x v="211"/>
    <s v="Good Standing"/>
    <n v="201231"/>
    <s v="2012-3-1"/>
    <n v="2.4900000000000002"/>
    <x v="301"/>
    <s v="Good Standing"/>
    <n v="201531"/>
    <s v="2015-3-1"/>
    <n v="2.06"/>
    <n v="1.74"/>
    <s v="Good Standing with Warning"/>
    <x v="0"/>
    <x v="1"/>
    <n v="1"/>
    <x v="0"/>
    <n v="1"/>
    <x v="0"/>
    <n v="0"/>
    <n v="0"/>
    <x v="0"/>
    <x v="0"/>
    <n v="0"/>
    <n v="0"/>
  </r>
  <r>
    <n v="201181"/>
    <s v="2011-8-1"/>
    <x v="6"/>
    <n v="8"/>
    <n v="1"/>
    <x v="0"/>
    <x v="4"/>
    <x v="109"/>
    <x v="3"/>
    <x v="2"/>
    <x v="77"/>
    <s v="Good Standing"/>
    <n v="201271"/>
    <s v="2012-7-1"/>
    <n v="3.25"/>
    <x v="59"/>
    <s v="Good Standing"/>
    <n v="201281"/>
    <s v="2012-8-1"/>
    <n v="3.04"/>
    <n v="2.23"/>
    <s v="Good Standing"/>
    <x v="0"/>
    <x v="1"/>
    <n v="1"/>
    <x v="0"/>
    <n v="0"/>
    <x v="1"/>
    <n v="0"/>
    <n v="0"/>
    <x v="0"/>
    <x v="0"/>
    <n v="0"/>
    <n v="0"/>
  </r>
  <r>
    <n v="201181"/>
    <s v="2011-8-1"/>
    <x v="6"/>
    <n v="8"/>
    <n v="1"/>
    <x v="1"/>
    <x v="1"/>
    <x v="11"/>
    <x v="3"/>
    <x v="1"/>
    <x v="15"/>
    <s v="Good Standing"/>
    <n v="201251"/>
    <s v="2012-5-1"/>
    <n v="2.41"/>
    <x v="138"/>
    <s v="Good Standing"/>
    <n v="201561"/>
    <s v="2015-6-1"/>
    <n v="2.54"/>
    <n v="3.3"/>
    <s v="Good Standing"/>
    <x v="0"/>
    <x v="1"/>
    <n v="1"/>
    <x v="0"/>
    <n v="1"/>
    <x v="0"/>
    <n v="0"/>
    <n v="0"/>
    <x v="0"/>
    <x v="1"/>
    <n v="1"/>
    <n v="1"/>
  </r>
  <r>
    <n v="201181"/>
    <s v="2011-8-1"/>
    <x v="6"/>
    <n v="8"/>
    <n v="1"/>
    <x v="0"/>
    <x v="1"/>
    <x v="41"/>
    <x v="0"/>
    <x v="1"/>
    <x v="59"/>
    <s v="Good Standing"/>
    <n v="201251"/>
    <s v="2012-5-1"/>
    <n v="3.23"/>
    <x v="48"/>
    <s v="Good Standing with Warning"/>
    <n v="201531"/>
    <s v="2015-3-1"/>
    <n v="3.17"/>
    <n v="2.89"/>
    <s v="Good Standing"/>
    <x v="0"/>
    <x v="1"/>
    <n v="1"/>
    <x v="0"/>
    <n v="1"/>
    <x v="0"/>
    <n v="0"/>
    <n v="0"/>
    <x v="0"/>
    <x v="1"/>
    <n v="1"/>
    <n v="1"/>
  </r>
  <r>
    <n v="201181"/>
    <s v="2011-8-1"/>
    <x v="6"/>
    <n v="8"/>
    <n v="1"/>
    <x v="0"/>
    <x v="5"/>
    <x v="115"/>
    <x v="8"/>
    <x v="6"/>
    <x v="45"/>
    <s v="Good Standing"/>
    <n v="201231"/>
    <s v="2012-3-1"/>
    <n v="3.01"/>
    <x v="151"/>
    <s v="Good Standing"/>
    <n v="201531"/>
    <s v="2015-3-1"/>
    <n v="3.23"/>
    <n v="3.07"/>
    <s v="Good Standing"/>
    <x v="1"/>
    <x v="1"/>
    <n v="1"/>
    <x v="0"/>
    <n v="1"/>
    <x v="0"/>
    <n v="0"/>
    <n v="0"/>
    <x v="0"/>
    <x v="1"/>
    <n v="1"/>
    <n v="1"/>
  </r>
  <r>
    <n v="201181"/>
    <s v="2011-8-1"/>
    <x v="6"/>
    <n v="8"/>
    <n v="1"/>
    <x v="0"/>
    <x v="5"/>
    <x v="77"/>
    <x v="7"/>
    <x v="4"/>
    <x v="307"/>
    <s v="Good Standing"/>
    <n v="201181"/>
    <s v="2011-8-1"/>
    <n v="3.62"/>
    <x v="302"/>
    <s v="Good Standing"/>
    <n v="201181"/>
    <s v="2011-8-1"/>
    <n v="3.62"/>
    <n v="3.62"/>
    <s v="Good Standing"/>
    <x v="0"/>
    <x v="1"/>
    <n v="1"/>
    <x v="1"/>
    <n v="0"/>
    <x v="1"/>
    <n v="0"/>
    <n v="0"/>
    <x v="0"/>
    <x v="0"/>
    <n v="0"/>
    <n v="0"/>
  </r>
  <r>
    <n v="201181"/>
    <s v="2011-8-1"/>
    <x v="6"/>
    <n v="8"/>
    <n v="1"/>
    <x v="0"/>
    <x v="5"/>
    <x v="147"/>
    <x v="6"/>
    <x v="3"/>
    <x v="251"/>
    <s v="Probation"/>
    <n v="201231"/>
    <s v="2012-3-1"/>
    <n v="1.53"/>
    <x v="303"/>
    <s v="Probation"/>
    <n v="201231"/>
    <s v="2012-3-1"/>
    <n v="1.53"/>
    <n v="1.19"/>
    <s v="Probation"/>
    <x v="1"/>
    <x v="1"/>
    <n v="1"/>
    <x v="1"/>
    <n v="0"/>
    <x v="1"/>
    <n v="0"/>
    <n v="0"/>
    <x v="0"/>
    <x v="0"/>
    <n v="0"/>
    <n v="0"/>
  </r>
  <r>
    <n v="201181"/>
    <s v="2011-8-1"/>
    <x v="6"/>
    <n v="8"/>
    <n v="1"/>
    <x v="0"/>
    <x v="5"/>
    <x v="57"/>
    <x v="12"/>
    <x v="3"/>
    <x v="308"/>
    <s v="Good Standing"/>
    <n v="201231"/>
    <s v="2012-3-1"/>
    <n v="2.97"/>
    <x v="231"/>
    <s v="Good Standing"/>
    <n v="201531"/>
    <s v="2015-3-1"/>
    <n v="3.08"/>
    <n v="3.32"/>
    <s v="Good Standing"/>
    <x v="1"/>
    <x v="1"/>
    <n v="1"/>
    <x v="0"/>
    <n v="1"/>
    <x v="0"/>
    <n v="0"/>
    <n v="0"/>
    <x v="0"/>
    <x v="1"/>
    <n v="1"/>
    <n v="1"/>
  </r>
  <r>
    <n v="201181"/>
    <s v="2011-8-1"/>
    <x v="6"/>
    <n v="8"/>
    <n v="1"/>
    <x v="0"/>
    <x v="3"/>
    <x v="2"/>
    <x v="0"/>
    <x v="0"/>
    <x v="187"/>
    <m/>
    <n v="201251"/>
    <s v="2012-5-1"/>
    <n v="2.7"/>
    <x v="272"/>
    <s v="Good Standing"/>
    <n v="201251"/>
    <s v="2012-5-1"/>
    <n v="2.7"/>
    <n v="2.7"/>
    <s v="Good Standing"/>
    <x v="0"/>
    <x v="1"/>
    <n v="1"/>
    <x v="1"/>
    <n v="0"/>
    <x v="1"/>
    <n v="0"/>
    <n v="0"/>
    <x v="0"/>
    <x v="0"/>
    <n v="0"/>
    <n v="0"/>
  </r>
  <r>
    <n v="201181"/>
    <s v="2011-8-1"/>
    <x v="6"/>
    <n v="8"/>
    <n v="1"/>
    <x v="0"/>
    <x v="1"/>
    <x v="65"/>
    <x v="7"/>
    <x v="1"/>
    <x v="84"/>
    <s v="Probation"/>
    <n v="201181"/>
    <s v="2011-8-1"/>
    <n v="0"/>
    <x v="59"/>
    <s v="Probation"/>
    <n v="201181"/>
    <s v="2011-8-1"/>
    <n v="0"/>
    <n v="0"/>
    <s v="Probation"/>
    <x v="0"/>
    <x v="1"/>
    <n v="1"/>
    <x v="1"/>
    <n v="0"/>
    <x v="1"/>
    <n v="0"/>
    <n v="0"/>
    <x v="0"/>
    <x v="0"/>
    <n v="0"/>
    <n v="0"/>
  </r>
  <r>
    <n v="201181"/>
    <s v="2011-8-1"/>
    <x v="6"/>
    <n v="8"/>
    <n v="1"/>
    <x v="0"/>
    <x v="0"/>
    <x v="32"/>
    <x v="0"/>
    <x v="4"/>
    <x v="227"/>
    <s v="Good Standing"/>
    <n v="201261"/>
    <s v="2012-6-1"/>
    <n v="2.91"/>
    <x v="19"/>
    <s v="Good Standing"/>
    <n v="201481"/>
    <s v="2014-8-1"/>
    <n v="2.93"/>
    <n v="2.66"/>
    <s v="Good Standing"/>
    <x v="0"/>
    <x v="0"/>
    <n v="1"/>
    <x v="0"/>
    <n v="1"/>
    <x v="0"/>
    <n v="0"/>
    <n v="0"/>
    <x v="0"/>
    <x v="1"/>
    <n v="1"/>
    <n v="1"/>
  </r>
  <r>
    <n v="201181"/>
    <s v="2011-8-1"/>
    <x v="6"/>
    <n v="8"/>
    <n v="1"/>
    <x v="0"/>
    <x v="5"/>
    <x v="22"/>
    <x v="7"/>
    <x v="2"/>
    <x v="161"/>
    <s v="Good Standing"/>
    <n v="201231"/>
    <s v="2012-3-1"/>
    <n v="2.66"/>
    <x v="242"/>
    <s v="Good Standing"/>
    <n v="201531"/>
    <s v="2015-3-1"/>
    <n v="2.81"/>
    <n v="2.56"/>
    <s v="Good Standing"/>
    <x v="1"/>
    <x v="1"/>
    <n v="1"/>
    <x v="0"/>
    <n v="1"/>
    <x v="0"/>
    <n v="0"/>
    <n v="0"/>
    <x v="0"/>
    <x v="1"/>
    <n v="1"/>
    <n v="1"/>
  </r>
  <r>
    <n v="201181"/>
    <s v="2011-8-1"/>
    <x v="6"/>
    <n v="8"/>
    <n v="1"/>
    <x v="0"/>
    <x v="1"/>
    <x v="68"/>
    <x v="7"/>
    <x v="1"/>
    <x v="309"/>
    <s v="Good Standing"/>
    <n v="201231"/>
    <s v="2012-3-1"/>
    <n v="2.74"/>
    <x v="194"/>
    <s v="Good Standing"/>
    <n v="201331"/>
    <s v="2013-3-1"/>
    <n v="2.94"/>
    <n v="3.36"/>
    <s v="Good Standing"/>
    <x v="0"/>
    <x v="0"/>
    <n v="1"/>
    <x v="0"/>
    <n v="0"/>
    <x v="1"/>
    <n v="0"/>
    <n v="0"/>
    <x v="0"/>
    <x v="0"/>
    <n v="0"/>
    <n v="0"/>
  </r>
  <r>
    <n v="201181"/>
    <s v="2011-8-1"/>
    <x v="6"/>
    <n v="8"/>
    <n v="1"/>
    <x v="0"/>
    <x v="3"/>
    <x v="18"/>
    <x v="0"/>
    <x v="2"/>
    <x v="242"/>
    <s v="Good Standing"/>
    <n v="201231"/>
    <s v="2012-3-1"/>
    <n v="2.94"/>
    <x v="167"/>
    <s v="Good Standing"/>
    <n v="201381"/>
    <s v="2013-8-1"/>
    <n v="3.1"/>
    <n v="3.06"/>
    <s v="Good Standing"/>
    <x v="0"/>
    <x v="0"/>
    <n v="1"/>
    <x v="0"/>
    <n v="1"/>
    <x v="1"/>
    <n v="0"/>
    <n v="0"/>
    <x v="0"/>
    <x v="0"/>
    <n v="0"/>
    <n v="0"/>
  </r>
  <r>
    <n v="201181"/>
    <s v="2011-8-1"/>
    <x v="6"/>
    <n v="8"/>
    <n v="1"/>
    <x v="0"/>
    <x v="5"/>
    <x v="67"/>
    <x v="5"/>
    <x v="4"/>
    <x v="180"/>
    <s v="Good Standing"/>
    <n v="201181"/>
    <s v="2011-8-1"/>
    <n v="2.82"/>
    <x v="199"/>
    <s v="Good Standing"/>
    <n v="201181"/>
    <s v="2011-8-1"/>
    <n v="2.82"/>
    <n v="2.82"/>
    <s v="Good Standing"/>
    <x v="0"/>
    <x v="1"/>
    <n v="1"/>
    <x v="1"/>
    <n v="0"/>
    <x v="1"/>
    <n v="0"/>
    <n v="0"/>
    <x v="0"/>
    <x v="0"/>
    <n v="0"/>
    <n v="0"/>
  </r>
  <r>
    <n v="201181"/>
    <s v="2011-8-1"/>
    <x v="6"/>
    <n v="8"/>
    <n v="1"/>
    <x v="1"/>
    <x v="5"/>
    <x v="88"/>
    <x v="0"/>
    <x v="0"/>
    <x v="29"/>
    <s v="Good Standing"/>
    <n v="201231"/>
    <s v="2012-3-1"/>
    <n v="3.57"/>
    <x v="296"/>
    <s v="Good Standing"/>
    <n v="201531"/>
    <s v="2015-3-1"/>
    <n v="3.66"/>
    <n v="4"/>
    <s v="Good Standing"/>
    <x v="1"/>
    <x v="1"/>
    <n v="1"/>
    <x v="0"/>
    <n v="1"/>
    <x v="0"/>
    <n v="0"/>
    <n v="0"/>
    <x v="0"/>
    <x v="1"/>
    <n v="1"/>
    <n v="1"/>
  </r>
  <r>
    <n v="201181"/>
    <s v="2011-8-1"/>
    <x v="6"/>
    <n v="8"/>
    <n v="1"/>
    <x v="1"/>
    <x v="4"/>
    <x v="75"/>
    <x v="7"/>
    <x v="0"/>
    <x v="302"/>
    <s v="Probation"/>
    <n v="201271"/>
    <s v="2012-7-1"/>
    <n v="2.34"/>
    <x v="6"/>
    <s v="Good Standing"/>
    <n v="201531"/>
    <s v="2015-3-1"/>
    <n v="2.83"/>
    <n v="2.74"/>
    <s v="Good Standing"/>
    <x v="1"/>
    <x v="1"/>
    <n v="1"/>
    <x v="0"/>
    <n v="1"/>
    <x v="0"/>
    <n v="0"/>
    <n v="0"/>
    <x v="0"/>
    <x v="1"/>
    <n v="1"/>
    <n v="1"/>
  </r>
  <r>
    <n v="201181"/>
    <s v="2011-8-1"/>
    <x v="6"/>
    <n v="8"/>
    <n v="1"/>
    <x v="1"/>
    <x v="4"/>
    <x v="109"/>
    <x v="0"/>
    <x v="2"/>
    <x v="15"/>
    <s v="Good Standing"/>
    <n v="201231"/>
    <s v="2012-3-1"/>
    <n v="2.11"/>
    <x v="293"/>
    <s v="Good Standing with Warning"/>
    <n v="201571"/>
    <s v="2015-7-1"/>
    <n v="2.14"/>
    <n v="4"/>
    <s v="Good Standing"/>
    <x v="1"/>
    <x v="1"/>
    <n v="1"/>
    <x v="0"/>
    <n v="1"/>
    <x v="0"/>
    <n v="0"/>
    <n v="0"/>
    <x v="0"/>
    <x v="1"/>
    <n v="1"/>
    <n v="1"/>
  </r>
  <r>
    <n v="201181"/>
    <s v="2011-8-1"/>
    <x v="6"/>
    <n v="8"/>
    <n v="1"/>
    <x v="1"/>
    <x v="4"/>
    <x v="53"/>
    <x v="4"/>
    <x v="0"/>
    <x v="224"/>
    <s v="Good Standing"/>
    <n v="201261"/>
    <s v="2012-6-1"/>
    <n v="2.88"/>
    <x v="59"/>
    <s v="Good Standing"/>
    <n v="201531"/>
    <s v="2015-3-1"/>
    <n v="2.76"/>
    <n v="3.02"/>
    <s v="Good Standing"/>
    <x v="0"/>
    <x v="1"/>
    <n v="1"/>
    <x v="0"/>
    <n v="1"/>
    <x v="0"/>
    <n v="0"/>
    <n v="0"/>
    <x v="0"/>
    <x v="1"/>
    <n v="1"/>
    <n v="1"/>
  </r>
  <r>
    <n v="201181"/>
    <s v="2011-8-1"/>
    <x v="6"/>
    <n v="8"/>
    <n v="1"/>
    <x v="1"/>
    <x v="1"/>
    <x v="65"/>
    <x v="6"/>
    <x v="1"/>
    <x v="161"/>
    <s v="Good Standing"/>
    <n v="201231"/>
    <s v="2012-3-1"/>
    <n v="2.87"/>
    <x v="231"/>
    <s v="Good Standing"/>
    <n v="201531"/>
    <s v="2015-3-1"/>
    <n v="3.04"/>
    <n v="3.57"/>
    <s v="Good Standing"/>
    <x v="0"/>
    <x v="0"/>
    <n v="1"/>
    <x v="0"/>
    <n v="1"/>
    <x v="0"/>
    <n v="0"/>
    <n v="0"/>
    <x v="0"/>
    <x v="1"/>
    <n v="1"/>
    <n v="1"/>
  </r>
  <r>
    <n v="201181"/>
    <s v="2011-8-1"/>
    <x v="6"/>
    <n v="8"/>
    <n v="1"/>
    <x v="0"/>
    <x v="5"/>
    <x v="54"/>
    <x v="11"/>
    <x v="0"/>
    <x v="310"/>
    <s v="Good Standing"/>
    <n v="201231"/>
    <s v="2012-3-1"/>
    <n v="2.34"/>
    <x v="194"/>
    <s v="Good Standing"/>
    <n v="201331"/>
    <s v="2013-3-1"/>
    <n v="2.2999999999999998"/>
    <n v="1.3"/>
    <s v="Good Standing with Warning"/>
    <x v="1"/>
    <x v="1"/>
    <n v="1"/>
    <x v="0"/>
    <n v="0"/>
    <x v="1"/>
    <n v="0"/>
    <n v="0"/>
    <x v="0"/>
    <x v="0"/>
    <n v="0"/>
    <n v="0"/>
  </r>
  <r>
    <n v="201181"/>
    <s v="2011-8-1"/>
    <x v="6"/>
    <n v="8"/>
    <n v="1"/>
    <x v="1"/>
    <x v="5"/>
    <x v="88"/>
    <x v="8"/>
    <x v="2"/>
    <x v="13"/>
    <s v="Good Standing"/>
    <n v="201231"/>
    <s v="2012-3-1"/>
    <n v="3.55"/>
    <x v="230"/>
    <s v="Good Standing"/>
    <n v="201531"/>
    <s v="2015-3-1"/>
    <n v="3.62"/>
    <n v="3.82"/>
    <s v="Good Standing"/>
    <x v="1"/>
    <x v="1"/>
    <n v="1"/>
    <x v="0"/>
    <n v="1"/>
    <x v="0"/>
    <n v="0"/>
    <n v="0"/>
    <x v="0"/>
    <x v="1"/>
    <n v="1"/>
    <n v="1"/>
  </r>
  <r>
    <n v="201181"/>
    <s v="2011-8-1"/>
    <x v="6"/>
    <n v="8"/>
    <n v="1"/>
    <x v="0"/>
    <x v="5"/>
    <x v="90"/>
    <x v="0"/>
    <x v="3"/>
    <x v="198"/>
    <s v="Good Standing"/>
    <n v="201231"/>
    <s v="2012-3-1"/>
    <n v="3.41"/>
    <x v="160"/>
    <s v="Good Standing"/>
    <n v="201531"/>
    <s v="2015-3-1"/>
    <n v="3.59"/>
    <n v="4"/>
    <s v="Good Standing"/>
    <x v="1"/>
    <x v="1"/>
    <n v="1"/>
    <x v="0"/>
    <n v="1"/>
    <x v="0"/>
    <n v="0"/>
    <n v="0"/>
    <x v="0"/>
    <x v="1"/>
    <n v="1"/>
    <n v="1"/>
  </r>
  <r>
    <n v="201181"/>
    <s v="2011-8-1"/>
    <x v="6"/>
    <n v="8"/>
    <n v="1"/>
    <x v="0"/>
    <x v="5"/>
    <x v="131"/>
    <x v="7"/>
    <x v="0"/>
    <x v="168"/>
    <s v="Good Standing"/>
    <n v="201231"/>
    <s v="2012-3-1"/>
    <n v="2.83"/>
    <x v="234"/>
    <s v="Good Standing"/>
    <n v="201281"/>
    <s v="2012-8-1"/>
    <n v="2.5"/>
    <n v="0"/>
    <s v="Good Standing with Warning"/>
    <x v="1"/>
    <x v="1"/>
    <n v="1"/>
    <x v="0"/>
    <n v="0"/>
    <x v="1"/>
    <n v="0"/>
    <n v="0"/>
    <x v="0"/>
    <x v="0"/>
    <n v="0"/>
    <n v="0"/>
  </r>
  <r>
    <n v="201181"/>
    <s v="2011-8-1"/>
    <x v="6"/>
    <n v="8"/>
    <n v="1"/>
    <x v="1"/>
    <x v="5"/>
    <x v="78"/>
    <x v="7"/>
    <x v="0"/>
    <x v="268"/>
    <s v="Good Standing"/>
    <n v="201231"/>
    <s v="2012-3-1"/>
    <n v="2.6"/>
    <x v="271"/>
    <s v="Good Standing"/>
    <n v="201661"/>
    <s v="2016-6-1"/>
    <n v="2.2599999999999998"/>
    <n v="4"/>
    <s v="Good Standing"/>
    <x v="1"/>
    <x v="1"/>
    <n v="1"/>
    <x v="0"/>
    <n v="1"/>
    <x v="0"/>
    <n v="0"/>
    <n v="0"/>
    <x v="0"/>
    <x v="0"/>
    <n v="1"/>
    <n v="1"/>
  </r>
  <r>
    <n v="201181"/>
    <s v="2011-8-1"/>
    <x v="6"/>
    <n v="8"/>
    <n v="1"/>
    <x v="0"/>
    <x v="5"/>
    <x v="21"/>
    <x v="0"/>
    <x v="2"/>
    <x v="311"/>
    <s v="Good Standing"/>
    <n v="201231"/>
    <s v="2012-3-1"/>
    <n v="3.77"/>
    <x v="95"/>
    <s v="Good Standing"/>
    <n v="201581"/>
    <s v="2015-8-1"/>
    <n v="3.83"/>
    <n v="3.7"/>
    <s v="Good Standing"/>
    <x v="1"/>
    <x v="1"/>
    <n v="1"/>
    <x v="0"/>
    <n v="1"/>
    <x v="0"/>
    <n v="1"/>
    <n v="0"/>
    <x v="0"/>
    <x v="0"/>
    <n v="1"/>
    <n v="1"/>
  </r>
  <r>
    <n v="201181"/>
    <s v="2011-8-1"/>
    <x v="6"/>
    <n v="8"/>
    <n v="1"/>
    <x v="1"/>
    <x v="5"/>
    <x v="47"/>
    <x v="0"/>
    <x v="0"/>
    <x v="60"/>
    <s v="Good Standing"/>
    <n v="201231"/>
    <s v="2012-3-1"/>
    <n v="3.6"/>
    <x v="181"/>
    <s v="Good Standing"/>
    <n v="201531"/>
    <s v="2015-3-1"/>
    <n v="3.63"/>
    <n v="4"/>
    <s v="Good Standing"/>
    <x v="1"/>
    <x v="1"/>
    <n v="1"/>
    <x v="0"/>
    <n v="1"/>
    <x v="0"/>
    <n v="0"/>
    <n v="0"/>
    <x v="0"/>
    <x v="1"/>
    <n v="1"/>
    <n v="1"/>
  </r>
  <r>
    <n v="201181"/>
    <s v="2011-8-1"/>
    <x v="6"/>
    <n v="8"/>
    <n v="1"/>
    <x v="0"/>
    <x v="5"/>
    <x v="92"/>
    <x v="4"/>
    <x v="6"/>
    <x v="300"/>
    <s v="Probation"/>
    <n v="201231"/>
    <s v="2012-3-1"/>
    <n v="0.66"/>
    <x v="59"/>
    <s v="Disqualified"/>
    <n v="201231"/>
    <s v="2012-3-1"/>
    <n v="0.66"/>
    <n v="0"/>
    <s v="Disqualified"/>
    <x v="0"/>
    <x v="1"/>
    <n v="1"/>
    <x v="1"/>
    <n v="0"/>
    <x v="1"/>
    <n v="0"/>
    <n v="0"/>
    <x v="0"/>
    <x v="0"/>
    <n v="0"/>
    <n v="0"/>
  </r>
  <r>
    <n v="201181"/>
    <s v="2011-8-1"/>
    <x v="6"/>
    <n v="8"/>
    <n v="1"/>
    <x v="0"/>
    <x v="1"/>
    <x v="37"/>
    <x v="11"/>
    <x v="1"/>
    <x v="14"/>
    <s v="Good Standing"/>
    <n v="201231"/>
    <s v="2012-3-1"/>
    <n v="3.58"/>
    <x v="164"/>
    <s v="Good Standing"/>
    <n v="201451"/>
    <s v="2014-5-1"/>
    <n v="3.77"/>
    <n v="3.87"/>
    <s v="Good Standing"/>
    <x v="0"/>
    <x v="0"/>
    <n v="1"/>
    <x v="0"/>
    <n v="1"/>
    <x v="1"/>
    <n v="0"/>
    <n v="0"/>
    <x v="1"/>
    <x v="1"/>
    <n v="1"/>
    <n v="1"/>
  </r>
  <r>
    <n v="201181"/>
    <s v="2011-8-1"/>
    <x v="6"/>
    <n v="8"/>
    <n v="1"/>
    <x v="1"/>
    <x v="1"/>
    <x v="6"/>
    <x v="0"/>
    <x v="1"/>
    <x v="312"/>
    <s v="Good Standing"/>
    <n v="201261"/>
    <s v="2012-6-1"/>
    <n v="3.05"/>
    <x v="47"/>
    <s v="Good Standing"/>
    <n v="201571"/>
    <s v="2015-7-1"/>
    <n v="3.05"/>
    <n v="3"/>
    <s v="Good Standing"/>
    <x v="0"/>
    <x v="0"/>
    <n v="1"/>
    <x v="0"/>
    <n v="1"/>
    <x v="0"/>
    <n v="0"/>
    <n v="0"/>
    <x v="0"/>
    <x v="1"/>
    <n v="1"/>
    <n v="1"/>
  </r>
  <r>
    <n v="201181"/>
    <s v="2011-8-1"/>
    <x v="6"/>
    <n v="8"/>
    <n v="1"/>
    <x v="1"/>
    <x v="5"/>
    <x v="118"/>
    <x v="0"/>
    <x v="6"/>
    <x v="182"/>
    <s v="Good Standing"/>
    <n v="201231"/>
    <s v="2012-3-1"/>
    <n v="2.92"/>
    <x v="26"/>
    <s v="Good Standing"/>
    <n v="201531"/>
    <s v="2015-3-1"/>
    <n v="3"/>
    <n v="3.2"/>
    <s v="Good Standing"/>
    <x v="0"/>
    <x v="1"/>
    <n v="1"/>
    <x v="0"/>
    <n v="1"/>
    <x v="0"/>
    <n v="0"/>
    <n v="0"/>
    <x v="0"/>
    <x v="1"/>
    <n v="1"/>
    <n v="1"/>
  </r>
  <r>
    <n v="201181"/>
    <s v="2011-8-1"/>
    <x v="6"/>
    <n v="8"/>
    <n v="1"/>
    <x v="0"/>
    <x v="4"/>
    <x v="118"/>
    <x v="0"/>
    <x v="2"/>
    <x v="308"/>
    <s v="Good Standing"/>
    <n v="201231"/>
    <s v="2012-3-1"/>
    <n v="3.22"/>
    <x v="181"/>
    <s v="Good Standing"/>
    <n v="201531"/>
    <s v="2015-3-1"/>
    <n v="3.29"/>
    <n v="3.56"/>
    <s v="Good Standing"/>
    <x v="0"/>
    <x v="1"/>
    <n v="1"/>
    <x v="0"/>
    <n v="1"/>
    <x v="0"/>
    <n v="0"/>
    <n v="0"/>
    <x v="0"/>
    <x v="1"/>
    <n v="1"/>
    <n v="1"/>
  </r>
  <r>
    <n v="201181"/>
    <s v="2011-8-1"/>
    <x v="6"/>
    <n v="8"/>
    <n v="1"/>
    <x v="1"/>
    <x v="5"/>
    <x v="126"/>
    <x v="0"/>
    <x v="3"/>
    <x v="285"/>
    <s v="Good Standing"/>
    <n v="201231"/>
    <s v="2012-3-1"/>
    <n v="2.86"/>
    <x v="58"/>
    <s v="Good Standing"/>
    <n v="201531"/>
    <s v="2015-3-1"/>
    <n v="3"/>
    <n v="3.23"/>
    <s v="Good Standing"/>
    <x v="1"/>
    <x v="1"/>
    <n v="1"/>
    <x v="0"/>
    <n v="1"/>
    <x v="0"/>
    <n v="0"/>
    <n v="0"/>
    <x v="0"/>
    <x v="1"/>
    <n v="1"/>
    <n v="1"/>
  </r>
  <r>
    <n v="201181"/>
    <s v="2011-8-1"/>
    <x v="6"/>
    <n v="8"/>
    <n v="1"/>
    <x v="1"/>
    <x v="5"/>
    <x v="121"/>
    <x v="0"/>
    <x v="0"/>
    <x v="60"/>
    <s v="Good Standing"/>
    <n v="201231"/>
    <s v="2012-3-1"/>
    <n v="3.85"/>
    <x v="304"/>
    <s v="Good Standing"/>
    <n v="201531"/>
    <s v="2015-3-1"/>
    <n v="3.81"/>
    <n v="3.78"/>
    <s v="Good Standing"/>
    <x v="0"/>
    <x v="1"/>
    <n v="1"/>
    <x v="0"/>
    <n v="1"/>
    <x v="0"/>
    <n v="0"/>
    <n v="0"/>
    <x v="0"/>
    <x v="1"/>
    <n v="1"/>
    <n v="1"/>
  </r>
  <r>
    <n v="201181"/>
    <s v="2011-8-1"/>
    <x v="6"/>
    <n v="8"/>
    <n v="1"/>
    <x v="1"/>
    <x v="4"/>
    <x v="90"/>
    <x v="6"/>
    <x v="2"/>
    <x v="207"/>
    <s v="Good Standing"/>
    <n v="201261"/>
    <s v="2012-6-1"/>
    <n v="2.4300000000000002"/>
    <x v="59"/>
    <s v="Good Standing"/>
    <n v="201481"/>
    <s v="2014-8-1"/>
    <n v="2.78"/>
    <n v="3.35"/>
    <s v="Good Standing"/>
    <x v="0"/>
    <x v="1"/>
    <n v="1"/>
    <x v="0"/>
    <n v="1"/>
    <x v="0"/>
    <n v="0"/>
    <n v="0"/>
    <x v="0"/>
    <x v="1"/>
    <n v="1"/>
    <n v="1"/>
  </r>
  <r>
    <n v="201181"/>
    <s v="2011-8-1"/>
    <x v="6"/>
    <n v="8"/>
    <n v="1"/>
    <x v="1"/>
    <x v="4"/>
    <x v="26"/>
    <x v="9"/>
    <x v="2"/>
    <x v="129"/>
    <s v="Good Standing"/>
    <n v="201231"/>
    <s v="2012-3-1"/>
    <n v="3.15"/>
    <x v="242"/>
    <s v="Good Standing"/>
    <n v="201481"/>
    <s v="2014-8-1"/>
    <n v="3.07"/>
    <n v="3.66"/>
    <s v="Good Standing"/>
    <x v="0"/>
    <x v="1"/>
    <n v="1"/>
    <x v="0"/>
    <n v="1"/>
    <x v="0"/>
    <n v="0"/>
    <n v="0"/>
    <x v="0"/>
    <x v="1"/>
    <n v="1"/>
    <n v="1"/>
  </r>
  <r>
    <n v="201181"/>
    <s v="2011-8-1"/>
    <x v="6"/>
    <n v="8"/>
    <n v="1"/>
    <x v="1"/>
    <x v="5"/>
    <x v="32"/>
    <x v="4"/>
    <x v="7"/>
    <x v="18"/>
    <s v="Good Standing"/>
    <n v="201231"/>
    <s v="2012-3-1"/>
    <n v="2.95"/>
    <x v="121"/>
    <s v="Good Standing"/>
    <n v="201531"/>
    <s v="2015-3-1"/>
    <n v="3.41"/>
    <n v="3.59"/>
    <s v="Good Standing"/>
    <x v="1"/>
    <x v="1"/>
    <n v="1"/>
    <x v="0"/>
    <n v="1"/>
    <x v="0"/>
    <n v="0"/>
    <n v="0"/>
    <x v="0"/>
    <x v="1"/>
    <n v="1"/>
    <n v="1"/>
  </r>
  <r>
    <n v="201181"/>
    <s v="2011-8-1"/>
    <x v="6"/>
    <n v="8"/>
    <n v="1"/>
    <x v="0"/>
    <x v="4"/>
    <x v="3"/>
    <x v="0"/>
    <x v="0"/>
    <x v="139"/>
    <s v="Good Standing"/>
    <n v="201231"/>
    <s v="2012-3-1"/>
    <n v="2.69"/>
    <x v="174"/>
    <s v="Good Standing"/>
    <n v="201231"/>
    <s v="2012-3-1"/>
    <n v="2.69"/>
    <n v="2.5"/>
    <s v="Good Standing"/>
    <x v="0"/>
    <x v="0"/>
    <n v="1"/>
    <x v="1"/>
    <n v="0"/>
    <x v="1"/>
    <n v="0"/>
    <n v="0"/>
    <x v="0"/>
    <x v="0"/>
    <n v="0"/>
    <n v="0"/>
  </r>
  <r>
    <n v="201181"/>
    <s v="2011-8-1"/>
    <x v="6"/>
    <n v="8"/>
    <n v="1"/>
    <x v="1"/>
    <x v="4"/>
    <x v="50"/>
    <x v="5"/>
    <x v="0"/>
    <x v="99"/>
    <s v="Probation"/>
    <n v="201231"/>
    <s v="2012-3-1"/>
    <n v="2.1800000000000002"/>
    <x v="234"/>
    <s v="Good Standing"/>
    <n v="201281"/>
    <s v="2012-8-1"/>
    <n v="1.85"/>
    <n v="1"/>
    <s v="Probation"/>
    <x v="0"/>
    <x v="1"/>
    <n v="1"/>
    <x v="0"/>
    <n v="0"/>
    <x v="1"/>
    <n v="0"/>
    <n v="0"/>
    <x v="0"/>
    <x v="0"/>
    <n v="0"/>
    <n v="0"/>
  </r>
  <r>
    <n v="201181"/>
    <s v="2011-8-1"/>
    <x v="6"/>
    <n v="8"/>
    <n v="1"/>
    <x v="0"/>
    <x v="4"/>
    <x v="90"/>
    <x v="0"/>
    <x v="0"/>
    <x v="175"/>
    <s v="Good Standing"/>
    <n v="201231"/>
    <s v="2012-3-1"/>
    <n v="2.94"/>
    <x v="26"/>
    <s v="Good Standing"/>
    <n v="201551"/>
    <s v="2015-5-1"/>
    <n v="2.78"/>
    <n v="0"/>
    <m/>
    <x v="1"/>
    <x v="1"/>
    <n v="1"/>
    <x v="0"/>
    <n v="1"/>
    <x v="0"/>
    <n v="0"/>
    <n v="0"/>
    <x v="0"/>
    <x v="1"/>
    <n v="1"/>
    <n v="1"/>
  </r>
  <r>
    <n v="201181"/>
    <s v="2011-8-1"/>
    <x v="6"/>
    <n v="8"/>
    <n v="1"/>
    <x v="1"/>
    <x v="2"/>
    <x v="3"/>
    <x v="0"/>
    <x v="6"/>
    <x v="205"/>
    <s v="Good Standing"/>
    <n v="201181"/>
    <s v="2011-8-1"/>
    <n v="2.57"/>
    <x v="182"/>
    <s v="Good Standing"/>
    <n v="201181"/>
    <s v="2011-8-1"/>
    <n v="2.57"/>
    <n v="2.57"/>
    <s v="Good Standing"/>
    <x v="1"/>
    <x v="0"/>
    <n v="1"/>
    <x v="1"/>
    <n v="0"/>
    <x v="1"/>
    <n v="0"/>
    <n v="0"/>
    <x v="0"/>
    <x v="0"/>
    <n v="0"/>
    <n v="0"/>
  </r>
  <r>
    <n v="201181"/>
    <s v="2011-8-1"/>
    <x v="6"/>
    <n v="8"/>
    <n v="1"/>
    <x v="1"/>
    <x v="5"/>
    <x v="143"/>
    <x v="0"/>
    <x v="7"/>
    <x v="266"/>
    <s v="Good Standing"/>
    <n v="201231"/>
    <s v="2012-3-1"/>
    <n v="3.16"/>
    <x v="181"/>
    <s v="Good Standing"/>
    <n v="201571"/>
    <s v="2015-7-1"/>
    <n v="3.26"/>
    <n v="3"/>
    <s v="Good Standing"/>
    <x v="0"/>
    <x v="1"/>
    <n v="1"/>
    <x v="0"/>
    <n v="1"/>
    <x v="0"/>
    <n v="0"/>
    <n v="0"/>
    <x v="0"/>
    <x v="0"/>
    <n v="0"/>
    <n v="0"/>
  </r>
  <r>
    <n v="201181"/>
    <s v="2011-8-1"/>
    <x v="6"/>
    <n v="8"/>
    <n v="1"/>
    <x v="1"/>
    <x v="5"/>
    <x v="138"/>
    <x v="0"/>
    <x v="3"/>
    <x v="25"/>
    <s v="Good Standing"/>
    <n v="201231"/>
    <s v="2012-3-1"/>
    <n v="2.75"/>
    <x v="151"/>
    <s v="Good Standing"/>
    <n v="201531"/>
    <s v="2015-3-1"/>
    <n v="3.04"/>
    <n v="3.7"/>
    <s v="Good Standing"/>
    <x v="1"/>
    <x v="1"/>
    <n v="1"/>
    <x v="0"/>
    <n v="1"/>
    <x v="0"/>
    <n v="0"/>
    <n v="0"/>
    <x v="0"/>
    <x v="1"/>
    <n v="1"/>
    <n v="1"/>
  </r>
  <r>
    <n v="201181"/>
    <s v="2011-8-1"/>
    <x v="6"/>
    <n v="8"/>
    <n v="1"/>
    <x v="1"/>
    <x v="5"/>
    <x v="97"/>
    <x v="7"/>
    <x v="3"/>
    <x v="313"/>
    <s v="Probation"/>
    <n v="201231"/>
    <s v="2012-3-1"/>
    <n v="2.17"/>
    <x v="157"/>
    <s v="Good Standing"/>
    <n v="201381"/>
    <s v="2013-8-1"/>
    <n v="2.16"/>
    <n v="2.33"/>
    <s v="Good Standing"/>
    <x v="1"/>
    <x v="1"/>
    <n v="1"/>
    <x v="0"/>
    <n v="1"/>
    <x v="1"/>
    <n v="0"/>
    <n v="0"/>
    <x v="1"/>
    <x v="1"/>
    <n v="1"/>
    <n v="1"/>
  </r>
  <r>
    <n v="201181"/>
    <s v="2011-8-1"/>
    <x v="6"/>
    <n v="8"/>
    <n v="1"/>
    <x v="0"/>
    <x v="4"/>
    <x v="113"/>
    <x v="11"/>
    <x v="4"/>
    <x v="314"/>
    <s v="Probation"/>
    <n v="201261"/>
    <s v="2012-6-1"/>
    <n v="3.3"/>
    <x v="47"/>
    <s v="Good Standing"/>
    <m/>
    <s v="--"/>
    <m/>
    <m/>
    <m/>
    <x v="1"/>
    <x v="1"/>
    <n v="1"/>
    <x v="0"/>
    <n v="1"/>
    <x v="1"/>
    <n v="0"/>
    <n v="0"/>
    <x v="0"/>
    <x v="0"/>
    <n v="0"/>
    <n v="0"/>
  </r>
  <r>
    <n v="201181"/>
    <s v="2011-8-1"/>
    <x v="6"/>
    <n v="8"/>
    <n v="1"/>
    <x v="1"/>
    <x v="4"/>
    <x v="28"/>
    <x v="0"/>
    <x v="0"/>
    <x v="226"/>
    <s v="Good Standing"/>
    <n v="201261"/>
    <s v="2012-6-1"/>
    <n v="3.04"/>
    <x v="102"/>
    <s v="Good Standing"/>
    <n v="201531"/>
    <s v="2015-3-1"/>
    <n v="3.29"/>
    <n v="3.43"/>
    <s v="Good Standing"/>
    <x v="0"/>
    <x v="0"/>
    <n v="1"/>
    <x v="0"/>
    <n v="1"/>
    <x v="0"/>
    <n v="0"/>
    <n v="0"/>
    <x v="0"/>
    <x v="1"/>
    <n v="1"/>
    <n v="1"/>
  </r>
  <r>
    <n v="201181"/>
    <s v="2011-8-1"/>
    <x v="6"/>
    <n v="8"/>
    <n v="1"/>
    <x v="1"/>
    <x v="5"/>
    <x v="59"/>
    <x v="12"/>
    <x v="6"/>
    <x v="156"/>
    <s v="Good Standing"/>
    <n v="201231"/>
    <s v="2012-3-1"/>
    <n v="3.28"/>
    <x v="21"/>
    <s v="Good Standing"/>
    <n v="201531"/>
    <s v="2015-3-1"/>
    <n v="2.69"/>
    <n v="2.34"/>
    <s v="Good Standing"/>
    <x v="0"/>
    <x v="1"/>
    <n v="1"/>
    <x v="0"/>
    <n v="1"/>
    <x v="0"/>
    <n v="0"/>
    <n v="0"/>
    <x v="0"/>
    <x v="0"/>
    <n v="1"/>
    <n v="1"/>
  </r>
  <r>
    <n v="201181"/>
    <s v="2011-8-1"/>
    <x v="6"/>
    <n v="8"/>
    <n v="1"/>
    <x v="1"/>
    <x v="4"/>
    <x v="108"/>
    <x v="0"/>
    <x v="0"/>
    <x v="315"/>
    <s v="Good Standing"/>
    <n v="201231"/>
    <s v="2012-3-1"/>
    <n v="3.17"/>
    <x v="194"/>
    <s v="Good Standing"/>
    <n v="201531"/>
    <s v="2015-3-1"/>
    <n v="3.25"/>
    <n v="3.52"/>
    <s v="Good Standing"/>
    <x v="0"/>
    <x v="1"/>
    <n v="1"/>
    <x v="0"/>
    <n v="1"/>
    <x v="0"/>
    <n v="0"/>
    <n v="0"/>
    <x v="0"/>
    <x v="1"/>
    <n v="1"/>
    <n v="1"/>
  </r>
  <r>
    <n v="201181"/>
    <s v="2011-8-1"/>
    <x v="6"/>
    <n v="8"/>
    <n v="1"/>
    <x v="0"/>
    <x v="2"/>
    <x v="51"/>
    <x v="7"/>
    <x v="0"/>
    <x v="313"/>
    <s v="Probation"/>
    <n v="201231"/>
    <s v="2012-3-1"/>
    <n v="1.36"/>
    <x v="305"/>
    <s v="Disqualified"/>
    <n v="201231"/>
    <s v="2012-3-1"/>
    <n v="1.36"/>
    <n v="0.9"/>
    <s v="Disqualified"/>
    <x v="0"/>
    <x v="1"/>
    <n v="1"/>
    <x v="1"/>
    <n v="0"/>
    <x v="1"/>
    <n v="0"/>
    <n v="0"/>
    <x v="0"/>
    <x v="0"/>
    <n v="0"/>
    <n v="0"/>
  </r>
  <r>
    <n v="201181"/>
    <s v="2011-8-1"/>
    <x v="6"/>
    <n v="8"/>
    <n v="1"/>
    <x v="0"/>
    <x v="5"/>
    <x v="35"/>
    <x v="5"/>
    <x v="2"/>
    <x v="7"/>
    <s v="Good Standing"/>
    <n v="201271"/>
    <s v="2012-7-1"/>
    <n v="2.71"/>
    <x v="59"/>
    <s v="Good Standing"/>
    <n v="201481"/>
    <s v="2014-8-1"/>
    <n v="2.85"/>
    <n v="2.65"/>
    <s v="Good Standing"/>
    <x v="0"/>
    <x v="1"/>
    <n v="1"/>
    <x v="0"/>
    <n v="1"/>
    <x v="0"/>
    <n v="0"/>
    <n v="0"/>
    <x v="0"/>
    <x v="1"/>
    <n v="1"/>
    <n v="1"/>
  </r>
  <r>
    <n v="201181"/>
    <s v="2011-8-1"/>
    <x v="6"/>
    <n v="8"/>
    <n v="1"/>
    <x v="1"/>
    <x v="5"/>
    <x v="89"/>
    <x v="7"/>
    <x v="3"/>
    <x v="222"/>
    <s v="Good Standing"/>
    <n v="201231"/>
    <s v="2012-3-1"/>
    <n v="2.4700000000000002"/>
    <x v="67"/>
    <s v="Good Standing"/>
    <n v="201781"/>
    <s v="2017-8-1"/>
    <n v="2.8"/>
    <n v="3.76"/>
    <s v="Good Standing"/>
    <x v="1"/>
    <x v="1"/>
    <n v="1"/>
    <x v="0"/>
    <n v="1"/>
    <x v="0"/>
    <n v="1"/>
    <n v="1"/>
    <x v="0"/>
    <x v="0"/>
    <n v="0"/>
    <n v="0"/>
  </r>
  <r>
    <n v="201181"/>
    <s v="2011-8-1"/>
    <x v="6"/>
    <n v="8"/>
    <n v="1"/>
    <x v="1"/>
    <x v="4"/>
    <x v="19"/>
    <x v="6"/>
    <x v="0"/>
    <x v="15"/>
    <s v="Good Standing"/>
    <n v="201231"/>
    <s v="2012-3-1"/>
    <n v="2.72"/>
    <x v="186"/>
    <s v="Good Standing"/>
    <n v="201531"/>
    <s v="2015-3-1"/>
    <n v="2.97"/>
    <n v="3.76"/>
    <s v="Good Standing"/>
    <x v="0"/>
    <x v="1"/>
    <n v="1"/>
    <x v="0"/>
    <n v="1"/>
    <x v="0"/>
    <n v="0"/>
    <n v="0"/>
    <x v="0"/>
    <x v="1"/>
    <n v="1"/>
    <n v="1"/>
  </r>
  <r>
    <n v="201181"/>
    <s v="2011-8-1"/>
    <x v="6"/>
    <n v="8"/>
    <n v="1"/>
    <x v="0"/>
    <x v="5"/>
    <x v="73"/>
    <x v="0"/>
    <x v="3"/>
    <x v="316"/>
    <s v="Good Standing"/>
    <n v="201231"/>
    <s v="2012-3-1"/>
    <n v="2.33"/>
    <x v="162"/>
    <s v="Good Standing with Warning"/>
    <n v="201531"/>
    <s v="2015-3-1"/>
    <n v="2.58"/>
    <n v="2.62"/>
    <s v="Good Standing"/>
    <x v="1"/>
    <x v="1"/>
    <n v="1"/>
    <x v="0"/>
    <n v="1"/>
    <x v="0"/>
    <n v="0"/>
    <n v="0"/>
    <x v="0"/>
    <x v="1"/>
    <n v="1"/>
    <n v="1"/>
  </r>
  <r>
    <n v="201181"/>
    <s v="2011-8-1"/>
    <x v="6"/>
    <n v="8"/>
    <n v="1"/>
    <x v="0"/>
    <x v="3"/>
    <x v="26"/>
    <x v="0"/>
    <x v="2"/>
    <x v="81"/>
    <s v="Good Standing"/>
    <n v="201231"/>
    <s v="2012-3-1"/>
    <n v="3.71"/>
    <x v="209"/>
    <s v="Good Standing"/>
    <n v="201531"/>
    <s v="2015-3-1"/>
    <n v="3.27"/>
    <n v="3.17"/>
    <s v="Good Standing"/>
    <x v="1"/>
    <x v="1"/>
    <n v="1"/>
    <x v="0"/>
    <n v="1"/>
    <x v="0"/>
    <n v="0"/>
    <n v="0"/>
    <x v="0"/>
    <x v="1"/>
    <n v="1"/>
    <n v="1"/>
  </r>
  <r>
    <n v="201181"/>
    <s v="2011-8-1"/>
    <x v="6"/>
    <n v="8"/>
    <n v="1"/>
    <x v="0"/>
    <x v="5"/>
    <x v="63"/>
    <x v="0"/>
    <x v="3"/>
    <x v="3"/>
    <s v="Good Standing"/>
    <n v="201231"/>
    <s v="2012-3-1"/>
    <n v="2.19"/>
    <x v="92"/>
    <s v="Good Standing"/>
    <n v="201531"/>
    <s v="2015-3-1"/>
    <n v="2.77"/>
    <n v="3.38"/>
    <s v="Good Standing"/>
    <x v="1"/>
    <x v="1"/>
    <n v="1"/>
    <x v="0"/>
    <n v="1"/>
    <x v="0"/>
    <n v="0"/>
    <n v="0"/>
    <x v="0"/>
    <x v="1"/>
    <n v="1"/>
    <n v="1"/>
  </r>
  <r>
    <n v="201181"/>
    <s v="2011-8-1"/>
    <x v="6"/>
    <n v="8"/>
    <n v="1"/>
    <x v="0"/>
    <x v="5"/>
    <x v="18"/>
    <x v="6"/>
    <x v="4"/>
    <x v="84"/>
    <s v="Probation"/>
    <n v="201181"/>
    <s v="2011-8-1"/>
    <n v="0"/>
    <x v="59"/>
    <s v="Probation"/>
    <n v="201331"/>
    <s v="2013-3-1"/>
    <n v="0"/>
    <n v="0"/>
    <s v="Disqualified"/>
    <x v="0"/>
    <x v="1"/>
    <n v="1"/>
    <x v="1"/>
    <n v="0"/>
    <x v="1"/>
    <n v="0"/>
    <n v="0"/>
    <x v="0"/>
    <x v="0"/>
    <n v="0"/>
    <n v="0"/>
  </r>
  <r>
    <n v="201181"/>
    <s v="2011-8-1"/>
    <x v="6"/>
    <n v="8"/>
    <n v="1"/>
    <x v="1"/>
    <x v="5"/>
    <x v="92"/>
    <x v="0"/>
    <x v="2"/>
    <x v="313"/>
    <s v="Probation"/>
    <n v="201231"/>
    <s v="2012-3-1"/>
    <n v="1.86"/>
    <x v="208"/>
    <s v="Probation"/>
    <n v="201431"/>
    <s v="2014-3-1"/>
    <n v="2.2799999999999998"/>
    <n v="2.75"/>
    <s v="Good Standing"/>
    <x v="0"/>
    <x v="1"/>
    <n v="1"/>
    <x v="0"/>
    <n v="1"/>
    <x v="1"/>
    <n v="0"/>
    <n v="0"/>
    <x v="1"/>
    <x v="1"/>
    <n v="1"/>
    <n v="1"/>
  </r>
  <r>
    <n v="201181"/>
    <s v="2011-8-1"/>
    <x v="6"/>
    <n v="8"/>
    <n v="1"/>
    <x v="1"/>
    <x v="2"/>
    <x v="118"/>
    <x v="0"/>
    <x v="0"/>
    <x v="166"/>
    <s v="Good Standing"/>
    <n v="201181"/>
    <s v="2011-8-1"/>
    <n v="3.66"/>
    <x v="216"/>
    <s v="Good Standing"/>
    <n v="201181"/>
    <s v="2011-8-1"/>
    <n v="3.66"/>
    <n v="3.66"/>
    <s v="Good Standing"/>
    <x v="0"/>
    <x v="0"/>
    <n v="1"/>
    <x v="1"/>
    <n v="0"/>
    <x v="1"/>
    <n v="0"/>
    <n v="0"/>
    <x v="0"/>
    <x v="0"/>
    <n v="0"/>
    <n v="0"/>
  </r>
  <r>
    <n v="201181"/>
    <s v="2011-8-1"/>
    <x v="6"/>
    <n v="8"/>
    <n v="1"/>
    <x v="1"/>
    <x v="5"/>
    <x v="120"/>
    <x v="12"/>
    <x v="0"/>
    <x v="81"/>
    <s v="Good Standing"/>
    <n v="201231"/>
    <s v="2012-3-1"/>
    <n v="3.47"/>
    <x v="58"/>
    <s v="Good Standing"/>
    <n v="201331"/>
    <s v="2013-3-1"/>
    <n v="3.59"/>
    <n v="3.86"/>
    <s v="Good Standing"/>
    <x v="0"/>
    <x v="1"/>
    <n v="1"/>
    <x v="0"/>
    <n v="0"/>
    <x v="1"/>
    <n v="0"/>
    <n v="0"/>
    <x v="1"/>
    <x v="1"/>
    <n v="1"/>
    <n v="1"/>
  </r>
  <r>
    <n v="201181"/>
    <s v="2011-8-1"/>
    <x v="6"/>
    <n v="8"/>
    <n v="1"/>
    <x v="1"/>
    <x v="5"/>
    <x v="94"/>
    <x v="0"/>
    <x v="2"/>
    <x v="130"/>
    <s v="Good Standing"/>
    <n v="201231"/>
    <s v="2012-3-1"/>
    <n v="3.21"/>
    <x v="45"/>
    <s v="Good Standing"/>
    <n v="201531"/>
    <s v="2015-3-1"/>
    <n v="3.39"/>
    <n v="3.28"/>
    <s v="Good Standing"/>
    <x v="1"/>
    <x v="1"/>
    <n v="1"/>
    <x v="0"/>
    <n v="1"/>
    <x v="0"/>
    <n v="0"/>
    <n v="0"/>
    <x v="0"/>
    <x v="1"/>
    <n v="1"/>
    <n v="1"/>
  </r>
  <r>
    <n v="201181"/>
    <s v="2011-8-1"/>
    <x v="6"/>
    <n v="8"/>
    <n v="1"/>
    <x v="1"/>
    <x v="3"/>
    <x v="0"/>
    <x v="0"/>
    <x v="5"/>
    <x v="317"/>
    <s v="Good Standing"/>
    <n v="201261"/>
    <s v="2012-6-1"/>
    <n v="2.8"/>
    <x v="67"/>
    <s v="Good Standing"/>
    <n v="201531"/>
    <s v="2015-3-1"/>
    <n v="2.78"/>
    <n v="2.56"/>
    <s v="Good Standing"/>
    <x v="1"/>
    <x v="0"/>
    <n v="1"/>
    <x v="0"/>
    <n v="1"/>
    <x v="0"/>
    <n v="0"/>
    <n v="0"/>
    <x v="0"/>
    <x v="1"/>
    <n v="1"/>
    <n v="1"/>
  </r>
  <r>
    <n v="201181"/>
    <s v="2011-8-1"/>
    <x v="6"/>
    <n v="8"/>
    <n v="1"/>
    <x v="1"/>
    <x v="5"/>
    <x v="28"/>
    <x v="9"/>
    <x v="4"/>
    <x v="161"/>
    <s v="Good Standing"/>
    <n v="201231"/>
    <s v="2012-3-1"/>
    <n v="2.84"/>
    <x v="196"/>
    <s v="Good Standing"/>
    <n v="201531"/>
    <s v="2015-3-1"/>
    <n v="3.29"/>
    <n v="3.66"/>
    <s v="Good Standing"/>
    <x v="1"/>
    <x v="1"/>
    <n v="1"/>
    <x v="0"/>
    <n v="1"/>
    <x v="0"/>
    <n v="0"/>
    <n v="0"/>
    <x v="0"/>
    <x v="1"/>
    <n v="1"/>
    <n v="1"/>
  </r>
  <r>
    <n v="201181"/>
    <s v="2011-8-1"/>
    <x v="6"/>
    <n v="8"/>
    <n v="1"/>
    <x v="1"/>
    <x v="0"/>
    <x v="149"/>
    <x v="7"/>
    <x v="0"/>
    <x v="153"/>
    <s v="Good Standing"/>
    <n v="201251"/>
    <s v="2012-5-1"/>
    <n v="1.9"/>
    <x v="67"/>
    <s v="Probation"/>
    <n v="201551"/>
    <s v="2015-5-1"/>
    <n v="2.84"/>
    <n v="0"/>
    <s v="Good Standing"/>
    <x v="0"/>
    <x v="1"/>
    <n v="1"/>
    <x v="0"/>
    <n v="1"/>
    <x v="0"/>
    <n v="0"/>
    <n v="0"/>
    <x v="0"/>
    <x v="1"/>
    <n v="1"/>
    <n v="1"/>
  </r>
  <r>
    <n v="201181"/>
    <s v="2011-8-1"/>
    <x v="6"/>
    <n v="8"/>
    <n v="1"/>
    <x v="0"/>
    <x v="4"/>
    <x v="21"/>
    <x v="7"/>
    <x v="0"/>
    <x v="188"/>
    <s v="Good Standing"/>
    <n v="201231"/>
    <s v="2012-3-1"/>
    <n v="3.83"/>
    <x v="95"/>
    <s v="Good Standing"/>
    <n v="201331"/>
    <s v="2013-3-1"/>
    <n v="3.91"/>
    <n v="4"/>
    <s v="Good Standing"/>
    <x v="0"/>
    <x v="0"/>
    <n v="1"/>
    <x v="0"/>
    <n v="0"/>
    <x v="1"/>
    <n v="0"/>
    <n v="0"/>
    <x v="0"/>
    <x v="0"/>
    <n v="0"/>
    <n v="0"/>
  </r>
  <r>
    <n v="201181"/>
    <s v="2011-8-1"/>
    <x v="6"/>
    <n v="8"/>
    <n v="1"/>
    <x v="1"/>
    <x v="4"/>
    <x v="17"/>
    <x v="4"/>
    <x v="0"/>
    <x v="161"/>
    <s v="Good Standing"/>
    <n v="201231"/>
    <s v="2012-3-1"/>
    <n v="2.98"/>
    <x v="244"/>
    <s v="Good Standing"/>
    <n v="201331"/>
    <s v="2013-3-1"/>
    <n v="3.13"/>
    <n v="3.59"/>
    <s v="Good Standing"/>
    <x v="0"/>
    <x v="1"/>
    <n v="1"/>
    <x v="0"/>
    <n v="0"/>
    <x v="1"/>
    <n v="0"/>
    <n v="0"/>
    <x v="0"/>
    <x v="0"/>
    <n v="0"/>
    <n v="0"/>
  </r>
  <r>
    <n v="201181"/>
    <s v="2011-8-1"/>
    <x v="6"/>
    <n v="8"/>
    <n v="1"/>
    <x v="1"/>
    <x v="4"/>
    <x v="12"/>
    <x v="10"/>
    <x v="0"/>
    <x v="262"/>
    <s v="Good Standing"/>
    <n v="201231"/>
    <s v="2012-3-1"/>
    <n v="3.55"/>
    <x v="209"/>
    <s v="Good Standing"/>
    <n v="201531"/>
    <s v="2015-3-1"/>
    <n v="3.64"/>
    <n v="3.75"/>
    <s v="Good Standing"/>
    <x v="0"/>
    <x v="1"/>
    <n v="1"/>
    <x v="0"/>
    <n v="1"/>
    <x v="0"/>
    <n v="0"/>
    <n v="0"/>
    <x v="0"/>
    <x v="1"/>
    <n v="1"/>
    <n v="1"/>
  </r>
  <r>
    <n v="201181"/>
    <s v="2011-8-1"/>
    <x v="6"/>
    <n v="8"/>
    <n v="1"/>
    <x v="0"/>
    <x v="3"/>
    <x v="80"/>
    <x v="5"/>
    <x v="2"/>
    <x v="184"/>
    <s v="Good Standing"/>
    <n v="201261"/>
    <s v="2012-6-1"/>
    <n v="2.84"/>
    <x v="67"/>
    <s v="Good Standing"/>
    <n v="201581"/>
    <s v="2015-8-1"/>
    <n v="3.07"/>
    <n v="2.96"/>
    <s v="Good Standing"/>
    <x v="0"/>
    <x v="1"/>
    <n v="1"/>
    <x v="0"/>
    <n v="1"/>
    <x v="0"/>
    <n v="1"/>
    <n v="0"/>
    <x v="0"/>
    <x v="0"/>
    <n v="1"/>
    <n v="1"/>
  </r>
  <r>
    <n v="201181"/>
    <s v="2011-8-1"/>
    <x v="6"/>
    <n v="8"/>
    <n v="1"/>
    <x v="1"/>
    <x v="5"/>
    <x v="28"/>
    <x v="11"/>
    <x v="7"/>
    <x v="221"/>
    <s v="Good Standing"/>
    <n v="201231"/>
    <s v="2012-3-1"/>
    <n v="3.3"/>
    <x v="167"/>
    <s v="Good Standing"/>
    <n v="201331"/>
    <s v="2013-3-1"/>
    <n v="3.22"/>
    <n v="3.18"/>
    <s v="Good Standing"/>
    <x v="0"/>
    <x v="1"/>
    <n v="1"/>
    <x v="0"/>
    <n v="0"/>
    <x v="1"/>
    <n v="0"/>
    <n v="0"/>
    <x v="0"/>
    <x v="0"/>
    <n v="0"/>
    <n v="0"/>
  </r>
  <r>
    <n v="201181"/>
    <s v="2011-8-1"/>
    <x v="6"/>
    <n v="8"/>
    <n v="1"/>
    <x v="0"/>
    <x v="5"/>
    <x v="33"/>
    <x v="4"/>
    <x v="3"/>
    <x v="281"/>
    <s v="Good Standing"/>
    <n v="201181"/>
    <s v="2011-8-1"/>
    <n v="2.0699999999999998"/>
    <x v="306"/>
    <s v="Good Standing"/>
    <n v="201331"/>
    <s v="2013-3-1"/>
    <n v="2.37"/>
    <n v="2.6"/>
    <s v="Good Standing"/>
    <x v="1"/>
    <x v="1"/>
    <n v="1"/>
    <x v="0"/>
    <n v="0"/>
    <x v="1"/>
    <n v="0"/>
    <n v="0"/>
    <x v="0"/>
    <x v="0"/>
    <n v="0"/>
    <n v="0"/>
  </r>
  <r>
    <n v="201181"/>
    <s v="2011-8-1"/>
    <x v="6"/>
    <n v="8"/>
    <n v="1"/>
    <x v="0"/>
    <x v="4"/>
    <x v="0"/>
    <x v="8"/>
    <x v="2"/>
    <x v="76"/>
    <s v="Good Standing"/>
    <n v="201231"/>
    <s v="2012-3-1"/>
    <n v="2.61"/>
    <x v="182"/>
    <s v="Good Standing"/>
    <n v="201581"/>
    <s v="2015-8-1"/>
    <n v="2.34"/>
    <n v="2.16"/>
    <s v="Good Standing"/>
    <x v="0"/>
    <x v="1"/>
    <n v="1"/>
    <x v="0"/>
    <n v="1"/>
    <x v="0"/>
    <n v="1"/>
    <n v="0"/>
    <x v="0"/>
    <x v="0"/>
    <n v="1"/>
    <n v="1"/>
  </r>
  <r>
    <n v="201181"/>
    <s v="2011-8-1"/>
    <x v="6"/>
    <n v="8"/>
    <n v="1"/>
    <x v="0"/>
    <x v="2"/>
    <x v="117"/>
    <x v="8"/>
    <x v="0"/>
    <x v="80"/>
    <s v="Good Standing"/>
    <n v="201231"/>
    <s v="2012-3-1"/>
    <n v="2.27"/>
    <x v="243"/>
    <s v="Good Standing with Warning"/>
    <n v="201581"/>
    <s v="2015-8-1"/>
    <n v="2.31"/>
    <n v="2.33"/>
    <s v="Good Standing"/>
    <x v="0"/>
    <x v="1"/>
    <n v="1"/>
    <x v="0"/>
    <n v="1"/>
    <x v="0"/>
    <n v="1"/>
    <n v="0"/>
    <x v="0"/>
    <x v="0"/>
    <n v="1"/>
    <n v="1"/>
  </r>
  <r>
    <n v="201181"/>
    <s v="2011-8-1"/>
    <x v="6"/>
    <n v="8"/>
    <n v="1"/>
    <x v="0"/>
    <x v="4"/>
    <x v="30"/>
    <x v="5"/>
    <x v="0"/>
    <x v="229"/>
    <s v="Good Standing"/>
    <n v="201231"/>
    <s v="2012-3-1"/>
    <n v="2.5299999999999998"/>
    <x v="222"/>
    <s v="Good Standing"/>
    <n v="201671"/>
    <s v="2016-7-1"/>
    <n v="2.21"/>
    <n v="0"/>
    <s v="Good Standing"/>
    <x v="0"/>
    <x v="1"/>
    <n v="1"/>
    <x v="0"/>
    <n v="1"/>
    <x v="0"/>
    <n v="1"/>
    <n v="0"/>
    <x v="0"/>
    <x v="0"/>
    <n v="0"/>
    <n v="0"/>
  </r>
  <r>
    <n v="201181"/>
    <s v="2011-8-1"/>
    <x v="6"/>
    <n v="8"/>
    <n v="1"/>
    <x v="1"/>
    <x v="5"/>
    <x v="60"/>
    <x v="0"/>
    <x v="0"/>
    <x v="15"/>
    <s v="Good Standing"/>
    <n v="201231"/>
    <s v="2012-3-1"/>
    <n v="2.71"/>
    <x v="198"/>
    <s v="Good Standing"/>
    <n v="201531"/>
    <s v="2015-3-1"/>
    <n v="2.97"/>
    <n v="3.53"/>
    <s v="Good Standing"/>
    <x v="1"/>
    <x v="1"/>
    <n v="1"/>
    <x v="0"/>
    <n v="1"/>
    <x v="0"/>
    <n v="0"/>
    <n v="0"/>
    <x v="0"/>
    <x v="1"/>
    <n v="1"/>
    <n v="1"/>
  </r>
  <r>
    <n v="201181"/>
    <s v="2011-8-1"/>
    <x v="6"/>
    <n v="8"/>
    <n v="1"/>
    <x v="1"/>
    <x v="4"/>
    <x v="133"/>
    <x v="0"/>
    <x v="0"/>
    <x v="237"/>
    <s v="Good Standing"/>
    <n v="201261"/>
    <s v="2012-6-1"/>
    <n v="2.76"/>
    <x v="47"/>
    <s v="Good Standing"/>
    <n v="201531"/>
    <s v="2015-3-1"/>
    <n v="2.86"/>
    <n v="3.12"/>
    <s v="Good Standing"/>
    <x v="0"/>
    <x v="0"/>
    <n v="1"/>
    <x v="0"/>
    <n v="1"/>
    <x v="0"/>
    <n v="0"/>
    <n v="0"/>
    <x v="0"/>
    <x v="1"/>
    <n v="1"/>
    <n v="1"/>
  </r>
  <r>
    <n v="201181"/>
    <s v="2011-8-1"/>
    <x v="6"/>
    <n v="8"/>
    <n v="1"/>
    <x v="1"/>
    <x v="3"/>
    <x v="55"/>
    <x v="11"/>
    <x v="0"/>
    <x v="189"/>
    <s v="Good Standing"/>
    <n v="201231"/>
    <s v="2012-3-1"/>
    <n v="3.07"/>
    <x v="199"/>
    <s v="Good Standing"/>
    <n v="201531"/>
    <s v="2015-3-1"/>
    <n v="3.18"/>
    <n v="3.4"/>
    <s v="Good Standing"/>
    <x v="0"/>
    <x v="0"/>
    <n v="1"/>
    <x v="0"/>
    <n v="1"/>
    <x v="0"/>
    <n v="0"/>
    <n v="0"/>
    <x v="0"/>
    <x v="1"/>
    <n v="1"/>
    <n v="1"/>
  </r>
  <r>
    <n v="201181"/>
    <s v="2011-8-1"/>
    <x v="6"/>
    <n v="8"/>
    <n v="1"/>
    <x v="1"/>
    <x v="5"/>
    <x v="28"/>
    <x v="8"/>
    <x v="2"/>
    <x v="136"/>
    <s v="Good Standing"/>
    <n v="201231"/>
    <s v="2012-3-1"/>
    <n v="2.85"/>
    <x v="182"/>
    <s v="Good Standing"/>
    <n v="201581"/>
    <s v="2015-8-1"/>
    <n v="2.96"/>
    <n v="2.86"/>
    <s v="Good Standing"/>
    <x v="1"/>
    <x v="1"/>
    <n v="1"/>
    <x v="0"/>
    <n v="1"/>
    <x v="0"/>
    <n v="1"/>
    <n v="0"/>
    <x v="0"/>
    <x v="0"/>
    <n v="1"/>
    <n v="1"/>
  </r>
  <r>
    <n v="201181"/>
    <s v="2011-8-1"/>
    <x v="6"/>
    <n v="8"/>
    <n v="1"/>
    <x v="0"/>
    <x v="4"/>
    <x v="13"/>
    <x v="6"/>
    <x v="6"/>
    <x v="156"/>
    <s v="Good Standing"/>
    <n v="201231"/>
    <s v="2012-3-1"/>
    <n v="2.71"/>
    <x v="178"/>
    <s v="Good Standing"/>
    <n v="201531"/>
    <s v="2015-3-1"/>
    <n v="2.9"/>
    <n v="3.42"/>
    <s v="Good Standing"/>
    <x v="0"/>
    <x v="1"/>
    <n v="1"/>
    <x v="0"/>
    <n v="1"/>
    <x v="0"/>
    <n v="0"/>
    <n v="0"/>
    <x v="0"/>
    <x v="1"/>
    <n v="1"/>
    <n v="1"/>
  </r>
  <r>
    <n v="201181"/>
    <s v="2011-8-1"/>
    <x v="6"/>
    <n v="8"/>
    <n v="1"/>
    <x v="0"/>
    <x v="2"/>
    <x v="56"/>
    <x v="7"/>
    <x v="0"/>
    <x v="99"/>
    <s v="Probation"/>
    <n v="201231"/>
    <s v="2012-3-1"/>
    <n v="2.81"/>
    <x v="102"/>
    <s v="Good Standing"/>
    <n v="201581"/>
    <s v="2015-8-1"/>
    <n v="3.16"/>
    <n v="3.2"/>
    <s v="Good Standing"/>
    <x v="1"/>
    <x v="0"/>
    <n v="1"/>
    <x v="0"/>
    <n v="1"/>
    <x v="0"/>
    <n v="1"/>
    <n v="0"/>
    <x v="0"/>
    <x v="0"/>
    <n v="0"/>
    <n v="0"/>
  </r>
  <r>
    <n v="201181"/>
    <s v="2011-8-1"/>
    <x v="6"/>
    <n v="8"/>
    <n v="1"/>
    <x v="0"/>
    <x v="3"/>
    <x v="138"/>
    <x v="0"/>
    <x v="3"/>
    <x v="182"/>
    <s v="Good Standing"/>
    <n v="201231"/>
    <s v="2012-3-1"/>
    <n v="2.77"/>
    <x v="205"/>
    <s v="Good Standing"/>
    <n v="201531"/>
    <s v="2015-3-1"/>
    <n v="2.88"/>
    <n v="3.03"/>
    <s v="Good Standing"/>
    <x v="1"/>
    <x v="1"/>
    <n v="1"/>
    <x v="0"/>
    <n v="1"/>
    <x v="0"/>
    <n v="0"/>
    <n v="0"/>
    <x v="0"/>
    <x v="1"/>
    <n v="1"/>
    <n v="1"/>
  </r>
  <r>
    <n v="201181"/>
    <s v="2011-8-1"/>
    <x v="6"/>
    <n v="8"/>
    <n v="1"/>
    <x v="1"/>
    <x v="4"/>
    <x v="119"/>
    <x v="5"/>
    <x v="4"/>
    <x v="181"/>
    <s v="Good Standing"/>
    <n v="201231"/>
    <s v="2012-3-1"/>
    <n v="3.15"/>
    <x v="111"/>
    <s v="Good Standing"/>
    <n v="201531"/>
    <s v="2015-3-1"/>
    <n v="3.2"/>
    <n v="3.46"/>
    <s v="Good Standing"/>
    <x v="0"/>
    <x v="1"/>
    <n v="1"/>
    <x v="0"/>
    <n v="1"/>
    <x v="0"/>
    <n v="0"/>
    <n v="0"/>
    <x v="0"/>
    <x v="1"/>
    <n v="1"/>
    <n v="1"/>
  </r>
  <r>
    <n v="201181"/>
    <s v="2011-8-1"/>
    <x v="6"/>
    <n v="8"/>
    <n v="1"/>
    <x v="1"/>
    <x v="5"/>
    <x v="123"/>
    <x v="11"/>
    <x v="6"/>
    <x v="245"/>
    <s v="Good Standing"/>
    <n v="201271"/>
    <s v="2012-7-1"/>
    <n v="3"/>
    <x v="47"/>
    <s v="Good Standing"/>
    <n v="201531"/>
    <s v="2015-3-1"/>
    <n v="2.84"/>
    <n v="3.25"/>
    <s v="Good Standing"/>
    <x v="0"/>
    <x v="1"/>
    <n v="1"/>
    <x v="0"/>
    <n v="1"/>
    <x v="0"/>
    <n v="0"/>
    <n v="0"/>
    <x v="0"/>
    <x v="1"/>
    <n v="1"/>
    <n v="1"/>
  </r>
  <r>
    <n v="201181"/>
    <s v="2011-8-1"/>
    <x v="6"/>
    <n v="8"/>
    <n v="1"/>
    <x v="1"/>
    <x v="5"/>
    <x v="44"/>
    <x v="0"/>
    <x v="5"/>
    <x v="1"/>
    <s v="Good Standing"/>
    <n v="201231"/>
    <s v="2012-3-1"/>
    <n v="3.32"/>
    <x v="19"/>
    <s v="Good Standing"/>
    <n v="201531"/>
    <s v="2015-3-1"/>
    <n v="3.27"/>
    <n v="3.35"/>
    <s v="Good Standing"/>
    <x v="1"/>
    <x v="1"/>
    <n v="1"/>
    <x v="0"/>
    <n v="1"/>
    <x v="0"/>
    <n v="0"/>
    <n v="0"/>
    <x v="0"/>
    <x v="1"/>
    <n v="1"/>
    <n v="1"/>
  </r>
  <r>
    <n v="201181"/>
    <s v="2011-8-1"/>
    <x v="6"/>
    <n v="8"/>
    <n v="1"/>
    <x v="0"/>
    <x v="5"/>
    <x v="99"/>
    <x v="0"/>
    <x v="0"/>
    <x v="265"/>
    <s v="Good Standing"/>
    <n v="201231"/>
    <s v="2012-3-1"/>
    <n v="2.4700000000000002"/>
    <x v="221"/>
    <s v="Good Standing"/>
    <n v="201531"/>
    <s v="2015-3-1"/>
    <n v="2.82"/>
    <n v="2.67"/>
    <s v="Good Standing"/>
    <x v="0"/>
    <x v="1"/>
    <n v="1"/>
    <x v="0"/>
    <n v="1"/>
    <x v="0"/>
    <n v="0"/>
    <n v="0"/>
    <x v="0"/>
    <x v="1"/>
    <n v="1"/>
    <n v="1"/>
  </r>
  <r>
    <n v="201181"/>
    <s v="2011-8-1"/>
    <x v="6"/>
    <n v="8"/>
    <n v="1"/>
    <x v="0"/>
    <x v="5"/>
    <x v="54"/>
    <x v="0"/>
    <x v="3"/>
    <x v="92"/>
    <s v="Good Standing"/>
    <n v="201231"/>
    <s v="2012-3-1"/>
    <n v="3.85"/>
    <x v="50"/>
    <s v="Good Standing"/>
    <n v="201531"/>
    <s v="2015-3-1"/>
    <n v="3.79"/>
    <n v="3.92"/>
    <s v="Good Standing"/>
    <x v="1"/>
    <x v="1"/>
    <n v="1"/>
    <x v="0"/>
    <n v="1"/>
    <x v="0"/>
    <n v="0"/>
    <n v="0"/>
    <x v="0"/>
    <x v="1"/>
    <n v="1"/>
    <n v="1"/>
  </r>
  <r>
    <n v="201181"/>
    <s v="2011-8-1"/>
    <x v="6"/>
    <n v="8"/>
    <n v="1"/>
    <x v="1"/>
    <x v="5"/>
    <x v="48"/>
    <x v="8"/>
    <x v="3"/>
    <x v="15"/>
    <s v="Good Standing"/>
    <n v="201231"/>
    <s v="2012-3-1"/>
    <n v="2.98"/>
    <x v="232"/>
    <s v="Good Standing"/>
    <n v="201531"/>
    <s v="2015-3-1"/>
    <n v="3.24"/>
    <n v="3.46"/>
    <s v="Good Standing"/>
    <x v="1"/>
    <x v="1"/>
    <n v="1"/>
    <x v="0"/>
    <n v="1"/>
    <x v="0"/>
    <n v="0"/>
    <n v="0"/>
    <x v="0"/>
    <x v="1"/>
    <n v="1"/>
    <n v="1"/>
  </r>
  <r>
    <n v="201181"/>
    <s v="2011-8-1"/>
    <x v="6"/>
    <n v="8"/>
    <n v="1"/>
    <x v="0"/>
    <x v="5"/>
    <x v="85"/>
    <x v="6"/>
    <x v="0"/>
    <x v="230"/>
    <s v="Good Standing"/>
    <n v="201261"/>
    <s v="2012-6-1"/>
    <n v="3.29"/>
    <x v="102"/>
    <s v="Good Standing"/>
    <n v="201531"/>
    <s v="2015-3-1"/>
    <n v="2.57"/>
    <n v="2.76"/>
    <s v="Good Standing"/>
    <x v="0"/>
    <x v="1"/>
    <n v="1"/>
    <x v="0"/>
    <n v="1"/>
    <x v="0"/>
    <n v="0"/>
    <n v="0"/>
    <x v="0"/>
    <x v="1"/>
    <n v="1"/>
    <n v="1"/>
  </r>
  <r>
    <n v="201181"/>
    <s v="2011-8-1"/>
    <x v="6"/>
    <n v="8"/>
    <n v="1"/>
    <x v="1"/>
    <x v="4"/>
    <x v="46"/>
    <x v="0"/>
    <x v="0"/>
    <x v="318"/>
    <s v="Good Standing"/>
    <n v="201231"/>
    <s v="2012-3-1"/>
    <n v="3.55"/>
    <x v="164"/>
    <s v="Good Standing"/>
    <n v="201531"/>
    <s v="2015-3-1"/>
    <n v="3.32"/>
    <n v="3.6"/>
    <s v="Good Standing"/>
    <x v="0"/>
    <x v="1"/>
    <n v="1"/>
    <x v="0"/>
    <n v="1"/>
    <x v="0"/>
    <n v="0"/>
    <n v="0"/>
    <x v="0"/>
    <x v="1"/>
    <n v="1"/>
    <n v="1"/>
  </r>
  <r>
    <n v="201181"/>
    <s v="2011-8-1"/>
    <x v="6"/>
    <n v="8"/>
    <n v="1"/>
    <x v="1"/>
    <x v="0"/>
    <x v="11"/>
    <x v="0"/>
    <x v="0"/>
    <x v="188"/>
    <s v="Good Standing"/>
    <n v="201231"/>
    <s v="2012-3-1"/>
    <n v="3.72"/>
    <x v="164"/>
    <s v="Good Standing"/>
    <n v="201231"/>
    <s v="2012-3-1"/>
    <n v="3.72"/>
    <n v="3.67"/>
    <s v="Good Standing"/>
    <x v="0"/>
    <x v="0"/>
    <n v="1"/>
    <x v="1"/>
    <n v="0"/>
    <x v="1"/>
    <n v="0"/>
    <n v="0"/>
    <x v="0"/>
    <x v="0"/>
    <n v="0"/>
    <n v="0"/>
  </r>
  <r>
    <n v="201181"/>
    <s v="2011-8-1"/>
    <x v="6"/>
    <n v="8"/>
    <n v="1"/>
    <x v="1"/>
    <x v="4"/>
    <x v="47"/>
    <x v="7"/>
    <x v="0"/>
    <x v="191"/>
    <s v="Good Standing"/>
    <n v="201231"/>
    <s v="2012-3-1"/>
    <n v="3.22"/>
    <x v="209"/>
    <s v="Good Standing"/>
    <n v="201531"/>
    <s v="2015-3-1"/>
    <n v="3.52"/>
    <n v="3.57"/>
    <s v="Good Standing"/>
    <x v="0"/>
    <x v="0"/>
    <n v="1"/>
    <x v="0"/>
    <n v="1"/>
    <x v="0"/>
    <n v="0"/>
    <n v="0"/>
    <x v="0"/>
    <x v="1"/>
    <n v="1"/>
    <n v="1"/>
  </r>
  <r>
    <n v="201181"/>
    <s v="2011-8-1"/>
    <x v="6"/>
    <n v="8"/>
    <n v="1"/>
    <x v="0"/>
    <x v="3"/>
    <x v="80"/>
    <x v="0"/>
    <x v="0"/>
    <x v="263"/>
    <s v="Good Standing"/>
    <n v="201251"/>
    <s v="2012-5-1"/>
    <n v="3.44"/>
    <x v="6"/>
    <s v="Good Standing"/>
    <n v="201881"/>
    <s v="2018-8-1"/>
    <n v="3.3"/>
    <n v="3.66"/>
    <s v="Good Standing"/>
    <x v="0"/>
    <x v="0"/>
    <n v="1"/>
    <x v="0"/>
    <n v="1"/>
    <x v="1"/>
    <n v="0"/>
    <n v="0"/>
    <x v="0"/>
    <x v="0"/>
    <n v="0"/>
    <n v="0"/>
  </r>
  <r>
    <n v="201181"/>
    <s v="2011-8-1"/>
    <x v="6"/>
    <n v="8"/>
    <n v="1"/>
    <x v="0"/>
    <x v="5"/>
    <x v="93"/>
    <x v="3"/>
    <x v="0"/>
    <x v="187"/>
    <m/>
    <m/>
    <s v="--"/>
    <m/>
    <x v="183"/>
    <m/>
    <m/>
    <s v="--"/>
    <m/>
    <m/>
    <m/>
    <x v="0"/>
    <x v="0"/>
    <n v="1"/>
    <x v="1"/>
    <n v="0"/>
    <x v="1"/>
    <n v="0"/>
    <n v="0"/>
    <x v="0"/>
    <x v="0"/>
    <n v="0"/>
    <n v="0"/>
  </r>
  <r>
    <n v="201181"/>
    <s v="2011-8-1"/>
    <x v="6"/>
    <n v="8"/>
    <n v="1"/>
    <x v="1"/>
    <x v="5"/>
    <x v="38"/>
    <x v="0"/>
    <x v="2"/>
    <x v="312"/>
    <s v="Good Standing"/>
    <n v="201231"/>
    <s v="2012-3-1"/>
    <n v="3.58"/>
    <x v="230"/>
    <s v="Good Standing"/>
    <n v="201531"/>
    <s v="2015-3-1"/>
    <n v="3.58"/>
    <n v="3.67"/>
    <s v="Good Standing"/>
    <x v="1"/>
    <x v="1"/>
    <n v="1"/>
    <x v="0"/>
    <n v="1"/>
    <x v="0"/>
    <n v="0"/>
    <n v="0"/>
    <x v="0"/>
    <x v="1"/>
    <n v="1"/>
    <n v="1"/>
  </r>
  <r>
    <n v="201181"/>
    <s v="2011-8-1"/>
    <x v="6"/>
    <n v="8"/>
    <n v="1"/>
    <x v="1"/>
    <x v="4"/>
    <x v="90"/>
    <x v="0"/>
    <x v="0"/>
    <x v="91"/>
    <s v="Good Standing"/>
    <n v="201231"/>
    <s v="2012-3-1"/>
    <n v="3.55"/>
    <x v="164"/>
    <s v="Good Standing"/>
    <n v="201231"/>
    <s v="2012-3-1"/>
    <n v="3.55"/>
    <n v="3.67"/>
    <s v="Good Standing"/>
    <x v="0"/>
    <x v="1"/>
    <n v="1"/>
    <x v="1"/>
    <n v="0"/>
    <x v="1"/>
    <n v="0"/>
    <n v="0"/>
    <x v="0"/>
    <x v="0"/>
    <n v="0"/>
    <n v="0"/>
  </r>
  <r>
    <n v="201181"/>
    <s v="2011-8-1"/>
    <x v="6"/>
    <n v="8"/>
    <n v="1"/>
    <x v="0"/>
    <x v="0"/>
    <x v="5"/>
    <x v="3"/>
    <x v="0"/>
    <x v="194"/>
    <s v="Good Standing"/>
    <n v="201181"/>
    <s v="2011-8-1"/>
    <n v="2.92"/>
    <x v="121"/>
    <s v="Good Standing"/>
    <n v="201181"/>
    <s v="2011-8-1"/>
    <n v="2.92"/>
    <n v="2.92"/>
    <s v="Good Standing"/>
    <x v="0"/>
    <x v="0"/>
    <n v="1"/>
    <x v="1"/>
    <n v="0"/>
    <x v="1"/>
    <n v="0"/>
    <n v="0"/>
    <x v="0"/>
    <x v="0"/>
    <n v="0"/>
    <n v="0"/>
  </r>
  <r>
    <n v="201181"/>
    <s v="2011-8-1"/>
    <x v="6"/>
    <n v="8"/>
    <n v="1"/>
    <x v="1"/>
    <x v="3"/>
    <x v="150"/>
    <x v="0"/>
    <x v="0"/>
    <x v="244"/>
    <s v="Good Standing"/>
    <n v="201261"/>
    <s v="2012-6-1"/>
    <n v="2.37"/>
    <x v="272"/>
    <s v="Good Standing"/>
    <n v="201531"/>
    <s v="2015-3-1"/>
    <n v="2.48"/>
    <n v="3.25"/>
    <s v="Good Standing"/>
    <x v="0"/>
    <x v="0"/>
    <n v="1"/>
    <x v="0"/>
    <n v="1"/>
    <x v="0"/>
    <n v="0"/>
    <n v="0"/>
    <x v="0"/>
    <x v="1"/>
    <n v="1"/>
    <n v="1"/>
  </r>
  <r>
    <n v="201181"/>
    <s v="2011-8-1"/>
    <x v="6"/>
    <n v="8"/>
    <n v="1"/>
    <x v="0"/>
    <x v="4"/>
    <x v="121"/>
    <x v="11"/>
    <x v="7"/>
    <x v="185"/>
    <s v="Good Standing"/>
    <n v="201231"/>
    <s v="2012-3-1"/>
    <n v="3.55"/>
    <x v="238"/>
    <s v="Good Standing"/>
    <n v="201531"/>
    <s v="2015-3-1"/>
    <n v="3.5"/>
    <n v="4"/>
    <s v="Good Standing"/>
    <x v="1"/>
    <x v="1"/>
    <n v="1"/>
    <x v="0"/>
    <n v="1"/>
    <x v="0"/>
    <n v="0"/>
    <n v="0"/>
    <x v="0"/>
    <x v="1"/>
    <n v="1"/>
    <n v="1"/>
  </r>
  <r>
    <n v="201181"/>
    <s v="2011-8-1"/>
    <x v="6"/>
    <n v="8"/>
    <n v="1"/>
    <x v="0"/>
    <x v="5"/>
    <x v="21"/>
    <x v="8"/>
    <x v="5"/>
    <x v="14"/>
    <s v="Good Standing"/>
    <n v="201181"/>
    <s v="2011-8-1"/>
    <n v="3.5"/>
    <x v="160"/>
    <s v="Good Standing"/>
    <n v="201181"/>
    <s v="2011-8-1"/>
    <n v="3.5"/>
    <n v="3.5"/>
    <s v="Good Standing"/>
    <x v="0"/>
    <x v="1"/>
    <n v="1"/>
    <x v="1"/>
    <n v="0"/>
    <x v="1"/>
    <n v="0"/>
    <n v="0"/>
    <x v="0"/>
    <x v="0"/>
    <n v="0"/>
    <n v="0"/>
  </r>
  <r>
    <n v="201181"/>
    <s v="2011-8-1"/>
    <x v="6"/>
    <n v="8"/>
    <n v="1"/>
    <x v="1"/>
    <x v="5"/>
    <x v="78"/>
    <x v="0"/>
    <x v="5"/>
    <x v="203"/>
    <s v="Good Standing"/>
    <n v="201181"/>
    <s v="2011-8-1"/>
    <n v="2.73"/>
    <x v="275"/>
    <s v="Good Standing"/>
    <m/>
    <s v="--"/>
    <m/>
    <m/>
    <m/>
    <x v="1"/>
    <x v="1"/>
    <n v="1"/>
    <x v="1"/>
    <n v="0"/>
    <x v="1"/>
    <n v="0"/>
    <n v="0"/>
    <x v="0"/>
    <x v="0"/>
    <n v="0"/>
    <n v="0"/>
  </r>
  <r>
    <n v="201181"/>
    <s v="2011-8-1"/>
    <x v="6"/>
    <n v="8"/>
    <n v="1"/>
    <x v="1"/>
    <x v="3"/>
    <x v="79"/>
    <x v="0"/>
    <x v="0"/>
    <x v="319"/>
    <s v="Probation"/>
    <n v="201231"/>
    <s v="2012-3-1"/>
    <n v="2.58"/>
    <x v="201"/>
    <s v="Good Standing"/>
    <n v="201531"/>
    <s v="2015-3-1"/>
    <n v="3.44"/>
    <n v="3.76"/>
    <s v="Good Standing"/>
    <x v="0"/>
    <x v="0"/>
    <n v="1"/>
    <x v="0"/>
    <n v="1"/>
    <x v="0"/>
    <n v="0"/>
    <n v="0"/>
    <x v="0"/>
    <x v="1"/>
    <n v="1"/>
    <n v="1"/>
  </r>
  <r>
    <n v="201181"/>
    <s v="2011-8-1"/>
    <x v="6"/>
    <n v="8"/>
    <n v="1"/>
    <x v="0"/>
    <x v="5"/>
    <x v="58"/>
    <x v="3"/>
    <x v="2"/>
    <x v="170"/>
    <s v="Good Standing"/>
    <n v="201231"/>
    <s v="2012-3-1"/>
    <n v="2.4700000000000002"/>
    <x v="205"/>
    <s v="Good Standing"/>
    <n v="201431"/>
    <s v="2014-3-1"/>
    <n v="1.55"/>
    <n v="0"/>
    <s v="Probation"/>
    <x v="1"/>
    <x v="1"/>
    <n v="1"/>
    <x v="0"/>
    <n v="1"/>
    <x v="1"/>
    <n v="0"/>
    <n v="0"/>
    <x v="0"/>
    <x v="0"/>
    <n v="0"/>
    <n v="0"/>
  </r>
  <r>
    <n v="201181"/>
    <s v="2011-8-1"/>
    <x v="6"/>
    <n v="8"/>
    <n v="1"/>
    <x v="1"/>
    <x v="5"/>
    <x v="103"/>
    <x v="7"/>
    <x v="2"/>
    <x v="173"/>
    <s v="Good Standing"/>
    <n v="201231"/>
    <s v="2012-3-1"/>
    <n v="3.71"/>
    <x v="184"/>
    <s v="Good Standing"/>
    <n v="201731"/>
    <s v="2017-3-1"/>
    <n v="3.85"/>
    <n v="4"/>
    <s v="Good Standing"/>
    <x v="0"/>
    <x v="1"/>
    <n v="1"/>
    <x v="0"/>
    <n v="1"/>
    <x v="0"/>
    <n v="1"/>
    <n v="1"/>
    <x v="0"/>
    <x v="0"/>
    <n v="0"/>
    <n v="1"/>
  </r>
  <r>
    <n v="201181"/>
    <s v="2011-8-1"/>
    <x v="6"/>
    <n v="8"/>
    <n v="1"/>
    <x v="0"/>
    <x v="5"/>
    <x v="151"/>
    <x v="0"/>
    <x v="0"/>
    <x v="320"/>
    <s v="Probation"/>
    <n v="201231"/>
    <s v="2012-3-1"/>
    <n v="0.93"/>
    <x v="213"/>
    <s v="Probation"/>
    <n v="201231"/>
    <s v="2012-3-1"/>
    <n v="0.93"/>
    <n v="1"/>
    <s v="Probation"/>
    <x v="1"/>
    <x v="1"/>
    <n v="1"/>
    <x v="1"/>
    <n v="0"/>
    <x v="1"/>
    <n v="0"/>
    <n v="0"/>
    <x v="0"/>
    <x v="0"/>
    <n v="0"/>
    <n v="0"/>
  </r>
  <r>
    <n v="201181"/>
    <s v="2011-8-1"/>
    <x v="6"/>
    <n v="8"/>
    <n v="1"/>
    <x v="1"/>
    <x v="5"/>
    <x v="99"/>
    <x v="0"/>
    <x v="2"/>
    <x v="91"/>
    <s v="Good Standing"/>
    <n v="201231"/>
    <s v="2012-3-1"/>
    <n v="3.42"/>
    <x v="163"/>
    <s v="Good Standing"/>
    <n v="201331"/>
    <s v="2013-3-1"/>
    <n v="3.53"/>
    <n v="3.67"/>
    <s v="Good Standing"/>
    <x v="1"/>
    <x v="1"/>
    <n v="1"/>
    <x v="0"/>
    <n v="0"/>
    <x v="1"/>
    <n v="0"/>
    <n v="0"/>
    <x v="1"/>
    <x v="1"/>
    <n v="1"/>
    <n v="1"/>
  </r>
  <r>
    <n v="201181"/>
    <s v="2011-8-1"/>
    <x v="6"/>
    <n v="8"/>
    <n v="1"/>
    <x v="1"/>
    <x v="5"/>
    <x v="121"/>
    <x v="8"/>
    <x v="2"/>
    <x v="166"/>
    <s v="Good Standing"/>
    <n v="201231"/>
    <s v="2012-3-1"/>
    <n v="3.61"/>
    <x v="209"/>
    <s v="Good Standing"/>
    <n v="201631"/>
    <s v="2016-3-1"/>
    <n v="3.77"/>
    <n v="4"/>
    <s v="Good Standing"/>
    <x v="1"/>
    <x v="1"/>
    <n v="1"/>
    <x v="0"/>
    <n v="1"/>
    <x v="0"/>
    <n v="1"/>
    <n v="0"/>
    <x v="0"/>
    <x v="0"/>
    <n v="1"/>
    <n v="1"/>
  </r>
  <r>
    <n v="201181"/>
    <s v="2011-8-1"/>
    <x v="6"/>
    <n v="8"/>
    <n v="1"/>
    <x v="0"/>
    <x v="5"/>
    <x v="113"/>
    <x v="0"/>
    <x v="0"/>
    <x v="273"/>
    <s v="Good Standing"/>
    <n v="201231"/>
    <s v="2012-3-1"/>
    <n v="2.35"/>
    <x v="173"/>
    <s v="Good Standing"/>
    <n v="201531"/>
    <s v="2015-3-1"/>
    <n v="2.52"/>
    <n v="3.59"/>
    <s v="Good Standing"/>
    <x v="1"/>
    <x v="1"/>
    <n v="1"/>
    <x v="0"/>
    <n v="1"/>
    <x v="0"/>
    <n v="0"/>
    <n v="0"/>
    <x v="0"/>
    <x v="1"/>
    <n v="1"/>
    <n v="1"/>
  </r>
  <r>
    <n v="201181"/>
    <s v="2011-8-1"/>
    <x v="6"/>
    <n v="8"/>
    <n v="1"/>
    <x v="0"/>
    <x v="5"/>
    <x v="41"/>
    <x v="8"/>
    <x v="0"/>
    <x v="182"/>
    <s v="Good Standing"/>
    <n v="201231"/>
    <s v="2012-3-1"/>
    <n v="3.1"/>
    <x v="19"/>
    <s v="Good Standing"/>
    <n v="201531"/>
    <s v="2015-3-1"/>
    <n v="3.01"/>
    <n v="3.91"/>
    <s v="Good Standing"/>
    <x v="1"/>
    <x v="1"/>
    <n v="1"/>
    <x v="0"/>
    <n v="1"/>
    <x v="0"/>
    <n v="0"/>
    <n v="0"/>
    <x v="0"/>
    <x v="1"/>
    <n v="1"/>
    <n v="1"/>
  </r>
  <r>
    <n v="201181"/>
    <s v="2011-8-1"/>
    <x v="6"/>
    <n v="8"/>
    <n v="1"/>
    <x v="1"/>
    <x v="4"/>
    <x v="57"/>
    <x v="0"/>
    <x v="0"/>
    <x v="175"/>
    <s v="Good Standing"/>
    <n v="201231"/>
    <s v="2012-3-1"/>
    <n v="3.07"/>
    <x v="135"/>
    <s v="Good Standing"/>
    <n v="201531"/>
    <s v="2015-3-1"/>
    <n v="3.59"/>
    <n v="4"/>
    <s v="Good Standing"/>
    <x v="0"/>
    <x v="1"/>
    <n v="1"/>
    <x v="0"/>
    <n v="1"/>
    <x v="0"/>
    <n v="0"/>
    <n v="0"/>
    <x v="0"/>
    <x v="1"/>
    <n v="1"/>
    <n v="1"/>
  </r>
  <r>
    <n v="201181"/>
    <s v="2011-8-1"/>
    <x v="6"/>
    <n v="8"/>
    <n v="1"/>
    <x v="1"/>
    <x v="2"/>
    <x v="152"/>
    <x v="10"/>
    <x v="0"/>
    <x v="43"/>
    <s v="Good Standing"/>
    <n v="201231"/>
    <s v="2012-3-1"/>
    <n v="3.86"/>
    <x v="95"/>
    <s v="Good Standing"/>
    <n v="201531"/>
    <s v="2015-3-1"/>
    <n v="3.91"/>
    <n v="3.89"/>
    <s v="Good Standing"/>
    <x v="0"/>
    <x v="0"/>
    <n v="1"/>
    <x v="0"/>
    <n v="1"/>
    <x v="0"/>
    <n v="0"/>
    <n v="0"/>
    <x v="0"/>
    <x v="1"/>
    <n v="1"/>
    <n v="1"/>
  </r>
  <r>
    <n v="201181"/>
    <s v="2011-8-1"/>
    <x v="6"/>
    <n v="8"/>
    <n v="1"/>
    <x v="0"/>
    <x v="3"/>
    <x v="85"/>
    <x v="0"/>
    <x v="4"/>
    <x v="321"/>
    <s v="Good Standing"/>
    <n v="201231"/>
    <s v="2012-3-1"/>
    <n v="3.38"/>
    <x v="181"/>
    <s v="Good Standing"/>
    <n v="201531"/>
    <s v="2015-3-1"/>
    <n v="3.1"/>
    <n v="2.56"/>
    <s v="Good Standing"/>
    <x v="0"/>
    <x v="0"/>
    <n v="1"/>
    <x v="0"/>
    <n v="1"/>
    <x v="0"/>
    <n v="0"/>
    <n v="0"/>
    <x v="0"/>
    <x v="1"/>
    <n v="1"/>
    <n v="1"/>
  </r>
  <r>
    <n v="201181"/>
    <s v="2011-8-1"/>
    <x v="6"/>
    <n v="8"/>
    <n v="1"/>
    <x v="1"/>
    <x v="4"/>
    <x v="130"/>
    <x v="6"/>
    <x v="0"/>
    <x v="322"/>
    <s v="Good Standing"/>
    <n v="201231"/>
    <s v="2012-3-1"/>
    <n v="3.81"/>
    <x v="257"/>
    <s v="Good Standing"/>
    <n v="201481"/>
    <s v="2014-8-1"/>
    <n v="3.77"/>
    <n v="3.45"/>
    <s v="Good Standing"/>
    <x v="1"/>
    <x v="1"/>
    <n v="1"/>
    <x v="0"/>
    <n v="1"/>
    <x v="0"/>
    <n v="0"/>
    <n v="0"/>
    <x v="0"/>
    <x v="1"/>
    <n v="1"/>
    <n v="1"/>
  </r>
  <r>
    <n v="201281"/>
    <s v="2012-8-1"/>
    <x v="7"/>
    <n v="8"/>
    <n v="1"/>
    <x v="0"/>
    <x v="1"/>
    <x v="95"/>
    <x v="3"/>
    <x v="1"/>
    <x v="323"/>
    <s v="Probation"/>
    <n v="201331"/>
    <s v="2013-3-1"/>
    <n v="0.25"/>
    <x v="59"/>
    <s v="Disqualified"/>
    <n v="201331"/>
    <s v="2013-3-1"/>
    <n v="0.25"/>
    <n v="0"/>
    <s v="Disqualified"/>
    <x v="0"/>
    <x v="1"/>
    <n v="1"/>
    <x v="1"/>
    <n v="0"/>
    <x v="1"/>
    <n v="0"/>
    <n v="0"/>
    <x v="0"/>
    <x v="0"/>
    <n v="0"/>
    <n v="0"/>
  </r>
  <r>
    <n v="201281"/>
    <s v="2012-8-1"/>
    <x v="7"/>
    <n v="8"/>
    <n v="1"/>
    <x v="1"/>
    <x v="1"/>
    <x v="59"/>
    <x v="10"/>
    <x v="1"/>
    <x v="78"/>
    <s v="Good Standing"/>
    <n v="201331"/>
    <s v="2013-3-1"/>
    <n v="2.39"/>
    <x v="278"/>
    <s v="Good Standing"/>
    <n v="201631"/>
    <s v="2016-3-1"/>
    <n v="2.72"/>
    <n v="3.28"/>
    <s v="Good Standing"/>
    <x v="0"/>
    <x v="1"/>
    <n v="1"/>
    <x v="0"/>
    <n v="1"/>
    <x v="0"/>
    <n v="0"/>
    <n v="0"/>
    <x v="0"/>
    <x v="1"/>
    <n v="1"/>
    <n v="1"/>
  </r>
  <r>
    <n v="201281"/>
    <s v="2012-8-1"/>
    <x v="7"/>
    <n v="8"/>
    <n v="1"/>
    <x v="0"/>
    <x v="5"/>
    <x v="117"/>
    <x v="6"/>
    <x v="2"/>
    <x v="264"/>
    <s v="Good Standing"/>
    <n v="201331"/>
    <s v="2013-3-1"/>
    <n v="1.03"/>
    <x v="59"/>
    <s v="Probation"/>
    <n v="202081"/>
    <s v="2020-8-1"/>
    <n v="2.71"/>
    <n v="4"/>
    <s v="Good Standing"/>
    <x v="0"/>
    <x v="1"/>
    <n v="1"/>
    <x v="0"/>
    <n v="0"/>
    <x v="1"/>
    <n v="1"/>
    <n v="1"/>
    <x v="0"/>
    <x v="0"/>
    <n v="0"/>
    <n v="0"/>
  </r>
  <r>
    <n v="201281"/>
    <s v="2012-8-1"/>
    <x v="7"/>
    <n v="8"/>
    <n v="1"/>
    <x v="0"/>
    <x v="1"/>
    <x v="21"/>
    <x v="0"/>
    <x v="1"/>
    <x v="18"/>
    <s v="Good Standing"/>
    <n v="201361"/>
    <s v="2013-6-1"/>
    <n v="3.11"/>
    <x v="6"/>
    <s v="Good Standing"/>
    <n v="201631"/>
    <s v="2016-3-1"/>
    <n v="2.93"/>
    <n v="3"/>
    <s v="Good Standing"/>
    <x v="0"/>
    <x v="1"/>
    <n v="1"/>
    <x v="0"/>
    <n v="1"/>
    <x v="0"/>
    <n v="0"/>
    <n v="0"/>
    <x v="0"/>
    <x v="1"/>
    <n v="1"/>
    <n v="1"/>
  </r>
  <r>
    <n v="201281"/>
    <s v="2012-8-1"/>
    <x v="7"/>
    <n v="8"/>
    <n v="1"/>
    <x v="0"/>
    <x v="1"/>
    <x v="56"/>
    <x v="8"/>
    <x v="1"/>
    <x v="324"/>
    <s v="Probation"/>
    <n v="201351"/>
    <s v="2013-5-1"/>
    <n v="1.42"/>
    <x v="307"/>
    <s v="Probation"/>
    <n v="201381"/>
    <s v="2013-8-1"/>
    <n v="1.23"/>
    <n v="0.84"/>
    <s v="Disqualified"/>
    <x v="0"/>
    <x v="1"/>
    <n v="1"/>
    <x v="0"/>
    <n v="0"/>
    <x v="1"/>
    <n v="0"/>
    <n v="0"/>
    <x v="0"/>
    <x v="0"/>
    <n v="0"/>
    <n v="0"/>
  </r>
  <r>
    <n v="201281"/>
    <s v="2012-8-1"/>
    <x v="7"/>
    <n v="8"/>
    <n v="1"/>
    <x v="1"/>
    <x v="3"/>
    <x v="78"/>
    <x v="3"/>
    <x v="2"/>
    <x v="299"/>
    <s v="Good Standing"/>
    <n v="201371"/>
    <s v="2013-7-1"/>
    <n v="2.91"/>
    <x v="184"/>
    <s v="Good Standing"/>
    <n v="201631"/>
    <s v="2016-3-1"/>
    <n v="2.56"/>
    <n v="2.57"/>
    <s v="Good Standing"/>
    <x v="1"/>
    <x v="1"/>
    <n v="1"/>
    <x v="0"/>
    <n v="1"/>
    <x v="0"/>
    <n v="0"/>
    <n v="0"/>
    <x v="0"/>
    <x v="1"/>
    <n v="1"/>
    <n v="1"/>
  </r>
  <r>
    <n v="201281"/>
    <s v="2012-8-1"/>
    <x v="7"/>
    <n v="8"/>
    <n v="1"/>
    <x v="0"/>
    <x v="3"/>
    <x v="92"/>
    <x v="0"/>
    <x v="6"/>
    <x v="295"/>
    <s v="Good Standing"/>
    <n v="201331"/>
    <s v="2013-3-1"/>
    <n v="3.25"/>
    <x v="17"/>
    <s v="Good Standing"/>
    <n v="201681"/>
    <s v="2016-8-1"/>
    <n v="3.26"/>
    <n v="3.66"/>
    <s v="Good Standing"/>
    <x v="1"/>
    <x v="1"/>
    <n v="1"/>
    <x v="0"/>
    <n v="1"/>
    <x v="0"/>
    <n v="1"/>
    <n v="0"/>
    <x v="0"/>
    <x v="0"/>
    <n v="1"/>
    <n v="1"/>
  </r>
  <r>
    <n v="201281"/>
    <s v="2012-8-1"/>
    <x v="7"/>
    <n v="8"/>
    <n v="1"/>
    <x v="0"/>
    <x v="1"/>
    <x v="21"/>
    <x v="0"/>
    <x v="1"/>
    <x v="84"/>
    <s v="Probation"/>
    <n v="201331"/>
    <s v="2013-3-1"/>
    <n v="0"/>
    <x v="59"/>
    <s v="Probation"/>
    <n v="201331"/>
    <s v="2013-3-1"/>
    <n v="0"/>
    <n v="0"/>
    <s v="Probation"/>
    <x v="0"/>
    <x v="1"/>
    <n v="1"/>
    <x v="1"/>
    <n v="0"/>
    <x v="1"/>
    <n v="0"/>
    <n v="0"/>
    <x v="0"/>
    <x v="0"/>
    <n v="0"/>
    <n v="0"/>
  </r>
  <r>
    <n v="201281"/>
    <s v="2012-8-1"/>
    <x v="7"/>
    <n v="8"/>
    <n v="1"/>
    <x v="0"/>
    <x v="5"/>
    <x v="75"/>
    <x v="7"/>
    <x v="0"/>
    <x v="119"/>
    <s v="Probation"/>
    <n v="201331"/>
    <s v="2013-3-1"/>
    <n v="2.02"/>
    <x v="179"/>
    <s v="Good Standing"/>
    <n v="201731"/>
    <s v="2017-3-1"/>
    <n v="3.1"/>
    <n v="4"/>
    <s v="Good Standing"/>
    <x v="0"/>
    <x v="1"/>
    <n v="1"/>
    <x v="0"/>
    <n v="1"/>
    <x v="0"/>
    <n v="1"/>
    <n v="0"/>
    <x v="0"/>
    <x v="0"/>
    <n v="1"/>
    <n v="1"/>
  </r>
  <r>
    <n v="201281"/>
    <s v="2012-8-1"/>
    <x v="7"/>
    <n v="8"/>
    <n v="1"/>
    <x v="1"/>
    <x v="1"/>
    <x v="82"/>
    <x v="8"/>
    <x v="1"/>
    <x v="183"/>
    <s v="Good Standing"/>
    <n v="201351"/>
    <s v="2013-5-1"/>
    <n v="2.11"/>
    <x v="272"/>
    <s v="Good Standing"/>
    <n v="201671"/>
    <s v="2016-7-1"/>
    <n v="2.7"/>
    <n v="2.7"/>
    <s v="Good Standing"/>
    <x v="0"/>
    <x v="1"/>
    <n v="1"/>
    <x v="0"/>
    <n v="1"/>
    <x v="0"/>
    <n v="0"/>
    <n v="0"/>
    <x v="0"/>
    <x v="1"/>
    <n v="1"/>
    <n v="1"/>
  </r>
  <r>
    <n v="201281"/>
    <s v="2012-8-1"/>
    <x v="7"/>
    <n v="8"/>
    <n v="1"/>
    <x v="0"/>
    <x v="4"/>
    <x v="153"/>
    <x v="0"/>
    <x v="5"/>
    <x v="325"/>
    <s v="Unclassified - No Standing"/>
    <n v="201371"/>
    <s v="2013-7-1"/>
    <n v="2.14"/>
    <x v="47"/>
    <s v="Good Standing"/>
    <n v="201631"/>
    <s v="2016-3-1"/>
    <n v="2.6"/>
    <n v="0"/>
    <s v="Good Standing"/>
    <x v="0"/>
    <x v="0"/>
    <n v="1"/>
    <x v="0"/>
    <n v="1"/>
    <x v="0"/>
    <n v="0"/>
    <n v="0"/>
    <x v="0"/>
    <x v="0"/>
    <n v="0"/>
    <n v="0"/>
  </r>
  <r>
    <n v="201281"/>
    <s v="2012-8-1"/>
    <x v="7"/>
    <n v="8"/>
    <n v="1"/>
    <x v="0"/>
    <x v="1"/>
    <x v="82"/>
    <x v="3"/>
    <x v="1"/>
    <x v="222"/>
    <s v="Good Standing"/>
    <n v="201331"/>
    <s v="2013-3-1"/>
    <n v="2.72"/>
    <x v="268"/>
    <s v="Good Standing"/>
    <n v="201581"/>
    <s v="2015-8-1"/>
    <n v="2.19"/>
    <n v="0"/>
    <s v="Good Standing"/>
    <x v="0"/>
    <x v="1"/>
    <n v="1"/>
    <x v="0"/>
    <n v="1"/>
    <x v="0"/>
    <n v="0"/>
    <n v="0"/>
    <x v="0"/>
    <x v="0"/>
    <n v="0"/>
    <n v="0"/>
  </r>
  <r>
    <n v="201281"/>
    <s v="2012-8-1"/>
    <x v="7"/>
    <n v="8"/>
    <n v="1"/>
    <x v="1"/>
    <x v="1"/>
    <x v="71"/>
    <x v="0"/>
    <x v="1"/>
    <x v="230"/>
    <s v="Good Standing"/>
    <n v="201361"/>
    <s v="2013-6-1"/>
    <n v="3.33"/>
    <x v="6"/>
    <s v="Good Standing"/>
    <n v="201631"/>
    <s v="2016-3-1"/>
    <n v="3.54"/>
    <n v="3.76"/>
    <s v="Good Standing"/>
    <x v="0"/>
    <x v="1"/>
    <n v="1"/>
    <x v="0"/>
    <n v="1"/>
    <x v="0"/>
    <n v="0"/>
    <n v="0"/>
    <x v="0"/>
    <x v="1"/>
    <n v="1"/>
    <n v="1"/>
  </r>
  <r>
    <n v="201281"/>
    <s v="2012-8-1"/>
    <x v="7"/>
    <n v="8"/>
    <n v="1"/>
    <x v="0"/>
    <x v="1"/>
    <x v="74"/>
    <x v="0"/>
    <x v="1"/>
    <x v="228"/>
    <s v="Good Standing"/>
    <n v="201351"/>
    <s v="2013-5-1"/>
    <n v="2.4700000000000002"/>
    <x v="307"/>
    <s v="Good Standing"/>
    <n v="201431"/>
    <s v="2014-3-1"/>
    <n v="2.19"/>
    <n v="2.15"/>
    <s v="Good Standing"/>
    <x v="0"/>
    <x v="1"/>
    <n v="1"/>
    <x v="0"/>
    <n v="0"/>
    <x v="1"/>
    <n v="0"/>
    <n v="0"/>
    <x v="0"/>
    <x v="0"/>
    <n v="0"/>
    <n v="0"/>
  </r>
  <r>
    <n v="201281"/>
    <s v="2012-8-1"/>
    <x v="7"/>
    <n v="8"/>
    <n v="1"/>
    <x v="0"/>
    <x v="1"/>
    <x v="93"/>
    <x v="6"/>
    <x v="1"/>
    <x v="205"/>
    <s v="Good Standing"/>
    <n v="201371"/>
    <s v="2013-7-1"/>
    <n v="2.5"/>
    <x v="102"/>
    <s v="Good Standing"/>
    <n v="201681"/>
    <s v="2016-8-1"/>
    <n v="2.5299999999999998"/>
    <n v="3.3"/>
    <s v="Good Standing"/>
    <x v="0"/>
    <x v="0"/>
    <n v="1"/>
    <x v="0"/>
    <n v="1"/>
    <x v="0"/>
    <n v="1"/>
    <n v="0"/>
    <x v="0"/>
    <x v="0"/>
    <n v="1"/>
    <n v="1"/>
  </r>
  <r>
    <n v="201281"/>
    <s v="2012-8-1"/>
    <x v="7"/>
    <n v="8"/>
    <n v="1"/>
    <x v="0"/>
    <x v="4"/>
    <x v="50"/>
    <x v="3"/>
    <x v="2"/>
    <x v="136"/>
    <s v="Good Standing"/>
    <n v="201371"/>
    <s v="2013-7-1"/>
    <n v="2.95"/>
    <x v="304"/>
    <s v="Good Standing"/>
    <n v="201581"/>
    <s v="2015-8-1"/>
    <n v="2.87"/>
    <n v="2.76"/>
    <s v="Good Standing"/>
    <x v="0"/>
    <x v="1"/>
    <n v="1"/>
    <x v="0"/>
    <n v="1"/>
    <x v="0"/>
    <n v="0"/>
    <n v="0"/>
    <x v="0"/>
    <x v="0"/>
    <n v="1"/>
    <n v="1"/>
  </r>
  <r>
    <n v="201281"/>
    <s v="2012-8-1"/>
    <x v="7"/>
    <n v="8"/>
    <n v="1"/>
    <x v="1"/>
    <x v="3"/>
    <x v="56"/>
    <x v="0"/>
    <x v="0"/>
    <x v="170"/>
    <s v="Good Standing"/>
    <n v="201331"/>
    <s v="2013-3-1"/>
    <n v="2.66"/>
    <x v="26"/>
    <s v="Good Standing"/>
    <n v="201631"/>
    <s v="2016-3-1"/>
    <n v="3.48"/>
    <n v="3.85"/>
    <s v="Good Standing"/>
    <x v="0"/>
    <x v="1"/>
    <n v="1"/>
    <x v="0"/>
    <n v="1"/>
    <x v="0"/>
    <n v="0"/>
    <n v="0"/>
    <x v="0"/>
    <x v="1"/>
    <n v="1"/>
    <n v="1"/>
  </r>
  <r>
    <n v="201281"/>
    <s v="2012-8-1"/>
    <x v="7"/>
    <n v="8"/>
    <n v="1"/>
    <x v="0"/>
    <x v="1"/>
    <x v="32"/>
    <x v="9"/>
    <x v="1"/>
    <x v="326"/>
    <s v="Probation"/>
    <n v="201351"/>
    <s v="2013-5-1"/>
    <n v="1.84"/>
    <x v="6"/>
    <s v="Probation"/>
    <n v="201631"/>
    <s v="2016-3-1"/>
    <n v="2.66"/>
    <n v="3"/>
    <s v="Good Standing"/>
    <x v="0"/>
    <x v="1"/>
    <n v="1"/>
    <x v="0"/>
    <n v="1"/>
    <x v="0"/>
    <n v="0"/>
    <n v="0"/>
    <x v="0"/>
    <x v="1"/>
    <n v="1"/>
    <n v="1"/>
  </r>
  <r>
    <n v="201281"/>
    <s v="2012-8-1"/>
    <x v="7"/>
    <n v="8"/>
    <n v="1"/>
    <x v="0"/>
    <x v="5"/>
    <x v="118"/>
    <x v="12"/>
    <x v="3"/>
    <x v="184"/>
    <s v="Good Standing"/>
    <n v="201331"/>
    <s v="2013-3-1"/>
    <n v="2.92"/>
    <x v="121"/>
    <s v="Good Standing"/>
    <n v="201631"/>
    <s v="2016-3-1"/>
    <n v="3.32"/>
    <n v="3.06"/>
    <s v="Good Standing"/>
    <x v="0"/>
    <x v="1"/>
    <n v="1"/>
    <x v="0"/>
    <n v="1"/>
    <x v="0"/>
    <n v="0"/>
    <n v="0"/>
    <x v="0"/>
    <x v="1"/>
    <n v="1"/>
    <n v="1"/>
  </r>
  <r>
    <n v="201281"/>
    <s v="2012-8-1"/>
    <x v="7"/>
    <n v="8"/>
    <n v="1"/>
    <x v="1"/>
    <x v="4"/>
    <x v="65"/>
    <x v="6"/>
    <x v="6"/>
    <x v="219"/>
    <s v="Good Standing"/>
    <n v="201331"/>
    <s v="2013-3-1"/>
    <n v="2.98"/>
    <x v="205"/>
    <s v="Good Standing"/>
    <n v="201631"/>
    <s v="2016-3-1"/>
    <n v="3.1"/>
    <n v="3.39"/>
    <s v="Good Standing"/>
    <x v="1"/>
    <x v="1"/>
    <n v="1"/>
    <x v="0"/>
    <n v="1"/>
    <x v="0"/>
    <n v="0"/>
    <n v="0"/>
    <x v="0"/>
    <x v="0"/>
    <n v="1"/>
    <n v="1"/>
  </r>
  <r>
    <n v="201281"/>
    <s v="2012-8-1"/>
    <x v="7"/>
    <n v="8"/>
    <n v="1"/>
    <x v="0"/>
    <x v="1"/>
    <x v="78"/>
    <x v="3"/>
    <x v="1"/>
    <x v="139"/>
    <s v="Good Standing"/>
    <n v="201361"/>
    <s v="2013-6-1"/>
    <n v="2.92"/>
    <x v="6"/>
    <s v="Good Standing"/>
    <n v="201651"/>
    <s v="2016-5-1"/>
    <n v="2.4700000000000002"/>
    <n v="4"/>
    <s v="Good Standing"/>
    <x v="0"/>
    <x v="1"/>
    <n v="1"/>
    <x v="0"/>
    <n v="1"/>
    <x v="0"/>
    <n v="0"/>
    <n v="0"/>
    <x v="0"/>
    <x v="1"/>
    <n v="1"/>
    <n v="1"/>
  </r>
  <r>
    <n v="201281"/>
    <s v="2012-8-1"/>
    <x v="7"/>
    <n v="8"/>
    <n v="1"/>
    <x v="0"/>
    <x v="4"/>
    <x v="33"/>
    <x v="8"/>
    <x v="2"/>
    <x v="136"/>
    <s v="Good Standing"/>
    <n v="201331"/>
    <s v="2013-3-1"/>
    <n v="2.87"/>
    <x v="161"/>
    <s v="Good Standing"/>
    <n v="201681"/>
    <s v="2016-8-1"/>
    <n v="3.27"/>
    <n v="3.5"/>
    <s v="Good Standing"/>
    <x v="0"/>
    <x v="1"/>
    <n v="1"/>
    <x v="0"/>
    <n v="1"/>
    <x v="0"/>
    <n v="1"/>
    <n v="0"/>
    <x v="0"/>
    <x v="0"/>
    <n v="1"/>
    <n v="1"/>
  </r>
  <r>
    <n v="201281"/>
    <s v="2012-8-1"/>
    <x v="7"/>
    <n v="8"/>
    <n v="1"/>
    <x v="1"/>
    <x v="1"/>
    <x v="131"/>
    <x v="10"/>
    <x v="1"/>
    <x v="310"/>
    <s v="Good Standing"/>
    <n v="201331"/>
    <s v="2013-3-1"/>
    <n v="2.35"/>
    <x v="187"/>
    <s v="Good Standing"/>
    <n v="201681"/>
    <s v="2016-8-1"/>
    <n v="2.76"/>
    <n v="0"/>
    <s v="Good Standing"/>
    <x v="0"/>
    <x v="1"/>
    <n v="1"/>
    <x v="0"/>
    <n v="1"/>
    <x v="0"/>
    <n v="1"/>
    <n v="0"/>
    <x v="0"/>
    <x v="0"/>
    <n v="1"/>
    <n v="1"/>
  </r>
  <r>
    <n v="201281"/>
    <s v="2012-8-1"/>
    <x v="7"/>
    <n v="8"/>
    <n v="1"/>
    <x v="0"/>
    <x v="5"/>
    <x v="17"/>
    <x v="8"/>
    <x v="2"/>
    <x v="136"/>
    <s v="Good Standing"/>
    <n v="201331"/>
    <s v="2013-3-1"/>
    <n v="2.54"/>
    <x v="306"/>
    <s v="Good Standing"/>
    <n v="201631"/>
    <s v="2016-3-1"/>
    <n v="2.86"/>
    <n v="3.33"/>
    <s v="Good Standing"/>
    <x v="1"/>
    <x v="1"/>
    <n v="1"/>
    <x v="0"/>
    <n v="1"/>
    <x v="0"/>
    <n v="0"/>
    <n v="0"/>
    <x v="0"/>
    <x v="1"/>
    <n v="1"/>
    <n v="1"/>
  </r>
  <r>
    <n v="201281"/>
    <s v="2012-8-1"/>
    <x v="7"/>
    <n v="8"/>
    <n v="1"/>
    <x v="1"/>
    <x v="1"/>
    <x v="138"/>
    <x v="9"/>
    <x v="1"/>
    <x v="181"/>
    <s v="Good Standing"/>
    <n v="201331"/>
    <s v="2013-3-1"/>
    <n v="3.48"/>
    <x v="164"/>
    <s v="Good Standing"/>
    <n v="201631"/>
    <s v="2016-3-1"/>
    <n v="3.59"/>
    <n v="4"/>
    <s v="Good Standing"/>
    <x v="0"/>
    <x v="1"/>
    <n v="1"/>
    <x v="0"/>
    <n v="1"/>
    <x v="0"/>
    <n v="0"/>
    <n v="0"/>
    <x v="0"/>
    <x v="1"/>
    <n v="1"/>
    <n v="1"/>
  </r>
  <r>
    <n v="201281"/>
    <s v="2012-8-1"/>
    <x v="7"/>
    <n v="8"/>
    <n v="1"/>
    <x v="0"/>
    <x v="1"/>
    <x v="103"/>
    <x v="0"/>
    <x v="1"/>
    <x v="327"/>
    <s v="Probation"/>
    <n v="201331"/>
    <s v="2013-3-1"/>
    <n v="0.35"/>
    <x v="308"/>
    <s v="Disqualified"/>
    <n v="201331"/>
    <s v="2013-3-1"/>
    <n v="0.35"/>
    <n v="0.43"/>
    <s v="Disqualified"/>
    <x v="0"/>
    <x v="1"/>
    <n v="1"/>
    <x v="1"/>
    <n v="0"/>
    <x v="1"/>
    <n v="0"/>
    <n v="0"/>
    <x v="0"/>
    <x v="0"/>
    <n v="0"/>
    <n v="0"/>
  </r>
  <r>
    <n v="201281"/>
    <s v="2012-8-1"/>
    <x v="7"/>
    <n v="8"/>
    <n v="1"/>
    <x v="0"/>
    <x v="1"/>
    <x v="114"/>
    <x v="0"/>
    <x v="1"/>
    <x v="328"/>
    <s v="Probation"/>
    <n v="201331"/>
    <s v="2013-3-1"/>
    <n v="0.7"/>
    <x v="59"/>
    <s v="Disqualified"/>
    <n v="201331"/>
    <s v="2013-3-1"/>
    <n v="0.7"/>
    <n v="0"/>
    <s v="Disqualified"/>
    <x v="0"/>
    <x v="1"/>
    <n v="1"/>
    <x v="1"/>
    <n v="0"/>
    <x v="1"/>
    <n v="0"/>
    <n v="0"/>
    <x v="0"/>
    <x v="0"/>
    <n v="0"/>
    <n v="0"/>
  </r>
  <r>
    <n v="201281"/>
    <s v="2012-8-1"/>
    <x v="7"/>
    <n v="8"/>
    <n v="1"/>
    <x v="0"/>
    <x v="3"/>
    <x v="118"/>
    <x v="6"/>
    <x v="3"/>
    <x v="136"/>
    <s v="Good Standing"/>
    <n v="201331"/>
    <s v="2013-3-1"/>
    <n v="3.03"/>
    <x v="275"/>
    <s v="Good Standing"/>
    <n v="202081"/>
    <s v="2020-8-1"/>
    <n v="2.33"/>
    <n v="3"/>
    <s v="Good Standing"/>
    <x v="0"/>
    <x v="1"/>
    <n v="1"/>
    <x v="0"/>
    <n v="1"/>
    <x v="0"/>
    <n v="1"/>
    <n v="0"/>
    <x v="0"/>
    <x v="0"/>
    <n v="0"/>
    <n v="0"/>
  </r>
  <r>
    <n v="201281"/>
    <s v="2012-8-1"/>
    <x v="7"/>
    <n v="8"/>
    <n v="1"/>
    <x v="0"/>
    <x v="1"/>
    <x v="81"/>
    <x v="3"/>
    <x v="1"/>
    <x v="318"/>
    <s v="Good Standing"/>
    <n v="201331"/>
    <s v="2013-3-1"/>
    <n v="3.09"/>
    <x v="309"/>
    <s v="Good Standing"/>
    <n v="201631"/>
    <s v="2016-3-1"/>
    <n v="3.07"/>
    <n v="3.16"/>
    <s v="Good Standing"/>
    <x v="0"/>
    <x v="1"/>
    <n v="1"/>
    <x v="0"/>
    <n v="1"/>
    <x v="0"/>
    <n v="0"/>
    <n v="0"/>
    <x v="0"/>
    <x v="1"/>
    <n v="1"/>
    <n v="1"/>
  </r>
  <r>
    <n v="201281"/>
    <s v="2012-8-1"/>
    <x v="7"/>
    <n v="8"/>
    <n v="1"/>
    <x v="0"/>
    <x v="1"/>
    <x v="141"/>
    <x v="7"/>
    <x v="1"/>
    <x v="311"/>
    <s v="Good Standing"/>
    <n v="201331"/>
    <s v="2013-3-1"/>
    <n v="3.6"/>
    <x v="47"/>
    <s v="Good Standing"/>
    <n v="201381"/>
    <s v="2013-8-1"/>
    <n v="3.2"/>
    <n v="2.54"/>
    <s v="Good Standing"/>
    <x v="0"/>
    <x v="1"/>
    <n v="1"/>
    <x v="0"/>
    <n v="0"/>
    <x v="1"/>
    <n v="0"/>
    <n v="0"/>
    <x v="0"/>
    <x v="0"/>
    <n v="0"/>
    <n v="0"/>
  </r>
  <r>
    <n v="201281"/>
    <s v="2012-8-1"/>
    <x v="7"/>
    <n v="8"/>
    <n v="1"/>
    <x v="1"/>
    <x v="0"/>
    <x v="131"/>
    <x v="7"/>
    <x v="0"/>
    <x v="169"/>
    <s v="Good Standing"/>
    <n v="201331"/>
    <s v="2013-3-1"/>
    <n v="3.75"/>
    <x v="209"/>
    <s v="Good Standing"/>
    <n v="201631"/>
    <s v="2016-3-1"/>
    <n v="3.74"/>
    <n v="3.95"/>
    <s v="Good Standing"/>
    <x v="0"/>
    <x v="1"/>
    <n v="1"/>
    <x v="0"/>
    <n v="1"/>
    <x v="0"/>
    <n v="0"/>
    <n v="0"/>
    <x v="0"/>
    <x v="1"/>
    <n v="1"/>
    <n v="1"/>
  </r>
  <r>
    <n v="201281"/>
    <s v="2012-8-1"/>
    <x v="7"/>
    <n v="8"/>
    <n v="1"/>
    <x v="0"/>
    <x v="4"/>
    <x v="83"/>
    <x v="0"/>
    <x v="2"/>
    <x v="189"/>
    <s v="Good Standing"/>
    <n v="201331"/>
    <s v="2013-3-1"/>
    <n v="3"/>
    <x v="289"/>
    <s v="Good Standing"/>
    <n v="201681"/>
    <s v="2016-8-1"/>
    <n v="2.96"/>
    <n v="3.79"/>
    <s v="Good Standing"/>
    <x v="1"/>
    <x v="1"/>
    <n v="1"/>
    <x v="0"/>
    <n v="1"/>
    <x v="0"/>
    <n v="1"/>
    <n v="0"/>
    <x v="0"/>
    <x v="0"/>
    <n v="1"/>
    <n v="1"/>
  </r>
  <r>
    <n v="201281"/>
    <s v="2012-8-1"/>
    <x v="7"/>
    <n v="8"/>
    <n v="1"/>
    <x v="0"/>
    <x v="1"/>
    <x v="105"/>
    <x v="9"/>
    <x v="1"/>
    <x v="203"/>
    <s v="Good Standing"/>
    <n v="201351"/>
    <s v="2013-5-1"/>
    <n v="2.06"/>
    <x v="310"/>
    <s v="Good Standing"/>
    <n v="201631"/>
    <s v="2016-3-1"/>
    <n v="2.57"/>
    <n v="3.7"/>
    <s v="Good Standing"/>
    <x v="0"/>
    <x v="1"/>
    <n v="1"/>
    <x v="0"/>
    <n v="1"/>
    <x v="0"/>
    <n v="0"/>
    <n v="0"/>
    <x v="0"/>
    <x v="1"/>
    <n v="1"/>
    <n v="1"/>
  </r>
  <r>
    <n v="201281"/>
    <s v="2012-8-1"/>
    <x v="7"/>
    <n v="8"/>
    <n v="1"/>
    <x v="0"/>
    <x v="4"/>
    <x v="81"/>
    <x v="11"/>
    <x v="2"/>
    <x v="236"/>
    <s v="Good Standing"/>
    <n v="201331"/>
    <s v="2013-3-1"/>
    <n v="3.23"/>
    <x v="170"/>
    <s v="Good Standing"/>
    <n v="201631"/>
    <s v="2016-3-1"/>
    <n v="3.2"/>
    <n v="3.43"/>
    <s v="Good Standing"/>
    <x v="0"/>
    <x v="1"/>
    <n v="1"/>
    <x v="0"/>
    <n v="1"/>
    <x v="0"/>
    <n v="0"/>
    <n v="0"/>
    <x v="0"/>
    <x v="1"/>
    <n v="1"/>
    <n v="1"/>
  </r>
  <r>
    <n v="201281"/>
    <s v="2012-8-1"/>
    <x v="7"/>
    <n v="8"/>
    <n v="1"/>
    <x v="0"/>
    <x v="3"/>
    <x v="13"/>
    <x v="3"/>
    <x v="2"/>
    <x v="59"/>
    <s v="Good Standing"/>
    <n v="201331"/>
    <s v="2013-3-1"/>
    <n v="3.07"/>
    <x v="275"/>
    <s v="Good Standing"/>
    <n v="201731"/>
    <s v="2017-3-1"/>
    <n v="3.26"/>
    <n v="3.44"/>
    <s v="Good Standing"/>
    <x v="1"/>
    <x v="1"/>
    <n v="1"/>
    <x v="0"/>
    <n v="1"/>
    <x v="0"/>
    <n v="1"/>
    <n v="0"/>
    <x v="0"/>
    <x v="0"/>
    <n v="1"/>
    <n v="1"/>
  </r>
  <r>
    <n v="201281"/>
    <s v="2012-8-1"/>
    <x v="7"/>
    <n v="8"/>
    <n v="1"/>
    <x v="0"/>
    <x v="1"/>
    <x v="22"/>
    <x v="6"/>
    <x v="1"/>
    <x v="139"/>
    <s v="Good Standing"/>
    <n v="201361"/>
    <s v="2013-6-1"/>
    <n v="2.96"/>
    <x v="102"/>
    <s v="Good Standing"/>
    <n v="201631"/>
    <s v="2016-3-1"/>
    <n v="2.48"/>
    <n v="2"/>
    <s v="Good Standing"/>
    <x v="0"/>
    <x v="1"/>
    <n v="1"/>
    <x v="0"/>
    <n v="1"/>
    <x v="0"/>
    <n v="0"/>
    <n v="0"/>
    <x v="0"/>
    <x v="1"/>
    <n v="1"/>
    <n v="1"/>
  </r>
  <r>
    <n v="201281"/>
    <s v="2012-8-1"/>
    <x v="7"/>
    <n v="8"/>
    <n v="1"/>
    <x v="1"/>
    <x v="4"/>
    <x v="86"/>
    <x v="9"/>
    <x v="2"/>
    <x v="198"/>
    <s v="Good Standing"/>
    <n v="201331"/>
    <s v="2013-3-1"/>
    <n v="3.37"/>
    <x v="163"/>
    <s v="Good Standing"/>
    <n v="201631"/>
    <s v="2016-3-1"/>
    <n v="3.28"/>
    <n v="3.74"/>
    <s v="Good Standing"/>
    <x v="0"/>
    <x v="1"/>
    <n v="1"/>
    <x v="0"/>
    <n v="1"/>
    <x v="0"/>
    <n v="0"/>
    <n v="0"/>
    <x v="0"/>
    <x v="1"/>
    <n v="1"/>
    <n v="1"/>
  </r>
  <r>
    <n v="201281"/>
    <s v="2012-8-1"/>
    <x v="7"/>
    <n v="8"/>
    <n v="1"/>
    <x v="0"/>
    <x v="3"/>
    <x v="23"/>
    <x v="7"/>
    <x v="0"/>
    <x v="194"/>
    <s v="Good Standing"/>
    <n v="201331"/>
    <s v="2013-3-1"/>
    <n v="2.39"/>
    <x v="208"/>
    <s v="Good Standing with Warning"/>
    <n v="201331"/>
    <s v="2013-3-1"/>
    <n v="2.39"/>
    <n v="1.9"/>
    <s v="Good Standing with Warning"/>
    <x v="0"/>
    <x v="0"/>
    <n v="1"/>
    <x v="1"/>
    <n v="0"/>
    <x v="1"/>
    <n v="0"/>
    <n v="0"/>
    <x v="0"/>
    <x v="0"/>
    <n v="0"/>
    <n v="0"/>
  </r>
  <r>
    <n v="201281"/>
    <s v="2012-8-1"/>
    <x v="7"/>
    <n v="8"/>
    <n v="1"/>
    <x v="0"/>
    <x v="5"/>
    <x v="150"/>
    <x v="5"/>
    <x v="0"/>
    <x v="329"/>
    <s v="Probation"/>
    <n v="201331"/>
    <s v="2013-3-1"/>
    <n v="1.23"/>
    <x v="67"/>
    <s v="Disqualified"/>
    <n v="201331"/>
    <s v="2013-3-1"/>
    <n v="1.23"/>
    <n v="2"/>
    <s v="Disqualified"/>
    <x v="1"/>
    <x v="1"/>
    <n v="1"/>
    <x v="1"/>
    <n v="0"/>
    <x v="1"/>
    <n v="0"/>
    <n v="0"/>
    <x v="0"/>
    <x v="0"/>
    <n v="0"/>
    <n v="0"/>
  </r>
  <r>
    <n v="201281"/>
    <s v="2012-8-1"/>
    <x v="7"/>
    <n v="8"/>
    <n v="1"/>
    <x v="0"/>
    <x v="4"/>
    <x v="13"/>
    <x v="0"/>
    <x v="2"/>
    <x v="321"/>
    <s v="Good Standing"/>
    <n v="201331"/>
    <s v="2013-3-1"/>
    <n v="3.3"/>
    <x v="58"/>
    <s v="Good Standing"/>
    <n v="201631"/>
    <s v="2016-3-1"/>
    <n v="3.45"/>
    <n v="3.46"/>
    <s v="Good Standing"/>
    <x v="0"/>
    <x v="1"/>
    <n v="1"/>
    <x v="0"/>
    <n v="1"/>
    <x v="0"/>
    <n v="0"/>
    <n v="0"/>
    <x v="0"/>
    <x v="1"/>
    <n v="1"/>
    <n v="1"/>
  </r>
  <r>
    <n v="201281"/>
    <s v="2012-8-1"/>
    <x v="7"/>
    <n v="8"/>
    <n v="1"/>
    <x v="1"/>
    <x v="1"/>
    <x v="36"/>
    <x v="9"/>
    <x v="1"/>
    <x v="318"/>
    <s v="Good Standing"/>
    <n v="201331"/>
    <s v="2013-3-1"/>
    <n v="3.23"/>
    <x v="266"/>
    <s v="Good Standing"/>
    <n v="201431"/>
    <s v="2014-3-1"/>
    <n v="3.22"/>
    <n v="3.15"/>
    <s v="Good Standing"/>
    <x v="0"/>
    <x v="1"/>
    <n v="1"/>
    <x v="0"/>
    <n v="0"/>
    <x v="1"/>
    <n v="0"/>
    <n v="0"/>
    <x v="0"/>
    <x v="0"/>
    <n v="0"/>
    <n v="0"/>
  </r>
  <r>
    <n v="201281"/>
    <s v="2012-8-1"/>
    <x v="7"/>
    <n v="8"/>
    <n v="1"/>
    <x v="0"/>
    <x v="1"/>
    <x v="7"/>
    <x v="11"/>
    <x v="1"/>
    <x v="14"/>
    <s v="Good Standing"/>
    <n v="201351"/>
    <s v="2013-5-1"/>
    <n v="3.41"/>
    <x v="6"/>
    <s v="Good Standing"/>
    <n v="201681"/>
    <s v="2016-8-1"/>
    <n v="3.51"/>
    <n v="3.54"/>
    <s v="Good Standing"/>
    <x v="0"/>
    <x v="1"/>
    <n v="1"/>
    <x v="0"/>
    <n v="1"/>
    <x v="0"/>
    <n v="1"/>
    <n v="0"/>
    <x v="0"/>
    <x v="0"/>
    <n v="1"/>
    <n v="1"/>
  </r>
  <r>
    <n v="201281"/>
    <s v="2012-8-1"/>
    <x v="7"/>
    <n v="8"/>
    <n v="1"/>
    <x v="0"/>
    <x v="4"/>
    <x v="69"/>
    <x v="11"/>
    <x v="2"/>
    <x v="123"/>
    <s v="Good Standing"/>
    <n v="201331"/>
    <s v="2013-3-1"/>
    <n v="1.87"/>
    <x v="211"/>
    <s v="Probation"/>
    <n v="201771"/>
    <s v="2017-7-1"/>
    <n v="2.71"/>
    <n v="2.74"/>
    <s v="Good Standing"/>
    <x v="0"/>
    <x v="1"/>
    <n v="1"/>
    <x v="0"/>
    <n v="1"/>
    <x v="0"/>
    <n v="1"/>
    <n v="0"/>
    <x v="0"/>
    <x v="0"/>
    <n v="1"/>
    <n v="1"/>
  </r>
  <r>
    <n v="201281"/>
    <s v="2012-8-1"/>
    <x v="7"/>
    <n v="8"/>
    <n v="1"/>
    <x v="0"/>
    <x v="4"/>
    <x v="81"/>
    <x v="8"/>
    <x v="2"/>
    <x v="136"/>
    <s v="Good Standing"/>
    <n v="201331"/>
    <s v="2013-3-1"/>
    <n v="3.26"/>
    <x v="311"/>
    <s v="Good Standing"/>
    <n v="201631"/>
    <s v="2016-3-1"/>
    <n v="3.4"/>
    <n v="3.35"/>
    <s v="Good Standing"/>
    <x v="0"/>
    <x v="1"/>
    <n v="1"/>
    <x v="0"/>
    <n v="1"/>
    <x v="0"/>
    <n v="0"/>
    <n v="0"/>
    <x v="0"/>
    <x v="1"/>
    <n v="1"/>
    <n v="1"/>
  </r>
  <r>
    <n v="201281"/>
    <s v="2012-8-1"/>
    <x v="7"/>
    <n v="8"/>
    <n v="1"/>
    <x v="1"/>
    <x v="4"/>
    <x v="138"/>
    <x v="5"/>
    <x v="2"/>
    <x v="14"/>
    <s v="Good Standing"/>
    <n v="201331"/>
    <s v="2013-3-1"/>
    <n v="3.57"/>
    <x v="202"/>
    <s v="Good Standing"/>
    <n v="201631"/>
    <s v="2016-3-1"/>
    <n v="3.6"/>
    <n v="3.43"/>
    <s v="Good Standing"/>
    <x v="0"/>
    <x v="1"/>
    <n v="1"/>
    <x v="0"/>
    <n v="1"/>
    <x v="0"/>
    <n v="0"/>
    <n v="0"/>
    <x v="0"/>
    <x v="1"/>
    <n v="1"/>
    <n v="1"/>
  </r>
  <r>
    <n v="201281"/>
    <s v="2012-8-1"/>
    <x v="7"/>
    <n v="8"/>
    <n v="1"/>
    <x v="0"/>
    <x v="0"/>
    <x v="50"/>
    <x v="7"/>
    <x v="3"/>
    <x v="101"/>
    <s v="Good Standing"/>
    <n v="201331"/>
    <s v="2013-3-1"/>
    <n v="2.25"/>
    <x v="262"/>
    <s v="Good Standing"/>
    <n v="201431"/>
    <s v="2014-3-1"/>
    <n v="2.57"/>
    <n v="2.75"/>
    <s v="Good Standing"/>
    <x v="0"/>
    <x v="0"/>
    <n v="1"/>
    <x v="0"/>
    <n v="0"/>
    <x v="1"/>
    <n v="0"/>
    <n v="0"/>
    <x v="0"/>
    <x v="0"/>
    <n v="0"/>
    <n v="0"/>
  </r>
  <r>
    <n v="201281"/>
    <s v="2012-8-1"/>
    <x v="7"/>
    <n v="8"/>
    <n v="1"/>
    <x v="0"/>
    <x v="4"/>
    <x v="78"/>
    <x v="0"/>
    <x v="3"/>
    <x v="90"/>
    <s v="Probation"/>
    <n v="201331"/>
    <s v="2013-3-1"/>
    <n v="0.95"/>
    <x v="312"/>
    <s v="Probation"/>
    <n v="201381"/>
    <s v="2013-8-1"/>
    <n v="1.06"/>
    <n v="1.25"/>
    <s v="Disqualified"/>
    <x v="0"/>
    <x v="1"/>
    <n v="1"/>
    <x v="0"/>
    <n v="0"/>
    <x v="1"/>
    <n v="0"/>
    <n v="0"/>
    <x v="0"/>
    <x v="0"/>
    <n v="0"/>
    <n v="0"/>
  </r>
  <r>
    <n v="201281"/>
    <s v="2012-8-1"/>
    <x v="7"/>
    <n v="8"/>
    <n v="1"/>
    <x v="1"/>
    <x v="1"/>
    <x v="92"/>
    <x v="7"/>
    <x v="1"/>
    <x v="15"/>
    <s v="Good Standing"/>
    <n v="201331"/>
    <s v="2013-3-1"/>
    <n v="2.8"/>
    <x v="26"/>
    <s v="Good Standing"/>
    <n v="201731"/>
    <s v="2017-3-1"/>
    <n v="3.39"/>
    <n v="3.85"/>
    <s v="Good Standing"/>
    <x v="0"/>
    <x v="1"/>
    <n v="1"/>
    <x v="0"/>
    <n v="1"/>
    <x v="0"/>
    <n v="1"/>
    <n v="0"/>
    <x v="0"/>
    <x v="0"/>
    <n v="1"/>
    <n v="1"/>
  </r>
  <r>
    <n v="201281"/>
    <s v="2012-8-1"/>
    <x v="7"/>
    <n v="8"/>
    <n v="1"/>
    <x v="1"/>
    <x v="1"/>
    <x v="66"/>
    <x v="7"/>
    <x v="1"/>
    <x v="295"/>
    <s v="Good Standing"/>
    <n v="201331"/>
    <s v="2013-3-1"/>
    <n v="3.52"/>
    <x v="163"/>
    <s v="Good Standing"/>
    <n v="201381"/>
    <s v="2013-8-1"/>
    <n v="3.65"/>
    <n v="3.84"/>
    <s v="Good Standing"/>
    <x v="0"/>
    <x v="1"/>
    <n v="1"/>
    <x v="0"/>
    <n v="0"/>
    <x v="1"/>
    <n v="0"/>
    <n v="0"/>
    <x v="0"/>
    <x v="0"/>
    <n v="0"/>
    <n v="0"/>
  </r>
  <r>
    <n v="201281"/>
    <s v="2012-8-1"/>
    <x v="7"/>
    <n v="8"/>
    <n v="1"/>
    <x v="0"/>
    <x v="4"/>
    <x v="113"/>
    <x v="0"/>
    <x v="0"/>
    <x v="217"/>
    <s v="Good Standing"/>
    <n v="201331"/>
    <s v="2013-3-1"/>
    <n v="2.38"/>
    <x v="276"/>
    <s v="Good Standing"/>
    <n v="201631"/>
    <s v="2016-3-1"/>
    <n v="2.64"/>
    <n v="3.15"/>
    <s v="Good Standing"/>
    <x v="0"/>
    <x v="1"/>
    <n v="1"/>
    <x v="0"/>
    <n v="1"/>
    <x v="0"/>
    <n v="0"/>
    <n v="0"/>
    <x v="0"/>
    <x v="1"/>
    <n v="1"/>
    <n v="1"/>
  </r>
  <r>
    <n v="201281"/>
    <s v="2012-8-1"/>
    <x v="7"/>
    <n v="8"/>
    <n v="1"/>
    <x v="1"/>
    <x v="2"/>
    <x v="62"/>
    <x v="0"/>
    <x v="0"/>
    <x v="198"/>
    <s v="Good Standing"/>
    <n v="201331"/>
    <s v="2013-3-1"/>
    <n v="3.22"/>
    <x v="190"/>
    <s v="Good Standing"/>
    <n v="201631"/>
    <s v="2016-3-1"/>
    <n v="3.23"/>
    <n v="3.91"/>
    <s v="Good Standing"/>
    <x v="0"/>
    <x v="1"/>
    <n v="1"/>
    <x v="0"/>
    <n v="1"/>
    <x v="0"/>
    <n v="0"/>
    <n v="0"/>
    <x v="0"/>
    <x v="1"/>
    <n v="1"/>
    <n v="1"/>
  </r>
  <r>
    <n v="201281"/>
    <s v="2012-8-1"/>
    <x v="7"/>
    <n v="8"/>
    <n v="1"/>
    <x v="1"/>
    <x v="5"/>
    <x v="130"/>
    <x v="8"/>
    <x v="2"/>
    <x v="221"/>
    <s v="Good Standing"/>
    <n v="201331"/>
    <s v="2013-3-1"/>
    <n v="3.62"/>
    <x v="164"/>
    <s v="Good Standing"/>
    <n v="201631"/>
    <s v="2016-3-1"/>
    <n v="3.5"/>
    <n v="3.92"/>
    <s v="Good Standing"/>
    <x v="1"/>
    <x v="1"/>
    <n v="1"/>
    <x v="0"/>
    <n v="1"/>
    <x v="0"/>
    <n v="0"/>
    <n v="0"/>
    <x v="0"/>
    <x v="1"/>
    <n v="1"/>
    <n v="1"/>
  </r>
  <r>
    <n v="201281"/>
    <s v="2012-8-1"/>
    <x v="7"/>
    <n v="8"/>
    <n v="1"/>
    <x v="0"/>
    <x v="5"/>
    <x v="117"/>
    <x v="5"/>
    <x v="3"/>
    <x v="169"/>
    <s v="Good Standing"/>
    <n v="201331"/>
    <s v="2013-3-1"/>
    <n v="3.96"/>
    <x v="6"/>
    <s v="Good Standing"/>
    <n v="201331"/>
    <s v="2013-3-1"/>
    <n v="3.96"/>
    <n v="4"/>
    <s v="Good Standing"/>
    <x v="1"/>
    <x v="1"/>
    <n v="1"/>
    <x v="1"/>
    <n v="0"/>
    <x v="1"/>
    <n v="0"/>
    <n v="0"/>
    <x v="0"/>
    <x v="0"/>
    <n v="0"/>
    <n v="0"/>
  </r>
  <r>
    <n v="201281"/>
    <s v="2012-8-1"/>
    <x v="7"/>
    <n v="8"/>
    <n v="1"/>
    <x v="1"/>
    <x v="5"/>
    <x v="85"/>
    <x v="0"/>
    <x v="0"/>
    <x v="194"/>
    <s v="Good Standing"/>
    <n v="201331"/>
    <s v="2013-3-1"/>
    <n v="2.88"/>
    <x v="177"/>
    <s v="Good Standing"/>
    <n v="201631"/>
    <s v="2016-3-1"/>
    <n v="3.01"/>
    <n v="2.8"/>
    <s v="Good Standing"/>
    <x v="0"/>
    <x v="1"/>
    <n v="1"/>
    <x v="0"/>
    <n v="1"/>
    <x v="0"/>
    <n v="0"/>
    <n v="0"/>
    <x v="0"/>
    <x v="1"/>
    <n v="1"/>
    <n v="1"/>
  </r>
  <r>
    <n v="201281"/>
    <s v="2012-8-1"/>
    <x v="7"/>
    <n v="8"/>
    <n v="1"/>
    <x v="0"/>
    <x v="5"/>
    <x v="16"/>
    <x v="0"/>
    <x v="2"/>
    <x v="289"/>
    <s v="Good Standing"/>
    <n v="201371"/>
    <s v="2013-7-1"/>
    <n v="1.92"/>
    <x v="213"/>
    <s v="Probation"/>
    <n v="201931"/>
    <s v="2019-3-1"/>
    <n v="2.13"/>
    <n v="3.9"/>
    <s v="Good Standing"/>
    <x v="0"/>
    <x v="1"/>
    <n v="1"/>
    <x v="0"/>
    <n v="1"/>
    <x v="0"/>
    <n v="1"/>
    <n v="1"/>
    <x v="0"/>
    <x v="0"/>
    <n v="0"/>
    <n v="0"/>
  </r>
  <r>
    <n v="201281"/>
    <s v="2012-8-1"/>
    <x v="7"/>
    <n v="8"/>
    <n v="1"/>
    <x v="0"/>
    <x v="4"/>
    <x v="65"/>
    <x v="11"/>
    <x v="3"/>
    <x v="330"/>
    <s v="Probation"/>
    <n v="201281"/>
    <s v="2012-8-1"/>
    <n v="0.26"/>
    <x v="313"/>
    <s v="Probation"/>
    <n v="201281"/>
    <s v="2012-8-1"/>
    <n v="0.26"/>
    <n v="0.26"/>
    <s v="Probation"/>
    <x v="0"/>
    <x v="1"/>
    <n v="1"/>
    <x v="1"/>
    <n v="0"/>
    <x v="1"/>
    <n v="0"/>
    <n v="0"/>
    <x v="0"/>
    <x v="0"/>
    <n v="0"/>
    <n v="0"/>
  </r>
  <r>
    <n v="201281"/>
    <s v="2012-8-1"/>
    <x v="7"/>
    <n v="8"/>
    <n v="1"/>
    <x v="0"/>
    <x v="3"/>
    <x v="89"/>
    <x v="11"/>
    <x v="6"/>
    <x v="286"/>
    <s v="Good Standing"/>
    <n v="201331"/>
    <s v="2013-3-1"/>
    <n v="2.72"/>
    <x v="196"/>
    <s v="Good Standing"/>
    <n v="201631"/>
    <s v="2016-3-1"/>
    <n v="3.03"/>
    <n v="3.17"/>
    <s v="Good Standing"/>
    <x v="0"/>
    <x v="0"/>
    <n v="1"/>
    <x v="0"/>
    <n v="1"/>
    <x v="0"/>
    <n v="0"/>
    <n v="0"/>
    <x v="0"/>
    <x v="1"/>
    <n v="1"/>
    <n v="1"/>
  </r>
  <r>
    <n v="201281"/>
    <s v="2012-8-1"/>
    <x v="7"/>
    <n v="8"/>
    <n v="1"/>
    <x v="0"/>
    <x v="3"/>
    <x v="12"/>
    <x v="0"/>
    <x v="3"/>
    <x v="265"/>
    <s v="Good Standing"/>
    <n v="201331"/>
    <s v="2013-3-1"/>
    <n v="2.2200000000000002"/>
    <x v="38"/>
    <s v="Good Standing"/>
    <n v="201671"/>
    <s v="2016-7-1"/>
    <n v="2.3199999999999998"/>
    <n v="2"/>
    <s v="Good Standing"/>
    <x v="1"/>
    <x v="1"/>
    <n v="1"/>
    <x v="0"/>
    <n v="1"/>
    <x v="0"/>
    <n v="0"/>
    <n v="0"/>
    <x v="0"/>
    <x v="1"/>
    <n v="1"/>
    <n v="1"/>
  </r>
  <r>
    <n v="201281"/>
    <s v="2012-8-1"/>
    <x v="7"/>
    <n v="8"/>
    <n v="1"/>
    <x v="0"/>
    <x v="4"/>
    <x v="22"/>
    <x v="0"/>
    <x v="3"/>
    <x v="331"/>
    <s v="Probation"/>
    <n v="201331"/>
    <s v="2013-3-1"/>
    <n v="1.0900000000000001"/>
    <x v="59"/>
    <s v="Probation"/>
    <n v="201431"/>
    <s v="2014-3-1"/>
    <n v="0.94"/>
    <n v="1"/>
    <s v="Disqualified"/>
    <x v="0"/>
    <x v="1"/>
    <n v="1"/>
    <x v="0"/>
    <n v="0"/>
    <x v="1"/>
    <n v="0"/>
    <n v="0"/>
    <x v="0"/>
    <x v="0"/>
    <n v="0"/>
    <n v="0"/>
  </r>
  <r>
    <n v="201281"/>
    <s v="2012-8-1"/>
    <x v="7"/>
    <n v="8"/>
    <n v="1"/>
    <x v="0"/>
    <x v="4"/>
    <x v="9"/>
    <x v="6"/>
    <x v="0"/>
    <x v="76"/>
    <s v="Good Standing"/>
    <n v="201331"/>
    <s v="2013-3-1"/>
    <n v="1.93"/>
    <x v="314"/>
    <s v="Probation"/>
    <n v="201551"/>
    <s v="2015-5-1"/>
    <n v="1.86"/>
    <n v="0"/>
    <s v="Probation"/>
    <x v="0"/>
    <x v="1"/>
    <n v="1"/>
    <x v="0"/>
    <n v="1"/>
    <x v="1"/>
    <n v="0"/>
    <n v="0"/>
    <x v="0"/>
    <x v="0"/>
    <n v="0"/>
    <n v="0"/>
  </r>
  <r>
    <n v="201281"/>
    <s v="2012-8-1"/>
    <x v="7"/>
    <n v="8"/>
    <n v="1"/>
    <x v="0"/>
    <x v="5"/>
    <x v="65"/>
    <x v="5"/>
    <x v="0"/>
    <x v="25"/>
    <s v="Good Standing"/>
    <n v="201331"/>
    <s v="2013-3-1"/>
    <n v="2.68"/>
    <x v="285"/>
    <s v="Good Standing"/>
    <n v="201431"/>
    <s v="2014-3-1"/>
    <n v="2.27"/>
    <n v="1.92"/>
    <s v="Good Standing with Warning"/>
    <x v="1"/>
    <x v="1"/>
    <n v="1"/>
    <x v="0"/>
    <n v="0"/>
    <x v="1"/>
    <n v="0"/>
    <n v="0"/>
    <x v="0"/>
    <x v="0"/>
    <n v="0"/>
    <n v="0"/>
  </r>
  <r>
    <n v="201281"/>
    <s v="2012-8-1"/>
    <x v="7"/>
    <n v="8"/>
    <n v="1"/>
    <x v="1"/>
    <x v="1"/>
    <x v="79"/>
    <x v="8"/>
    <x v="1"/>
    <x v="45"/>
    <s v="Good Standing"/>
    <n v="201351"/>
    <s v="2013-5-1"/>
    <n v="2.73"/>
    <x v="38"/>
    <s v="Good Standing"/>
    <n v="201381"/>
    <s v="2013-8-1"/>
    <n v="2.68"/>
    <n v="2.5"/>
    <s v="Good Standing"/>
    <x v="0"/>
    <x v="1"/>
    <n v="1"/>
    <x v="0"/>
    <n v="0"/>
    <x v="1"/>
    <n v="0"/>
    <n v="0"/>
    <x v="0"/>
    <x v="0"/>
    <n v="0"/>
    <n v="0"/>
  </r>
  <r>
    <n v="201281"/>
    <s v="2012-8-1"/>
    <x v="7"/>
    <n v="8"/>
    <n v="1"/>
    <x v="1"/>
    <x v="5"/>
    <x v="109"/>
    <x v="5"/>
    <x v="3"/>
    <x v="221"/>
    <s v="Good Standing"/>
    <n v="201331"/>
    <s v="2013-3-1"/>
    <n v="3.4"/>
    <x v="220"/>
    <s v="Good Standing"/>
    <n v="201651"/>
    <s v="2016-5-1"/>
    <n v="3.55"/>
    <n v="4"/>
    <s v="Good Standing"/>
    <x v="0"/>
    <x v="1"/>
    <n v="1"/>
    <x v="0"/>
    <n v="1"/>
    <x v="0"/>
    <n v="0"/>
    <n v="0"/>
    <x v="0"/>
    <x v="1"/>
    <n v="1"/>
    <n v="1"/>
  </r>
  <r>
    <n v="201281"/>
    <s v="2012-8-1"/>
    <x v="7"/>
    <n v="8"/>
    <n v="1"/>
    <x v="1"/>
    <x v="4"/>
    <x v="80"/>
    <x v="6"/>
    <x v="0"/>
    <x v="280"/>
    <s v="Good Standing"/>
    <n v="201331"/>
    <s v="2013-3-1"/>
    <n v="3.1"/>
    <x v="19"/>
    <s v="Good Standing"/>
    <n v="201631"/>
    <s v="2016-3-1"/>
    <n v="3.07"/>
    <n v="3.38"/>
    <s v="Good Standing"/>
    <x v="0"/>
    <x v="1"/>
    <n v="1"/>
    <x v="0"/>
    <n v="1"/>
    <x v="0"/>
    <n v="0"/>
    <n v="0"/>
    <x v="0"/>
    <x v="1"/>
    <n v="1"/>
    <n v="1"/>
  </r>
  <r>
    <n v="201281"/>
    <s v="2012-8-1"/>
    <x v="7"/>
    <n v="8"/>
    <n v="1"/>
    <x v="1"/>
    <x v="4"/>
    <x v="52"/>
    <x v="8"/>
    <x v="3"/>
    <x v="182"/>
    <s v="Good Standing"/>
    <n v="201281"/>
    <s v="2012-8-1"/>
    <n v="3.17"/>
    <x v="192"/>
    <s v="Good Standing"/>
    <n v="201281"/>
    <s v="2012-8-1"/>
    <n v="3.17"/>
    <n v="3.17"/>
    <s v="Good Standing"/>
    <x v="1"/>
    <x v="1"/>
    <n v="1"/>
    <x v="1"/>
    <n v="0"/>
    <x v="1"/>
    <n v="0"/>
    <n v="0"/>
    <x v="0"/>
    <x v="0"/>
    <n v="0"/>
    <n v="0"/>
  </r>
  <r>
    <n v="201281"/>
    <s v="2012-8-1"/>
    <x v="7"/>
    <n v="8"/>
    <n v="1"/>
    <x v="0"/>
    <x v="2"/>
    <x v="108"/>
    <x v="7"/>
    <x v="4"/>
    <x v="332"/>
    <s v="Probation"/>
    <n v="201351"/>
    <s v="2013-5-1"/>
    <n v="1.69"/>
    <x v="190"/>
    <s v="Probation"/>
    <n v="201631"/>
    <s v="2016-3-1"/>
    <n v="2.37"/>
    <n v="2.27"/>
    <s v="Good Standing"/>
    <x v="1"/>
    <x v="1"/>
    <n v="1"/>
    <x v="0"/>
    <n v="1"/>
    <x v="0"/>
    <n v="0"/>
    <n v="0"/>
    <x v="0"/>
    <x v="1"/>
    <n v="1"/>
    <n v="1"/>
  </r>
  <r>
    <n v="201281"/>
    <s v="2012-8-1"/>
    <x v="7"/>
    <n v="8"/>
    <n v="1"/>
    <x v="1"/>
    <x v="5"/>
    <x v="85"/>
    <x v="0"/>
    <x v="0"/>
    <x v="311"/>
    <s v="Good Standing"/>
    <n v="201331"/>
    <s v="2013-3-1"/>
    <n v="3.44"/>
    <x v="192"/>
    <s v="Good Standing"/>
    <n v="201631"/>
    <s v="2016-3-1"/>
    <n v="3.56"/>
    <n v="3.94"/>
    <s v="Good Standing"/>
    <x v="0"/>
    <x v="1"/>
    <n v="1"/>
    <x v="0"/>
    <n v="1"/>
    <x v="0"/>
    <n v="0"/>
    <n v="0"/>
    <x v="0"/>
    <x v="1"/>
    <n v="1"/>
    <n v="1"/>
  </r>
  <r>
    <n v="201281"/>
    <s v="2012-8-1"/>
    <x v="7"/>
    <n v="8"/>
    <n v="1"/>
    <x v="0"/>
    <x v="5"/>
    <x v="57"/>
    <x v="0"/>
    <x v="3"/>
    <x v="258"/>
    <s v="Good Standing"/>
    <n v="201331"/>
    <s v="2013-3-1"/>
    <n v="3.54"/>
    <x v="281"/>
    <s v="Good Standing"/>
    <n v="201631"/>
    <s v="2016-3-1"/>
    <n v="3.48"/>
    <n v="3.92"/>
    <s v="Good Standing"/>
    <x v="1"/>
    <x v="1"/>
    <n v="1"/>
    <x v="0"/>
    <n v="1"/>
    <x v="0"/>
    <n v="0"/>
    <n v="0"/>
    <x v="0"/>
    <x v="1"/>
    <n v="1"/>
    <n v="1"/>
  </r>
  <r>
    <n v="201281"/>
    <s v="2012-8-1"/>
    <x v="7"/>
    <n v="8"/>
    <n v="1"/>
    <x v="0"/>
    <x v="4"/>
    <x v="82"/>
    <x v="0"/>
    <x v="0"/>
    <x v="173"/>
    <s v="Good Standing"/>
    <n v="201331"/>
    <s v="2013-3-1"/>
    <n v="3.58"/>
    <x v="315"/>
    <s v="Good Standing"/>
    <n v="201481"/>
    <s v="2014-8-1"/>
    <n v="3.71"/>
    <n v="4"/>
    <s v="Good Standing"/>
    <x v="0"/>
    <x v="0"/>
    <n v="1"/>
    <x v="0"/>
    <n v="1"/>
    <x v="1"/>
    <n v="0"/>
    <n v="0"/>
    <x v="0"/>
    <x v="0"/>
    <n v="0"/>
    <n v="0"/>
  </r>
  <r>
    <n v="201281"/>
    <s v="2012-8-1"/>
    <x v="7"/>
    <n v="8"/>
    <n v="1"/>
    <x v="0"/>
    <x v="4"/>
    <x v="92"/>
    <x v="11"/>
    <x v="0"/>
    <x v="219"/>
    <s v="Good Standing"/>
    <n v="201361"/>
    <s v="2013-6-1"/>
    <n v="3.54"/>
    <x v="19"/>
    <s v="Good Standing"/>
    <n v="201581"/>
    <s v="2015-8-1"/>
    <n v="3.55"/>
    <n v="4"/>
    <s v="Good Standing"/>
    <x v="0"/>
    <x v="0"/>
    <n v="1"/>
    <x v="0"/>
    <n v="1"/>
    <x v="0"/>
    <n v="0"/>
    <n v="0"/>
    <x v="0"/>
    <x v="1"/>
    <n v="1"/>
    <n v="1"/>
  </r>
  <r>
    <n v="201281"/>
    <s v="2012-8-1"/>
    <x v="7"/>
    <n v="8"/>
    <n v="1"/>
    <x v="0"/>
    <x v="5"/>
    <x v="20"/>
    <x v="0"/>
    <x v="2"/>
    <x v="169"/>
    <s v="Good Standing"/>
    <n v="201351"/>
    <s v="2013-5-1"/>
    <n v="3.88"/>
    <x v="6"/>
    <s v="Good Standing"/>
    <n v="201731"/>
    <s v="2017-3-1"/>
    <n v="3.83"/>
    <n v="4"/>
    <s v="Good Standing"/>
    <x v="1"/>
    <x v="1"/>
    <n v="1"/>
    <x v="0"/>
    <n v="1"/>
    <x v="0"/>
    <n v="1"/>
    <n v="0"/>
    <x v="0"/>
    <x v="0"/>
    <n v="1"/>
    <n v="1"/>
  </r>
  <r>
    <n v="201281"/>
    <s v="2012-8-1"/>
    <x v="7"/>
    <n v="8"/>
    <n v="1"/>
    <x v="0"/>
    <x v="1"/>
    <x v="34"/>
    <x v="7"/>
    <x v="1"/>
    <x v="169"/>
    <s v="Good Standing"/>
    <n v="201331"/>
    <s v="2013-3-1"/>
    <n v="3.84"/>
    <x v="195"/>
    <s v="Good Standing"/>
    <n v="201631"/>
    <s v="2016-3-1"/>
    <n v="3.86"/>
    <n v="4"/>
    <s v="Good Standing"/>
    <x v="0"/>
    <x v="1"/>
    <n v="1"/>
    <x v="0"/>
    <n v="1"/>
    <x v="0"/>
    <n v="0"/>
    <n v="0"/>
    <x v="0"/>
    <x v="1"/>
    <n v="1"/>
    <n v="1"/>
  </r>
  <r>
    <n v="201281"/>
    <s v="2012-8-1"/>
    <x v="7"/>
    <n v="8"/>
    <n v="1"/>
    <x v="1"/>
    <x v="5"/>
    <x v="120"/>
    <x v="9"/>
    <x v="0"/>
    <x v="15"/>
    <s v="Good Standing"/>
    <n v="201331"/>
    <s v="2013-3-1"/>
    <n v="2.94"/>
    <x v="172"/>
    <s v="Good Standing"/>
    <n v="201331"/>
    <s v="2013-3-1"/>
    <n v="2.94"/>
    <n v="2.9"/>
    <s v="Good Standing"/>
    <x v="0"/>
    <x v="1"/>
    <n v="1"/>
    <x v="1"/>
    <n v="0"/>
    <x v="1"/>
    <n v="0"/>
    <n v="0"/>
    <x v="0"/>
    <x v="0"/>
    <n v="0"/>
    <n v="0"/>
  </r>
  <r>
    <n v="201281"/>
    <s v="2012-8-1"/>
    <x v="7"/>
    <n v="8"/>
    <n v="1"/>
    <x v="0"/>
    <x v="4"/>
    <x v="1"/>
    <x v="0"/>
    <x v="3"/>
    <x v="78"/>
    <s v="Good Standing"/>
    <n v="201331"/>
    <s v="2013-3-1"/>
    <n v="2.33"/>
    <x v="316"/>
    <s v="Good Standing"/>
    <n v="201681"/>
    <s v="2016-8-1"/>
    <n v="2.3199999999999998"/>
    <n v="0"/>
    <s v="Good Standing"/>
    <x v="1"/>
    <x v="0"/>
    <n v="1"/>
    <x v="0"/>
    <n v="1"/>
    <x v="0"/>
    <n v="1"/>
    <n v="0"/>
    <x v="0"/>
    <x v="0"/>
    <n v="1"/>
    <n v="1"/>
  </r>
  <r>
    <n v="201281"/>
    <s v="2012-8-1"/>
    <x v="7"/>
    <n v="8"/>
    <n v="1"/>
    <x v="1"/>
    <x v="5"/>
    <x v="21"/>
    <x v="3"/>
    <x v="4"/>
    <x v="333"/>
    <s v="Good Standing"/>
    <n v="201331"/>
    <s v="2013-3-1"/>
    <n v="3.64"/>
    <x v="175"/>
    <s v="Good Standing"/>
    <n v="201631"/>
    <s v="2016-3-1"/>
    <n v="3.6"/>
    <n v="4"/>
    <s v="Good Standing"/>
    <x v="0"/>
    <x v="1"/>
    <n v="1"/>
    <x v="0"/>
    <n v="1"/>
    <x v="0"/>
    <n v="0"/>
    <n v="0"/>
    <x v="0"/>
    <x v="1"/>
    <n v="1"/>
    <n v="1"/>
  </r>
  <r>
    <n v="201281"/>
    <s v="2012-8-1"/>
    <x v="7"/>
    <n v="8"/>
    <n v="1"/>
    <x v="1"/>
    <x v="5"/>
    <x v="21"/>
    <x v="0"/>
    <x v="3"/>
    <x v="258"/>
    <s v="Good Standing"/>
    <n v="201331"/>
    <s v="2013-3-1"/>
    <n v="3.09"/>
    <x v="251"/>
    <s v="Good Standing"/>
    <n v="201631"/>
    <s v="2016-3-1"/>
    <n v="3.31"/>
    <n v="3.84"/>
    <s v="Good Standing"/>
    <x v="1"/>
    <x v="1"/>
    <n v="1"/>
    <x v="0"/>
    <n v="1"/>
    <x v="0"/>
    <n v="0"/>
    <n v="0"/>
    <x v="0"/>
    <x v="1"/>
    <n v="1"/>
    <n v="1"/>
  </r>
  <r>
    <n v="201281"/>
    <s v="2012-8-1"/>
    <x v="7"/>
    <n v="8"/>
    <n v="1"/>
    <x v="1"/>
    <x v="4"/>
    <x v="138"/>
    <x v="7"/>
    <x v="2"/>
    <x v="208"/>
    <s v="Good Standing"/>
    <n v="201361"/>
    <s v="2013-6-1"/>
    <n v="1.93"/>
    <x v="67"/>
    <s v="Probation"/>
    <n v="201531"/>
    <s v="2015-3-1"/>
    <n v="1.9"/>
    <n v="1.66"/>
    <s v="Disqualified"/>
    <x v="1"/>
    <x v="1"/>
    <n v="1"/>
    <x v="0"/>
    <n v="1"/>
    <x v="1"/>
    <n v="0"/>
    <n v="0"/>
    <x v="0"/>
    <x v="0"/>
    <n v="0"/>
    <n v="0"/>
  </r>
  <r>
    <n v="201281"/>
    <s v="2012-8-1"/>
    <x v="7"/>
    <n v="8"/>
    <n v="1"/>
    <x v="1"/>
    <x v="4"/>
    <x v="112"/>
    <x v="9"/>
    <x v="3"/>
    <x v="177"/>
    <s v="Good Standing"/>
    <n v="201331"/>
    <s v="2013-3-1"/>
    <n v="3.84"/>
    <x v="230"/>
    <s v="Good Standing"/>
    <n v="201631"/>
    <s v="2016-3-1"/>
    <n v="3.8"/>
    <n v="3.73"/>
    <s v="Good Standing"/>
    <x v="0"/>
    <x v="1"/>
    <n v="1"/>
    <x v="0"/>
    <n v="1"/>
    <x v="0"/>
    <n v="0"/>
    <n v="0"/>
    <x v="0"/>
    <x v="1"/>
    <n v="1"/>
    <n v="1"/>
  </r>
  <r>
    <n v="201281"/>
    <s v="2012-8-1"/>
    <x v="7"/>
    <n v="8"/>
    <n v="1"/>
    <x v="0"/>
    <x v="5"/>
    <x v="3"/>
    <x v="0"/>
    <x v="3"/>
    <x v="80"/>
    <s v="Good Standing"/>
    <n v="201331"/>
    <s v="2013-3-1"/>
    <n v="2.54"/>
    <x v="205"/>
    <s v="Good Standing"/>
    <n v="201631"/>
    <s v="2016-3-1"/>
    <n v="1.96"/>
    <n v="0"/>
    <s v="Probation"/>
    <x v="1"/>
    <x v="1"/>
    <n v="1"/>
    <x v="0"/>
    <n v="1"/>
    <x v="0"/>
    <n v="0"/>
    <n v="0"/>
    <x v="0"/>
    <x v="0"/>
    <n v="0"/>
    <n v="0"/>
  </r>
  <r>
    <n v="201281"/>
    <s v="2012-8-1"/>
    <x v="7"/>
    <n v="8"/>
    <n v="1"/>
    <x v="0"/>
    <x v="3"/>
    <x v="97"/>
    <x v="0"/>
    <x v="6"/>
    <x v="0"/>
    <s v="Good Standing"/>
    <n v="201331"/>
    <s v="2013-3-1"/>
    <n v="1.17"/>
    <x v="165"/>
    <s v="Disqualified"/>
    <n v="201331"/>
    <s v="2013-3-1"/>
    <n v="1.17"/>
    <n v="0.33"/>
    <s v="Disqualified"/>
    <x v="1"/>
    <x v="0"/>
    <n v="1"/>
    <x v="1"/>
    <n v="0"/>
    <x v="1"/>
    <n v="0"/>
    <n v="0"/>
    <x v="0"/>
    <x v="0"/>
    <n v="0"/>
    <n v="0"/>
  </r>
  <r>
    <n v="201281"/>
    <s v="2012-8-1"/>
    <x v="7"/>
    <n v="8"/>
    <n v="1"/>
    <x v="1"/>
    <x v="5"/>
    <x v="85"/>
    <x v="10"/>
    <x v="0"/>
    <x v="15"/>
    <s v="Good Standing"/>
    <n v="201331"/>
    <s v="2013-3-1"/>
    <n v="2.79"/>
    <x v="187"/>
    <s v="Good Standing"/>
    <n v="201651"/>
    <s v="2016-5-1"/>
    <n v="3.19"/>
    <n v="4"/>
    <s v="Good Standing"/>
    <x v="0"/>
    <x v="0"/>
    <n v="1"/>
    <x v="0"/>
    <n v="1"/>
    <x v="0"/>
    <n v="0"/>
    <n v="0"/>
    <x v="0"/>
    <x v="1"/>
    <n v="1"/>
    <n v="1"/>
  </r>
  <r>
    <n v="201281"/>
    <s v="2012-8-1"/>
    <x v="7"/>
    <n v="8"/>
    <n v="1"/>
    <x v="0"/>
    <x v="0"/>
    <x v="106"/>
    <x v="12"/>
    <x v="0"/>
    <x v="334"/>
    <s v="Good Standing"/>
    <n v="201331"/>
    <s v="2013-3-1"/>
    <n v="3.07"/>
    <x v="196"/>
    <s v="Good Standing"/>
    <n v="201431"/>
    <s v="2014-3-1"/>
    <n v="3"/>
    <n v="2.98"/>
    <s v="Good Standing"/>
    <x v="0"/>
    <x v="0"/>
    <n v="1"/>
    <x v="0"/>
    <n v="0"/>
    <x v="1"/>
    <n v="0"/>
    <n v="0"/>
    <x v="0"/>
    <x v="0"/>
    <n v="0"/>
    <n v="0"/>
  </r>
  <r>
    <n v="201281"/>
    <s v="2012-8-1"/>
    <x v="7"/>
    <n v="8"/>
    <n v="1"/>
    <x v="0"/>
    <x v="2"/>
    <x v="25"/>
    <x v="6"/>
    <x v="2"/>
    <x v="250"/>
    <s v="Good Standing"/>
    <n v="201331"/>
    <s v="2013-3-1"/>
    <n v="3.12"/>
    <x v="244"/>
    <s v="Good Standing"/>
    <n v="201631"/>
    <s v="2016-3-1"/>
    <n v="2.84"/>
    <n v="2.75"/>
    <s v="Good Standing"/>
    <x v="1"/>
    <x v="0"/>
    <n v="1"/>
    <x v="0"/>
    <n v="1"/>
    <x v="0"/>
    <n v="0"/>
    <n v="0"/>
    <x v="0"/>
    <x v="1"/>
    <n v="1"/>
    <n v="1"/>
  </r>
  <r>
    <n v="201281"/>
    <s v="2012-8-1"/>
    <x v="7"/>
    <n v="8"/>
    <n v="1"/>
    <x v="1"/>
    <x v="5"/>
    <x v="25"/>
    <x v="0"/>
    <x v="2"/>
    <x v="186"/>
    <s v="Good Standing"/>
    <n v="201331"/>
    <s v="2013-3-1"/>
    <n v="2.88"/>
    <x v="317"/>
    <s v="Good Standing"/>
    <n v="201431"/>
    <s v="2014-3-1"/>
    <n v="2.4900000000000002"/>
    <n v="1.66"/>
    <s v="Good Standing with Warning"/>
    <x v="1"/>
    <x v="1"/>
    <n v="1"/>
    <x v="0"/>
    <n v="0"/>
    <x v="1"/>
    <n v="0"/>
    <n v="0"/>
    <x v="0"/>
    <x v="0"/>
    <n v="0"/>
    <n v="0"/>
  </r>
  <r>
    <n v="201281"/>
    <s v="2012-8-1"/>
    <x v="7"/>
    <n v="8"/>
    <n v="1"/>
    <x v="1"/>
    <x v="4"/>
    <x v="26"/>
    <x v="10"/>
    <x v="0"/>
    <x v="152"/>
    <s v="Good Standing"/>
    <n v="201331"/>
    <s v="2013-3-1"/>
    <n v="3.62"/>
    <x v="95"/>
    <s v="Good Standing"/>
    <n v="201631"/>
    <s v="2016-3-1"/>
    <n v="3.65"/>
    <n v="3.66"/>
    <s v="Good Standing"/>
    <x v="1"/>
    <x v="1"/>
    <n v="1"/>
    <x v="0"/>
    <n v="1"/>
    <x v="0"/>
    <n v="0"/>
    <n v="0"/>
    <x v="0"/>
    <x v="1"/>
    <n v="1"/>
    <n v="1"/>
  </r>
  <r>
    <n v="201281"/>
    <s v="2012-8-1"/>
    <x v="7"/>
    <n v="8"/>
    <n v="1"/>
    <x v="0"/>
    <x v="4"/>
    <x v="54"/>
    <x v="8"/>
    <x v="2"/>
    <x v="266"/>
    <s v="Good Standing"/>
    <n v="201331"/>
    <s v="2013-3-1"/>
    <n v="2.91"/>
    <x v="151"/>
    <s v="Good Standing"/>
    <n v="201731"/>
    <s v="2017-3-1"/>
    <n v="3.4"/>
    <n v="4"/>
    <s v="Good Standing"/>
    <x v="0"/>
    <x v="1"/>
    <n v="1"/>
    <x v="0"/>
    <n v="1"/>
    <x v="0"/>
    <n v="1"/>
    <n v="0"/>
    <x v="0"/>
    <x v="0"/>
    <n v="1"/>
    <n v="1"/>
  </r>
  <r>
    <n v="201281"/>
    <s v="2012-8-1"/>
    <x v="7"/>
    <n v="8"/>
    <n v="1"/>
    <x v="0"/>
    <x v="4"/>
    <x v="34"/>
    <x v="10"/>
    <x v="3"/>
    <x v="173"/>
    <s v="Good Standing"/>
    <n v="201331"/>
    <s v="2013-3-1"/>
    <n v="3.4"/>
    <x v="58"/>
    <s v="Good Standing"/>
    <n v="201631"/>
    <s v="2016-3-1"/>
    <n v="2.99"/>
    <n v="2.42"/>
    <s v="Good Standing"/>
    <x v="1"/>
    <x v="1"/>
    <n v="1"/>
    <x v="0"/>
    <n v="1"/>
    <x v="0"/>
    <n v="0"/>
    <n v="0"/>
    <x v="0"/>
    <x v="1"/>
    <n v="1"/>
    <n v="1"/>
  </r>
  <r>
    <n v="201281"/>
    <s v="2012-8-1"/>
    <x v="7"/>
    <n v="8"/>
    <n v="1"/>
    <x v="0"/>
    <x v="3"/>
    <x v="25"/>
    <x v="11"/>
    <x v="3"/>
    <x v="192"/>
    <s v="Good Standing"/>
    <n v="201331"/>
    <s v="2013-3-1"/>
    <n v="2.83"/>
    <x v="262"/>
    <s v="Good Standing"/>
    <n v="201631"/>
    <s v="2016-3-1"/>
    <n v="2.86"/>
    <n v="2.9"/>
    <s v="Good Standing"/>
    <x v="1"/>
    <x v="1"/>
    <n v="1"/>
    <x v="0"/>
    <n v="1"/>
    <x v="0"/>
    <n v="0"/>
    <n v="0"/>
    <x v="0"/>
    <x v="1"/>
    <n v="1"/>
    <n v="1"/>
  </r>
  <r>
    <n v="201281"/>
    <s v="2012-8-1"/>
    <x v="7"/>
    <n v="8"/>
    <n v="1"/>
    <x v="1"/>
    <x v="5"/>
    <x v="117"/>
    <x v="11"/>
    <x v="0"/>
    <x v="213"/>
    <s v="Good Standing"/>
    <n v="201331"/>
    <s v="2013-3-1"/>
    <n v="3.24"/>
    <x v="318"/>
    <s v="Good Standing"/>
    <n v="201661"/>
    <s v="2016-6-1"/>
    <n v="3.36"/>
    <n v="0"/>
    <s v="Good Standing"/>
    <x v="0"/>
    <x v="1"/>
    <n v="1"/>
    <x v="0"/>
    <n v="1"/>
    <x v="0"/>
    <n v="0"/>
    <n v="0"/>
    <x v="0"/>
    <x v="1"/>
    <n v="1"/>
    <n v="1"/>
  </r>
  <r>
    <n v="201281"/>
    <s v="2012-8-1"/>
    <x v="7"/>
    <n v="8"/>
    <n v="1"/>
    <x v="0"/>
    <x v="5"/>
    <x v="54"/>
    <x v="8"/>
    <x v="3"/>
    <x v="307"/>
    <s v="Good Standing"/>
    <n v="201331"/>
    <s v="2013-3-1"/>
    <n v="3.42"/>
    <x v="181"/>
    <s v="Good Standing"/>
    <n v="201631"/>
    <s v="2016-3-1"/>
    <n v="3.39"/>
    <n v="2.82"/>
    <s v="Good Standing"/>
    <x v="1"/>
    <x v="1"/>
    <n v="1"/>
    <x v="0"/>
    <n v="1"/>
    <x v="0"/>
    <n v="0"/>
    <n v="0"/>
    <x v="0"/>
    <x v="1"/>
    <n v="1"/>
    <n v="1"/>
  </r>
  <r>
    <n v="201281"/>
    <s v="2012-8-1"/>
    <x v="7"/>
    <n v="8"/>
    <n v="1"/>
    <x v="1"/>
    <x v="0"/>
    <x v="98"/>
    <x v="6"/>
    <x v="0"/>
    <x v="81"/>
    <s v="Good Standing"/>
    <n v="201331"/>
    <s v="2013-3-1"/>
    <n v="3.63"/>
    <x v="191"/>
    <s v="Good Standing"/>
    <n v="201631"/>
    <s v="2016-3-1"/>
    <n v="3.58"/>
    <n v="3.55"/>
    <s v="Good Standing"/>
    <x v="0"/>
    <x v="1"/>
    <n v="1"/>
    <x v="0"/>
    <n v="1"/>
    <x v="0"/>
    <n v="0"/>
    <n v="0"/>
    <x v="0"/>
    <x v="0"/>
    <n v="1"/>
    <n v="1"/>
  </r>
  <r>
    <n v="201281"/>
    <s v="2012-8-1"/>
    <x v="7"/>
    <n v="8"/>
    <n v="1"/>
    <x v="1"/>
    <x v="3"/>
    <x v="121"/>
    <x v="0"/>
    <x v="0"/>
    <x v="152"/>
    <s v="Good Standing"/>
    <n v="201331"/>
    <s v="2013-3-1"/>
    <n v="3.32"/>
    <x v="227"/>
    <s v="Good Standing"/>
    <n v="201631"/>
    <s v="2016-3-1"/>
    <n v="3.4"/>
    <n v="2.76"/>
    <s v="Good Standing"/>
    <x v="0"/>
    <x v="0"/>
    <n v="1"/>
    <x v="0"/>
    <n v="1"/>
    <x v="0"/>
    <n v="0"/>
    <n v="0"/>
    <x v="0"/>
    <x v="1"/>
    <n v="1"/>
    <n v="1"/>
  </r>
  <r>
    <n v="201281"/>
    <s v="2012-8-1"/>
    <x v="7"/>
    <n v="8"/>
    <n v="1"/>
    <x v="0"/>
    <x v="5"/>
    <x v="59"/>
    <x v="3"/>
    <x v="2"/>
    <x v="335"/>
    <s v="Good Standing"/>
    <n v="201331"/>
    <s v="2013-3-1"/>
    <n v="3.43"/>
    <x v="21"/>
    <s v="Good Standing"/>
    <n v="201681"/>
    <s v="2016-8-1"/>
    <n v="3.51"/>
    <n v="4"/>
    <s v="Good Standing"/>
    <x v="1"/>
    <x v="1"/>
    <n v="1"/>
    <x v="0"/>
    <n v="1"/>
    <x v="0"/>
    <n v="1"/>
    <n v="0"/>
    <x v="0"/>
    <x v="0"/>
    <n v="1"/>
    <n v="1"/>
  </r>
  <r>
    <n v="201381"/>
    <s v="2013-8-1"/>
    <x v="8"/>
    <n v="8"/>
    <n v="1"/>
    <x v="0"/>
    <x v="4"/>
    <x v="52"/>
    <x v="0"/>
    <x v="0"/>
    <x v="24"/>
    <s v="Good Standing"/>
    <n v="201451"/>
    <s v="2014-5-1"/>
    <n v="2.82"/>
    <x v="19"/>
    <s v="Good Standing"/>
    <n v="201761"/>
    <s v="2017-6-1"/>
    <n v="2.76"/>
    <n v="3.7"/>
    <s v="Good Standing"/>
    <x v="0"/>
    <x v="0"/>
    <n v="1"/>
    <x v="0"/>
    <n v="1"/>
    <x v="0"/>
    <n v="0"/>
    <n v="0"/>
    <x v="0"/>
    <x v="1"/>
    <n v="1"/>
    <n v="1"/>
  </r>
  <r>
    <n v="201381"/>
    <s v="2013-8-1"/>
    <x v="8"/>
    <n v="8"/>
    <n v="1"/>
    <x v="0"/>
    <x v="1"/>
    <x v="138"/>
    <x v="0"/>
    <x v="1"/>
    <x v="129"/>
    <s v="Good Standing"/>
    <n v="201431"/>
    <s v="2014-3-1"/>
    <n v="3.76"/>
    <x v="257"/>
    <s v="Good Standing"/>
    <n v="201731"/>
    <s v="2017-3-1"/>
    <n v="3.19"/>
    <n v="2.77"/>
    <s v="Good Standing"/>
    <x v="0"/>
    <x v="1"/>
    <n v="1"/>
    <x v="0"/>
    <n v="1"/>
    <x v="0"/>
    <n v="0"/>
    <n v="0"/>
    <x v="0"/>
    <x v="1"/>
    <n v="1"/>
    <n v="1"/>
  </r>
  <r>
    <n v="201381"/>
    <s v="2013-8-1"/>
    <x v="8"/>
    <n v="8"/>
    <n v="1"/>
    <x v="1"/>
    <x v="1"/>
    <x v="78"/>
    <x v="4"/>
    <x v="1"/>
    <x v="287"/>
    <s v="Good Standing"/>
    <n v="201451"/>
    <s v="2014-5-1"/>
    <n v="3.83"/>
    <x v="6"/>
    <s v="Good Standing"/>
    <n v="201531"/>
    <s v="2015-3-1"/>
    <n v="3.71"/>
    <n v="3.16"/>
    <s v="Good Standing"/>
    <x v="0"/>
    <x v="1"/>
    <n v="1"/>
    <x v="0"/>
    <n v="0"/>
    <x v="1"/>
    <n v="0"/>
    <n v="0"/>
    <x v="0"/>
    <x v="0"/>
    <n v="0"/>
    <n v="0"/>
  </r>
  <r>
    <n v="201381"/>
    <s v="2013-8-1"/>
    <x v="8"/>
    <n v="8"/>
    <n v="1"/>
    <x v="0"/>
    <x v="1"/>
    <x v="134"/>
    <x v="0"/>
    <x v="1"/>
    <x v="136"/>
    <s v="Good Standing"/>
    <n v="201461"/>
    <s v="2014-6-1"/>
    <n v="3.11"/>
    <x v="102"/>
    <s v="Good Standing"/>
    <n v="201531"/>
    <s v="2015-3-1"/>
    <n v="3.11"/>
    <n v="0"/>
    <s v="Good Standing"/>
    <x v="0"/>
    <x v="1"/>
    <n v="1"/>
    <x v="0"/>
    <n v="0"/>
    <x v="1"/>
    <n v="0"/>
    <n v="0"/>
    <x v="0"/>
    <x v="0"/>
    <n v="0"/>
    <n v="0"/>
  </r>
  <r>
    <n v="201381"/>
    <s v="2013-8-1"/>
    <x v="8"/>
    <n v="8"/>
    <n v="1"/>
    <x v="1"/>
    <x v="1"/>
    <x v="17"/>
    <x v="9"/>
    <x v="1"/>
    <x v="24"/>
    <s v="Good Standing"/>
    <n v="201431"/>
    <s v="2014-3-1"/>
    <n v="3.34"/>
    <x v="163"/>
    <s v="Good Standing"/>
    <n v="201731"/>
    <s v="2017-3-1"/>
    <n v="3.32"/>
    <n v="1.66"/>
    <s v="Good Standing with Warning"/>
    <x v="0"/>
    <x v="1"/>
    <n v="1"/>
    <x v="0"/>
    <n v="1"/>
    <x v="0"/>
    <n v="0"/>
    <n v="0"/>
    <x v="0"/>
    <x v="1"/>
    <n v="1"/>
    <n v="1"/>
  </r>
  <r>
    <n v="201381"/>
    <s v="2013-8-1"/>
    <x v="8"/>
    <n v="8"/>
    <n v="1"/>
    <x v="0"/>
    <x v="1"/>
    <x v="24"/>
    <x v="3"/>
    <x v="1"/>
    <x v="168"/>
    <s v="Good Standing"/>
    <n v="201431"/>
    <s v="2014-3-1"/>
    <n v="2.91"/>
    <x v="272"/>
    <s v="Good Standing"/>
    <n v="201731"/>
    <s v="2017-3-1"/>
    <n v="2.87"/>
    <n v="3.33"/>
    <s v="Good Standing"/>
    <x v="0"/>
    <x v="1"/>
    <n v="1"/>
    <x v="0"/>
    <n v="1"/>
    <x v="0"/>
    <n v="0"/>
    <n v="0"/>
    <x v="0"/>
    <x v="1"/>
    <n v="1"/>
    <n v="1"/>
  </r>
  <r>
    <n v="201381"/>
    <s v="2013-8-1"/>
    <x v="8"/>
    <n v="8"/>
    <n v="1"/>
    <x v="0"/>
    <x v="3"/>
    <x v="26"/>
    <x v="9"/>
    <x v="0"/>
    <x v="193"/>
    <s v="Good Standing"/>
    <n v="201381"/>
    <s v="2013-8-1"/>
    <n v="3.22"/>
    <x v="319"/>
    <s v="Good Standing"/>
    <n v="201381"/>
    <s v="2013-8-1"/>
    <n v="3.22"/>
    <n v="3.22"/>
    <s v="Good Standing"/>
    <x v="0"/>
    <x v="0"/>
    <n v="1"/>
    <x v="1"/>
    <n v="0"/>
    <x v="1"/>
    <n v="0"/>
    <n v="0"/>
    <x v="0"/>
    <x v="0"/>
    <n v="0"/>
    <n v="0"/>
  </r>
  <r>
    <n v="201381"/>
    <s v="2013-8-1"/>
    <x v="8"/>
    <n v="8"/>
    <n v="1"/>
    <x v="0"/>
    <x v="4"/>
    <x v="8"/>
    <x v="3"/>
    <x v="3"/>
    <x v="283"/>
    <s v="Good Standing"/>
    <n v="201431"/>
    <s v="2014-3-1"/>
    <n v="2.64"/>
    <x v="264"/>
    <s v="Good Standing"/>
    <n v="201731"/>
    <s v="2017-3-1"/>
    <n v="2.99"/>
    <n v="3.25"/>
    <s v="Good Standing"/>
    <x v="1"/>
    <x v="0"/>
    <n v="1"/>
    <x v="0"/>
    <n v="1"/>
    <x v="0"/>
    <n v="0"/>
    <n v="0"/>
    <x v="0"/>
    <x v="1"/>
    <n v="1"/>
    <n v="1"/>
  </r>
  <r>
    <n v="201381"/>
    <s v="2013-8-1"/>
    <x v="8"/>
    <n v="8"/>
    <n v="1"/>
    <x v="1"/>
    <x v="1"/>
    <x v="60"/>
    <x v="9"/>
    <x v="1"/>
    <x v="336"/>
    <s v="Good Standing"/>
    <n v="201461"/>
    <s v="2014-6-1"/>
    <n v="3.71"/>
    <x v="102"/>
    <s v="Good Standing"/>
    <n v="201731"/>
    <s v="2017-3-1"/>
    <n v="3.37"/>
    <n v="2.4"/>
    <s v="Good Standing"/>
    <x v="0"/>
    <x v="1"/>
    <n v="1"/>
    <x v="0"/>
    <n v="1"/>
    <x v="0"/>
    <n v="0"/>
    <n v="0"/>
    <x v="0"/>
    <x v="1"/>
    <n v="1"/>
    <n v="1"/>
  </r>
  <r>
    <n v="201381"/>
    <s v="2013-8-1"/>
    <x v="8"/>
    <n v="8"/>
    <n v="1"/>
    <x v="0"/>
    <x v="3"/>
    <x v="33"/>
    <x v="9"/>
    <x v="2"/>
    <x v="25"/>
    <s v="Good Standing"/>
    <n v="201431"/>
    <s v="2014-3-1"/>
    <n v="2.93"/>
    <x v="98"/>
    <s v="Good Standing"/>
    <n v="201781"/>
    <s v="2017-8-1"/>
    <n v="3.33"/>
    <n v="3.12"/>
    <s v="Good Standing"/>
    <x v="0"/>
    <x v="1"/>
    <n v="1"/>
    <x v="0"/>
    <n v="1"/>
    <x v="0"/>
    <n v="1"/>
    <n v="0"/>
    <x v="0"/>
    <x v="0"/>
    <n v="1"/>
    <n v="1"/>
  </r>
  <r>
    <n v="201381"/>
    <s v="2013-8-1"/>
    <x v="8"/>
    <n v="8"/>
    <n v="1"/>
    <x v="0"/>
    <x v="3"/>
    <x v="154"/>
    <x v="11"/>
    <x v="3"/>
    <x v="165"/>
    <s v="Probation"/>
    <n v="201431"/>
    <s v="2014-3-1"/>
    <n v="2.13"/>
    <x v="262"/>
    <s v="Good Standing"/>
    <n v="201731"/>
    <s v="2017-3-1"/>
    <n v="2.88"/>
    <n v="3.65"/>
    <s v="Good Standing"/>
    <x v="0"/>
    <x v="1"/>
    <n v="1"/>
    <x v="0"/>
    <n v="1"/>
    <x v="0"/>
    <n v="0"/>
    <n v="0"/>
    <x v="0"/>
    <x v="1"/>
    <n v="1"/>
    <n v="1"/>
  </r>
  <r>
    <n v="201381"/>
    <s v="2013-8-1"/>
    <x v="8"/>
    <n v="8"/>
    <n v="1"/>
    <x v="1"/>
    <x v="3"/>
    <x v="64"/>
    <x v="0"/>
    <x v="2"/>
    <x v="285"/>
    <s v="Good Standing"/>
    <n v="201431"/>
    <s v="2014-3-1"/>
    <n v="2.19"/>
    <x v="218"/>
    <s v="Good Standing with Warning"/>
    <n v="201731"/>
    <s v="2017-3-1"/>
    <n v="2.57"/>
    <n v="3.25"/>
    <s v="Good Standing"/>
    <x v="1"/>
    <x v="1"/>
    <n v="1"/>
    <x v="0"/>
    <n v="1"/>
    <x v="0"/>
    <n v="0"/>
    <n v="0"/>
    <x v="0"/>
    <x v="1"/>
    <n v="1"/>
    <n v="1"/>
  </r>
  <r>
    <n v="201381"/>
    <s v="2013-8-1"/>
    <x v="8"/>
    <n v="8"/>
    <n v="1"/>
    <x v="1"/>
    <x v="4"/>
    <x v="35"/>
    <x v="0"/>
    <x v="2"/>
    <x v="136"/>
    <s v="Good Standing"/>
    <n v="201431"/>
    <s v="2014-3-1"/>
    <n v="3.11"/>
    <x v="320"/>
    <s v="Good Standing"/>
    <n v="201731"/>
    <s v="2017-3-1"/>
    <n v="3.31"/>
    <n v="3.47"/>
    <s v="Good Standing"/>
    <x v="0"/>
    <x v="1"/>
    <n v="1"/>
    <x v="0"/>
    <n v="1"/>
    <x v="0"/>
    <n v="0"/>
    <n v="0"/>
    <x v="0"/>
    <x v="1"/>
    <n v="1"/>
    <n v="1"/>
  </r>
  <r>
    <n v="201381"/>
    <s v="2013-8-1"/>
    <x v="8"/>
    <n v="8"/>
    <n v="1"/>
    <x v="0"/>
    <x v="1"/>
    <x v="21"/>
    <x v="3"/>
    <x v="1"/>
    <x v="76"/>
    <s v="Good Standing"/>
    <n v="201471"/>
    <s v="2014-7-1"/>
    <n v="2.93"/>
    <x v="6"/>
    <s v="Good Standing"/>
    <n v="201671"/>
    <s v="2016-7-1"/>
    <n v="2.96"/>
    <n v="3.7"/>
    <s v="Good Standing"/>
    <x v="0"/>
    <x v="1"/>
    <n v="1"/>
    <x v="0"/>
    <n v="1"/>
    <x v="1"/>
    <n v="0"/>
    <n v="0"/>
    <x v="1"/>
    <x v="1"/>
    <n v="1"/>
    <n v="1"/>
  </r>
  <r>
    <n v="201381"/>
    <s v="2013-8-1"/>
    <x v="8"/>
    <n v="8"/>
    <n v="1"/>
    <x v="1"/>
    <x v="4"/>
    <x v="29"/>
    <x v="6"/>
    <x v="0"/>
    <x v="266"/>
    <s v="Good Standing"/>
    <n v="201431"/>
    <s v="2014-3-1"/>
    <n v="2.92"/>
    <x v="321"/>
    <s v="Good Standing"/>
    <n v="201771"/>
    <s v="2017-7-1"/>
    <n v="2.57"/>
    <n v="0"/>
    <s v="Good Standing"/>
    <x v="0"/>
    <x v="1"/>
    <n v="1"/>
    <x v="0"/>
    <n v="1"/>
    <x v="0"/>
    <n v="0"/>
    <n v="0"/>
    <x v="0"/>
    <x v="1"/>
    <n v="1"/>
    <n v="1"/>
  </r>
  <r>
    <n v="201381"/>
    <s v="2013-8-1"/>
    <x v="8"/>
    <n v="8"/>
    <n v="1"/>
    <x v="1"/>
    <x v="1"/>
    <x v="100"/>
    <x v="7"/>
    <x v="1"/>
    <x v="253"/>
    <s v="Good Standing"/>
    <n v="201431"/>
    <s v="2014-3-1"/>
    <n v="3.04"/>
    <x v="277"/>
    <s v="Good Standing"/>
    <n v="201771"/>
    <s v="2017-7-1"/>
    <n v="3.39"/>
    <n v="3.3"/>
    <s v="Good Standing"/>
    <x v="0"/>
    <x v="0"/>
    <n v="1"/>
    <x v="0"/>
    <n v="1"/>
    <x v="0"/>
    <n v="0"/>
    <n v="0"/>
    <x v="0"/>
    <x v="1"/>
    <n v="1"/>
    <n v="1"/>
  </r>
  <r>
    <n v="201381"/>
    <s v="2013-8-1"/>
    <x v="8"/>
    <n v="8"/>
    <n v="1"/>
    <x v="1"/>
    <x v="4"/>
    <x v="87"/>
    <x v="11"/>
    <x v="2"/>
    <x v="249"/>
    <s v="Good Standing"/>
    <n v="201431"/>
    <s v="2014-3-1"/>
    <n v="2.38"/>
    <x v="178"/>
    <s v="Good Standing"/>
    <n v="201731"/>
    <s v="2017-3-1"/>
    <n v="2.71"/>
    <n v="3.25"/>
    <s v="Good Standing"/>
    <x v="0"/>
    <x v="1"/>
    <n v="1"/>
    <x v="0"/>
    <n v="1"/>
    <x v="0"/>
    <n v="0"/>
    <n v="0"/>
    <x v="0"/>
    <x v="1"/>
    <n v="1"/>
    <n v="1"/>
  </r>
  <r>
    <n v="201381"/>
    <s v="2013-8-1"/>
    <x v="8"/>
    <n v="8"/>
    <n v="1"/>
    <x v="0"/>
    <x v="4"/>
    <x v="109"/>
    <x v="9"/>
    <x v="2"/>
    <x v="155"/>
    <s v="Good Standing"/>
    <n v="201431"/>
    <s v="2014-3-1"/>
    <n v="2.8"/>
    <x v="281"/>
    <s v="Good Standing"/>
    <n v="201671"/>
    <s v="2016-7-1"/>
    <n v="3.38"/>
    <n v="3.7"/>
    <s v="Good Standing"/>
    <x v="0"/>
    <x v="1"/>
    <n v="1"/>
    <x v="0"/>
    <n v="1"/>
    <x v="1"/>
    <n v="0"/>
    <n v="0"/>
    <x v="1"/>
    <x v="1"/>
    <n v="1"/>
    <n v="1"/>
  </r>
  <r>
    <n v="201381"/>
    <s v="2013-8-1"/>
    <x v="8"/>
    <n v="8"/>
    <n v="1"/>
    <x v="0"/>
    <x v="3"/>
    <x v="151"/>
    <x v="0"/>
    <x v="3"/>
    <x v="265"/>
    <s v="Good Standing"/>
    <n v="201431"/>
    <s v="2014-3-1"/>
    <n v="1.03"/>
    <x v="59"/>
    <s v="Probation"/>
    <n v="201431"/>
    <s v="2014-3-1"/>
    <n v="1.03"/>
    <n v="0"/>
    <s v="Probation"/>
    <x v="0"/>
    <x v="1"/>
    <n v="1"/>
    <x v="1"/>
    <n v="0"/>
    <x v="1"/>
    <n v="0"/>
    <n v="0"/>
    <x v="0"/>
    <x v="0"/>
    <n v="0"/>
    <n v="0"/>
  </r>
  <r>
    <n v="201381"/>
    <s v="2013-8-1"/>
    <x v="8"/>
    <n v="8"/>
    <n v="1"/>
    <x v="0"/>
    <x v="5"/>
    <x v="75"/>
    <x v="0"/>
    <x v="0"/>
    <x v="237"/>
    <s v="Good Standing"/>
    <n v="201431"/>
    <s v="2014-3-1"/>
    <n v="2.0099999999999998"/>
    <x v="322"/>
    <s v="Good Standing with Warning"/>
    <n v="201751"/>
    <s v="2017-5-1"/>
    <n v="2.56"/>
    <n v="3.7"/>
    <s v="Good Standing"/>
    <x v="0"/>
    <x v="1"/>
    <n v="1"/>
    <x v="0"/>
    <n v="1"/>
    <x v="0"/>
    <n v="0"/>
    <n v="0"/>
    <x v="0"/>
    <x v="1"/>
    <n v="1"/>
    <n v="1"/>
  </r>
  <r>
    <n v="201381"/>
    <s v="2013-8-1"/>
    <x v="8"/>
    <n v="8"/>
    <n v="1"/>
    <x v="0"/>
    <x v="1"/>
    <x v="39"/>
    <x v="6"/>
    <x v="1"/>
    <x v="58"/>
    <s v="Good Standing"/>
    <n v="201451"/>
    <s v="2014-5-1"/>
    <n v="3.06"/>
    <x v="47"/>
    <s v="Good Standing"/>
    <n v="201681"/>
    <s v="2016-8-1"/>
    <n v="3.3"/>
    <n v="3.44"/>
    <s v="Good Standing"/>
    <x v="0"/>
    <x v="1"/>
    <n v="1"/>
    <x v="0"/>
    <n v="1"/>
    <x v="0"/>
    <n v="0"/>
    <n v="0"/>
    <x v="0"/>
    <x v="1"/>
    <n v="1"/>
    <n v="1"/>
  </r>
  <r>
    <n v="201381"/>
    <s v="2013-8-1"/>
    <x v="8"/>
    <n v="8"/>
    <n v="1"/>
    <x v="0"/>
    <x v="1"/>
    <x v="2"/>
    <x v="9"/>
    <x v="1"/>
    <x v="90"/>
    <s v="Probation"/>
    <n v="201461"/>
    <s v="2014-6-1"/>
    <n v="2"/>
    <x v="6"/>
    <s v="Good Standing"/>
    <n v="201481"/>
    <s v="2014-8-1"/>
    <n v="1.83"/>
    <n v="1.48"/>
    <s v="Disqualified"/>
    <x v="0"/>
    <x v="1"/>
    <n v="1"/>
    <x v="0"/>
    <n v="0"/>
    <x v="1"/>
    <n v="0"/>
    <n v="0"/>
    <x v="0"/>
    <x v="0"/>
    <n v="0"/>
    <n v="0"/>
  </r>
  <r>
    <n v="201381"/>
    <s v="2013-8-1"/>
    <x v="8"/>
    <n v="8"/>
    <n v="1"/>
    <x v="0"/>
    <x v="1"/>
    <x v="152"/>
    <x v="0"/>
    <x v="1"/>
    <x v="60"/>
    <s v="Good Standing"/>
    <n v="201431"/>
    <s v="2014-3-1"/>
    <n v="3.92"/>
    <x v="323"/>
    <s v="Good Standing"/>
    <n v="201731"/>
    <s v="2017-3-1"/>
    <n v="3.71"/>
    <n v="3.09"/>
    <s v="Good Standing"/>
    <x v="0"/>
    <x v="1"/>
    <n v="1"/>
    <x v="0"/>
    <n v="1"/>
    <x v="0"/>
    <n v="0"/>
    <n v="0"/>
    <x v="0"/>
    <x v="1"/>
    <n v="1"/>
    <n v="1"/>
  </r>
  <r>
    <n v="201381"/>
    <s v="2013-8-1"/>
    <x v="8"/>
    <n v="8"/>
    <n v="1"/>
    <x v="0"/>
    <x v="1"/>
    <x v="45"/>
    <x v="0"/>
    <x v="1"/>
    <x v="337"/>
    <s v="Good Standing"/>
    <n v="201451"/>
    <s v="2014-5-1"/>
    <n v="3.63"/>
    <x v="102"/>
    <s v="Good Standing"/>
    <n v="201731"/>
    <s v="2017-3-1"/>
    <n v="3.67"/>
    <n v="3.61"/>
    <s v="Good Standing"/>
    <x v="0"/>
    <x v="1"/>
    <n v="1"/>
    <x v="0"/>
    <n v="1"/>
    <x v="0"/>
    <n v="0"/>
    <n v="0"/>
    <x v="0"/>
    <x v="1"/>
    <n v="1"/>
    <n v="1"/>
  </r>
  <r>
    <n v="201381"/>
    <s v="2013-8-1"/>
    <x v="8"/>
    <n v="8"/>
    <n v="1"/>
    <x v="0"/>
    <x v="0"/>
    <x v="45"/>
    <x v="7"/>
    <x v="2"/>
    <x v="156"/>
    <s v="Good Standing"/>
    <n v="201431"/>
    <s v="2014-3-1"/>
    <n v="3.01"/>
    <x v="324"/>
    <s v="Good Standing"/>
    <n v="201681"/>
    <s v="2016-8-1"/>
    <n v="3.16"/>
    <n v="3.5"/>
    <s v="Good Standing"/>
    <x v="0"/>
    <x v="1"/>
    <n v="1"/>
    <x v="0"/>
    <n v="1"/>
    <x v="0"/>
    <n v="0"/>
    <n v="0"/>
    <x v="0"/>
    <x v="1"/>
    <n v="1"/>
    <n v="1"/>
  </r>
  <r>
    <n v="201381"/>
    <s v="2013-8-1"/>
    <x v="8"/>
    <n v="8"/>
    <n v="1"/>
    <x v="0"/>
    <x v="4"/>
    <x v="148"/>
    <x v="0"/>
    <x v="2"/>
    <x v="299"/>
    <s v="Good Standing"/>
    <n v="201431"/>
    <s v="2014-3-1"/>
    <n v="2.68"/>
    <x v="74"/>
    <s v="Good Standing"/>
    <n v="201731"/>
    <s v="2017-3-1"/>
    <n v="3.04"/>
    <n v="3.43"/>
    <s v="Good Standing"/>
    <x v="1"/>
    <x v="1"/>
    <n v="1"/>
    <x v="0"/>
    <n v="1"/>
    <x v="0"/>
    <n v="0"/>
    <n v="0"/>
    <x v="0"/>
    <x v="1"/>
    <n v="1"/>
    <n v="1"/>
  </r>
  <r>
    <n v="201381"/>
    <s v="2013-8-1"/>
    <x v="8"/>
    <n v="8"/>
    <n v="1"/>
    <x v="0"/>
    <x v="4"/>
    <x v="83"/>
    <x v="0"/>
    <x v="2"/>
    <x v="136"/>
    <s v="Good Standing"/>
    <n v="201431"/>
    <s v="2014-3-1"/>
    <n v="2.89"/>
    <x v="161"/>
    <s v="Good Standing"/>
    <n v="201431"/>
    <s v="2014-3-1"/>
    <n v="2.89"/>
    <n v="2.67"/>
    <s v="Good Standing"/>
    <x v="1"/>
    <x v="1"/>
    <n v="1"/>
    <x v="1"/>
    <n v="0"/>
    <x v="1"/>
    <n v="0"/>
    <n v="0"/>
    <x v="0"/>
    <x v="0"/>
    <n v="0"/>
    <n v="0"/>
  </r>
  <r>
    <n v="201381"/>
    <s v="2013-8-1"/>
    <x v="8"/>
    <n v="8"/>
    <n v="1"/>
    <x v="1"/>
    <x v="4"/>
    <x v="110"/>
    <x v="11"/>
    <x v="2"/>
    <x v="325"/>
    <s v="Good Standing"/>
    <n v="201431"/>
    <s v="2014-3-1"/>
    <n v="2.36"/>
    <x v="271"/>
    <s v="Good Standing"/>
    <n v="201431"/>
    <s v="2014-3-1"/>
    <n v="2.36"/>
    <n v="2.52"/>
    <s v="Good Standing"/>
    <x v="1"/>
    <x v="1"/>
    <n v="1"/>
    <x v="1"/>
    <n v="0"/>
    <x v="1"/>
    <n v="0"/>
    <n v="0"/>
    <x v="0"/>
    <x v="0"/>
    <n v="0"/>
    <n v="0"/>
  </r>
  <r>
    <n v="201381"/>
    <s v="2013-8-1"/>
    <x v="8"/>
    <n v="8"/>
    <n v="1"/>
    <x v="0"/>
    <x v="4"/>
    <x v="83"/>
    <x v="0"/>
    <x v="0"/>
    <x v="217"/>
    <s v="Good Standing"/>
    <n v="201431"/>
    <s v="2014-3-1"/>
    <n v="2.2999999999999998"/>
    <x v="92"/>
    <s v="Good Standing"/>
    <n v="201481"/>
    <s v="2014-8-1"/>
    <n v="2.5"/>
    <n v="3.03"/>
    <s v="Good Standing"/>
    <x v="0"/>
    <x v="0"/>
    <n v="1"/>
    <x v="0"/>
    <n v="0"/>
    <x v="1"/>
    <n v="0"/>
    <n v="0"/>
    <x v="0"/>
    <x v="0"/>
    <n v="0"/>
    <n v="0"/>
  </r>
  <r>
    <n v="201381"/>
    <s v="2013-8-1"/>
    <x v="8"/>
    <n v="8"/>
    <n v="1"/>
    <x v="1"/>
    <x v="3"/>
    <x v="54"/>
    <x v="5"/>
    <x v="2"/>
    <x v="60"/>
    <s v="Good Standing"/>
    <n v="201431"/>
    <s v="2014-3-1"/>
    <n v="4"/>
    <x v="6"/>
    <s v="Good Standing"/>
    <n v="201531"/>
    <s v="2015-3-1"/>
    <n v="4"/>
    <n v="4"/>
    <s v="Good Standing"/>
    <x v="1"/>
    <x v="1"/>
    <n v="1"/>
    <x v="0"/>
    <n v="0"/>
    <x v="1"/>
    <n v="0"/>
    <n v="0"/>
    <x v="1"/>
    <x v="1"/>
    <n v="1"/>
    <n v="1"/>
  </r>
  <r>
    <n v="201381"/>
    <s v="2013-8-1"/>
    <x v="8"/>
    <n v="8"/>
    <n v="1"/>
    <x v="1"/>
    <x v="2"/>
    <x v="62"/>
    <x v="6"/>
    <x v="0"/>
    <x v="101"/>
    <s v="Good Standing"/>
    <n v="201431"/>
    <s v="2014-3-1"/>
    <n v="2.4500000000000002"/>
    <x v="26"/>
    <s v="Good Standing"/>
    <n v="201731"/>
    <s v="2017-3-1"/>
    <n v="3.15"/>
    <n v="4"/>
    <s v="Good Standing"/>
    <x v="0"/>
    <x v="1"/>
    <n v="1"/>
    <x v="0"/>
    <n v="1"/>
    <x v="0"/>
    <n v="0"/>
    <n v="0"/>
    <x v="0"/>
    <x v="1"/>
    <n v="1"/>
    <n v="1"/>
  </r>
  <r>
    <n v="201381"/>
    <s v="2013-8-1"/>
    <x v="8"/>
    <n v="8"/>
    <n v="1"/>
    <x v="0"/>
    <x v="5"/>
    <x v="113"/>
    <x v="7"/>
    <x v="6"/>
    <x v="185"/>
    <s v="Good Standing"/>
    <n v="201431"/>
    <s v="2014-3-1"/>
    <n v="3.21"/>
    <x v="29"/>
    <s v="Good Standing"/>
    <n v="201731"/>
    <s v="2017-3-1"/>
    <n v="3.23"/>
    <n v="3.32"/>
    <s v="Good Standing"/>
    <x v="1"/>
    <x v="1"/>
    <n v="1"/>
    <x v="0"/>
    <n v="1"/>
    <x v="0"/>
    <n v="0"/>
    <n v="0"/>
    <x v="0"/>
    <x v="1"/>
    <n v="1"/>
    <n v="1"/>
  </r>
  <r>
    <n v="201381"/>
    <s v="2013-8-1"/>
    <x v="8"/>
    <n v="8"/>
    <n v="1"/>
    <x v="1"/>
    <x v="2"/>
    <x v="14"/>
    <x v="9"/>
    <x v="0"/>
    <x v="130"/>
    <s v="Good Standing"/>
    <n v="201431"/>
    <s v="2014-3-1"/>
    <n v="3.34"/>
    <x v="209"/>
    <s v="Good Standing"/>
    <n v="201731"/>
    <s v="2017-3-1"/>
    <n v="3.58"/>
    <n v="3.9"/>
    <s v="Good Standing"/>
    <x v="0"/>
    <x v="1"/>
    <n v="1"/>
    <x v="0"/>
    <n v="1"/>
    <x v="0"/>
    <n v="0"/>
    <n v="0"/>
    <x v="0"/>
    <x v="1"/>
    <n v="1"/>
    <n v="1"/>
  </r>
  <r>
    <n v="201381"/>
    <s v="2013-8-1"/>
    <x v="8"/>
    <n v="8"/>
    <n v="1"/>
    <x v="0"/>
    <x v="1"/>
    <x v="21"/>
    <x v="9"/>
    <x v="1"/>
    <x v="253"/>
    <s v="Good Standing"/>
    <n v="201431"/>
    <s v="2014-3-1"/>
    <n v="3.06"/>
    <x v="58"/>
    <s v="Good Standing"/>
    <n v="201731"/>
    <s v="2017-3-1"/>
    <n v="2.98"/>
    <n v="3.11"/>
    <s v="Good Standing"/>
    <x v="0"/>
    <x v="1"/>
    <n v="1"/>
    <x v="0"/>
    <n v="1"/>
    <x v="0"/>
    <n v="0"/>
    <n v="0"/>
    <x v="0"/>
    <x v="1"/>
    <n v="1"/>
    <n v="1"/>
  </r>
  <r>
    <n v="201381"/>
    <s v="2013-8-1"/>
    <x v="8"/>
    <n v="8"/>
    <n v="1"/>
    <x v="0"/>
    <x v="2"/>
    <x v="83"/>
    <x v="3"/>
    <x v="6"/>
    <x v="184"/>
    <s v="Good Standing"/>
    <n v="201431"/>
    <s v="2014-3-1"/>
    <n v="2.86"/>
    <x v="29"/>
    <s v="Good Standing"/>
    <n v="201731"/>
    <s v="2017-3-1"/>
    <n v="3.21"/>
    <n v="3.32"/>
    <s v="Good Standing"/>
    <x v="0"/>
    <x v="1"/>
    <n v="1"/>
    <x v="0"/>
    <n v="1"/>
    <x v="0"/>
    <n v="0"/>
    <n v="0"/>
    <x v="0"/>
    <x v="1"/>
    <n v="1"/>
    <n v="1"/>
  </r>
  <r>
    <n v="201381"/>
    <s v="2013-8-1"/>
    <x v="8"/>
    <n v="8"/>
    <n v="1"/>
    <x v="1"/>
    <x v="4"/>
    <x v="80"/>
    <x v="6"/>
    <x v="6"/>
    <x v="276"/>
    <s v="Good Standing"/>
    <n v="201431"/>
    <s v="2014-3-1"/>
    <n v="2.78"/>
    <x v="29"/>
    <s v="Good Standing"/>
    <n v="201671"/>
    <s v="2016-7-1"/>
    <n v="2.77"/>
    <n v="2"/>
    <s v="Good Standing"/>
    <x v="0"/>
    <x v="1"/>
    <n v="1"/>
    <x v="0"/>
    <n v="1"/>
    <x v="1"/>
    <n v="0"/>
    <n v="0"/>
    <x v="1"/>
    <x v="1"/>
    <n v="1"/>
    <n v="1"/>
  </r>
  <r>
    <n v="201381"/>
    <s v="2013-8-1"/>
    <x v="8"/>
    <n v="8"/>
    <n v="1"/>
    <x v="0"/>
    <x v="5"/>
    <x v="134"/>
    <x v="0"/>
    <x v="0"/>
    <x v="222"/>
    <s v="Good Standing"/>
    <n v="201461"/>
    <s v="2014-6-1"/>
    <n v="3.16"/>
    <x v="6"/>
    <s v="Good Standing"/>
    <n v="201731"/>
    <s v="2017-3-1"/>
    <n v="2.61"/>
    <n v="2"/>
    <s v="Good Standing"/>
    <x v="0"/>
    <x v="0"/>
    <n v="1"/>
    <x v="0"/>
    <n v="1"/>
    <x v="0"/>
    <n v="0"/>
    <n v="0"/>
    <x v="0"/>
    <x v="1"/>
    <n v="1"/>
    <n v="1"/>
  </r>
  <r>
    <n v="201381"/>
    <s v="2013-8-1"/>
    <x v="8"/>
    <n v="8"/>
    <n v="1"/>
    <x v="0"/>
    <x v="2"/>
    <x v="63"/>
    <x v="7"/>
    <x v="0"/>
    <x v="196"/>
    <s v="Good Standing"/>
    <n v="201431"/>
    <s v="2014-3-1"/>
    <n v="1.99"/>
    <x v="325"/>
    <s v="Probation"/>
    <n v="201631"/>
    <s v="2016-3-1"/>
    <n v="1.62"/>
    <n v="0.25"/>
    <s v="Probation"/>
    <x v="0"/>
    <x v="1"/>
    <n v="1"/>
    <x v="0"/>
    <n v="1"/>
    <x v="1"/>
    <n v="0"/>
    <n v="0"/>
    <x v="0"/>
    <x v="0"/>
    <n v="0"/>
    <n v="0"/>
  </r>
  <r>
    <n v="201381"/>
    <s v="2013-8-1"/>
    <x v="8"/>
    <n v="8"/>
    <n v="1"/>
    <x v="0"/>
    <x v="4"/>
    <x v="14"/>
    <x v="11"/>
    <x v="0"/>
    <x v="265"/>
    <s v="Good Standing"/>
    <n v="201431"/>
    <s v="2014-3-1"/>
    <n v="2.56"/>
    <x v="17"/>
    <s v="Good Standing"/>
    <n v="201531"/>
    <s v="2015-3-1"/>
    <n v="2.91"/>
    <n v="3"/>
    <s v="Good Standing"/>
    <x v="0"/>
    <x v="1"/>
    <n v="1"/>
    <x v="0"/>
    <n v="0"/>
    <x v="1"/>
    <n v="0"/>
    <n v="0"/>
    <x v="0"/>
    <x v="0"/>
    <n v="0"/>
    <n v="0"/>
  </r>
  <r>
    <n v="201381"/>
    <s v="2013-8-1"/>
    <x v="8"/>
    <n v="8"/>
    <n v="1"/>
    <x v="1"/>
    <x v="5"/>
    <x v="67"/>
    <x v="9"/>
    <x v="3"/>
    <x v="83"/>
    <s v="Good Standing"/>
    <n v="201451"/>
    <s v="2014-5-1"/>
    <n v="2.5099999999999998"/>
    <x v="48"/>
    <s v="Good Standing with Warning"/>
    <n v="201731"/>
    <s v="2017-3-1"/>
    <n v="2.68"/>
    <n v="3.1"/>
    <s v="Good Standing"/>
    <x v="0"/>
    <x v="1"/>
    <n v="1"/>
    <x v="0"/>
    <n v="1"/>
    <x v="0"/>
    <n v="0"/>
    <n v="0"/>
    <x v="0"/>
    <x v="1"/>
    <n v="1"/>
    <n v="1"/>
  </r>
  <r>
    <n v="201381"/>
    <s v="2013-8-1"/>
    <x v="8"/>
    <n v="8"/>
    <n v="1"/>
    <x v="0"/>
    <x v="4"/>
    <x v="62"/>
    <x v="2"/>
    <x v="0"/>
    <x v="184"/>
    <s v="Good Standing"/>
    <n v="201431"/>
    <s v="2014-3-1"/>
    <n v="3.16"/>
    <x v="175"/>
    <s v="Good Standing"/>
    <n v="201771"/>
    <s v="2017-7-1"/>
    <n v="3.38"/>
    <n v="3.3"/>
    <s v="Good Standing"/>
    <x v="0"/>
    <x v="0"/>
    <n v="1"/>
    <x v="0"/>
    <n v="1"/>
    <x v="0"/>
    <n v="0"/>
    <n v="0"/>
    <x v="0"/>
    <x v="1"/>
    <n v="1"/>
    <n v="1"/>
  </r>
  <r>
    <n v="201381"/>
    <s v="2013-8-1"/>
    <x v="8"/>
    <n v="8"/>
    <n v="1"/>
    <x v="0"/>
    <x v="4"/>
    <x v="61"/>
    <x v="8"/>
    <x v="0"/>
    <x v="29"/>
    <s v="Good Standing"/>
    <n v="201431"/>
    <s v="2014-3-1"/>
    <n v="3.37"/>
    <x v="192"/>
    <s v="Good Standing"/>
    <n v="201831"/>
    <s v="2018-3-1"/>
    <n v="2.56"/>
    <n v="3.21"/>
    <s v="Good Standing"/>
    <x v="0"/>
    <x v="1"/>
    <n v="1"/>
    <x v="0"/>
    <n v="1"/>
    <x v="0"/>
    <n v="1"/>
    <n v="0"/>
    <x v="0"/>
    <x v="0"/>
    <n v="1"/>
    <n v="1"/>
  </r>
  <r>
    <n v="201381"/>
    <s v="2013-8-1"/>
    <x v="8"/>
    <n v="8"/>
    <n v="1"/>
    <x v="1"/>
    <x v="3"/>
    <x v="69"/>
    <x v="9"/>
    <x v="3"/>
    <x v="237"/>
    <s v="Good Standing"/>
    <n v="201431"/>
    <s v="2014-3-1"/>
    <n v="1.7"/>
    <x v="308"/>
    <s v="Probation"/>
    <n v="201781"/>
    <s v="2017-8-1"/>
    <n v="2.4300000000000002"/>
    <n v="3"/>
    <s v="Good Standing"/>
    <x v="0"/>
    <x v="1"/>
    <n v="1"/>
    <x v="0"/>
    <n v="1"/>
    <x v="0"/>
    <n v="1"/>
    <n v="0"/>
    <x v="0"/>
    <x v="0"/>
    <n v="1"/>
    <n v="1"/>
  </r>
  <r>
    <n v="201381"/>
    <s v="2013-8-1"/>
    <x v="8"/>
    <n v="8"/>
    <n v="1"/>
    <x v="0"/>
    <x v="1"/>
    <x v="93"/>
    <x v="3"/>
    <x v="1"/>
    <x v="169"/>
    <s v="Good Standing"/>
    <n v="201431"/>
    <s v="2014-3-1"/>
    <n v="3.96"/>
    <x v="6"/>
    <s v="Good Standing"/>
    <n v="201431"/>
    <s v="2014-3-1"/>
    <n v="3.96"/>
    <n v="4"/>
    <s v="Good Standing"/>
    <x v="0"/>
    <x v="1"/>
    <n v="1"/>
    <x v="1"/>
    <n v="0"/>
    <x v="1"/>
    <n v="0"/>
    <n v="0"/>
    <x v="0"/>
    <x v="0"/>
    <n v="0"/>
    <n v="0"/>
  </r>
  <r>
    <n v="201381"/>
    <s v="2013-8-1"/>
    <x v="8"/>
    <n v="8"/>
    <n v="1"/>
    <x v="1"/>
    <x v="4"/>
    <x v="36"/>
    <x v="6"/>
    <x v="3"/>
    <x v="180"/>
    <s v="Good Standing"/>
    <n v="201431"/>
    <s v="2014-3-1"/>
    <n v="2.5099999999999998"/>
    <x v="310"/>
    <s v="Good Standing"/>
    <n v="201761"/>
    <s v="2017-6-1"/>
    <n v="2.66"/>
    <n v="3.3"/>
    <s v="Good Standing"/>
    <x v="0"/>
    <x v="1"/>
    <n v="1"/>
    <x v="0"/>
    <n v="1"/>
    <x v="0"/>
    <n v="0"/>
    <n v="0"/>
    <x v="0"/>
    <x v="1"/>
    <n v="1"/>
    <n v="1"/>
  </r>
  <r>
    <n v="201381"/>
    <s v="2013-8-1"/>
    <x v="8"/>
    <n v="8"/>
    <n v="1"/>
    <x v="1"/>
    <x v="3"/>
    <x v="37"/>
    <x v="8"/>
    <x v="2"/>
    <x v="285"/>
    <s v="Good Standing"/>
    <n v="201451"/>
    <s v="2014-5-1"/>
    <n v="2.68"/>
    <x v="48"/>
    <s v="Good Standing with Warning"/>
    <n v="201781"/>
    <s v="2017-8-1"/>
    <n v="3.08"/>
    <n v="4"/>
    <s v="Good Standing"/>
    <x v="1"/>
    <x v="1"/>
    <n v="1"/>
    <x v="0"/>
    <n v="1"/>
    <x v="0"/>
    <n v="1"/>
    <n v="0"/>
    <x v="0"/>
    <x v="0"/>
    <n v="1"/>
    <n v="1"/>
  </r>
  <r>
    <n v="201381"/>
    <s v="2013-8-1"/>
    <x v="8"/>
    <n v="8"/>
    <n v="1"/>
    <x v="1"/>
    <x v="4"/>
    <x v="118"/>
    <x v="5"/>
    <x v="6"/>
    <x v="60"/>
    <s v="Good Standing"/>
    <n v="201431"/>
    <s v="2014-3-1"/>
    <n v="4"/>
    <x v="6"/>
    <s v="Good Standing"/>
    <n v="201671"/>
    <s v="2016-7-1"/>
    <n v="4"/>
    <n v="4"/>
    <s v="Good Standing"/>
    <x v="0"/>
    <x v="1"/>
    <n v="1"/>
    <x v="0"/>
    <n v="1"/>
    <x v="1"/>
    <n v="0"/>
    <n v="0"/>
    <x v="1"/>
    <x v="1"/>
    <n v="1"/>
    <n v="1"/>
  </r>
  <r>
    <n v="201381"/>
    <s v="2013-8-1"/>
    <x v="8"/>
    <n v="8"/>
    <n v="1"/>
    <x v="0"/>
    <x v="5"/>
    <x v="32"/>
    <x v="7"/>
    <x v="2"/>
    <x v="276"/>
    <s v="Good Standing"/>
    <n v="201431"/>
    <s v="2014-3-1"/>
    <n v="3.05"/>
    <x v="227"/>
    <s v="Good Standing"/>
    <n v="201731"/>
    <s v="2017-3-1"/>
    <n v="3.36"/>
    <n v="3.65"/>
    <s v="Good Standing"/>
    <x v="0"/>
    <x v="1"/>
    <n v="1"/>
    <x v="0"/>
    <n v="1"/>
    <x v="0"/>
    <n v="0"/>
    <n v="0"/>
    <x v="0"/>
    <x v="1"/>
    <n v="1"/>
    <n v="1"/>
  </r>
  <r>
    <n v="201381"/>
    <s v="2013-8-1"/>
    <x v="8"/>
    <n v="8"/>
    <n v="1"/>
    <x v="0"/>
    <x v="5"/>
    <x v="155"/>
    <x v="11"/>
    <x v="3"/>
    <x v="236"/>
    <s v="Good Standing"/>
    <n v="201431"/>
    <s v="2014-3-1"/>
    <n v="2.84"/>
    <x v="326"/>
    <s v="Good Standing"/>
    <n v="201731"/>
    <s v="2017-3-1"/>
    <n v="2.5099999999999998"/>
    <n v="1.99"/>
    <s v="Good Standing with Warning"/>
    <x v="0"/>
    <x v="1"/>
    <n v="1"/>
    <x v="0"/>
    <n v="1"/>
    <x v="0"/>
    <n v="0"/>
    <n v="0"/>
    <x v="0"/>
    <x v="1"/>
    <n v="1"/>
    <n v="1"/>
  </r>
  <r>
    <n v="201381"/>
    <s v="2013-8-1"/>
    <x v="8"/>
    <n v="8"/>
    <n v="1"/>
    <x v="1"/>
    <x v="4"/>
    <x v="25"/>
    <x v="4"/>
    <x v="3"/>
    <x v="160"/>
    <s v="Probation"/>
    <n v="201431"/>
    <s v="2014-3-1"/>
    <n v="2.0099999999999998"/>
    <x v="289"/>
    <s v="Good Standing"/>
    <n v="201481"/>
    <s v="2014-8-1"/>
    <n v="1.61"/>
    <n v="0.7"/>
    <s v="Probation"/>
    <x v="0"/>
    <x v="1"/>
    <n v="1"/>
    <x v="0"/>
    <n v="0"/>
    <x v="1"/>
    <n v="0"/>
    <n v="0"/>
    <x v="0"/>
    <x v="0"/>
    <n v="0"/>
    <n v="0"/>
  </r>
  <r>
    <n v="201381"/>
    <s v="2013-8-1"/>
    <x v="8"/>
    <n v="8"/>
    <n v="1"/>
    <x v="0"/>
    <x v="3"/>
    <x v="79"/>
    <x v="0"/>
    <x v="2"/>
    <x v="13"/>
    <s v="Good Standing"/>
    <n v="201431"/>
    <s v="2014-3-1"/>
    <n v="3.38"/>
    <x v="238"/>
    <s v="Good Standing"/>
    <n v="201731"/>
    <s v="2017-3-1"/>
    <n v="3.55"/>
    <n v="3.75"/>
    <s v="Good Standing"/>
    <x v="0"/>
    <x v="1"/>
    <n v="1"/>
    <x v="0"/>
    <n v="1"/>
    <x v="0"/>
    <n v="0"/>
    <n v="0"/>
    <x v="0"/>
    <x v="1"/>
    <n v="1"/>
    <n v="1"/>
  </r>
  <r>
    <n v="201381"/>
    <s v="2013-8-1"/>
    <x v="8"/>
    <n v="8"/>
    <n v="1"/>
    <x v="0"/>
    <x v="4"/>
    <x v="58"/>
    <x v="0"/>
    <x v="3"/>
    <x v="338"/>
    <s v="Probation"/>
    <n v="201471"/>
    <s v="2014-7-1"/>
    <n v="2.4"/>
    <x v="59"/>
    <s v="Good Standing"/>
    <n v="201761"/>
    <s v="2017-6-1"/>
    <n v="2.37"/>
    <n v="2"/>
    <s v="Good Standing"/>
    <x v="1"/>
    <x v="1"/>
    <n v="1"/>
    <x v="0"/>
    <n v="1"/>
    <x v="0"/>
    <n v="0"/>
    <n v="0"/>
    <x v="0"/>
    <x v="1"/>
    <n v="1"/>
    <n v="1"/>
  </r>
  <r>
    <n v="201381"/>
    <s v="2013-8-1"/>
    <x v="8"/>
    <n v="8"/>
    <n v="1"/>
    <x v="0"/>
    <x v="4"/>
    <x v="83"/>
    <x v="4"/>
    <x v="2"/>
    <x v="324"/>
    <s v="Probation"/>
    <n v="201431"/>
    <s v="2014-3-1"/>
    <n v="1.92"/>
    <x v="234"/>
    <s v="Probation"/>
    <n v="201731"/>
    <s v="2017-3-1"/>
    <n v="2.56"/>
    <n v="2.87"/>
    <s v="Good Standing"/>
    <x v="1"/>
    <x v="1"/>
    <n v="1"/>
    <x v="0"/>
    <n v="1"/>
    <x v="0"/>
    <n v="0"/>
    <n v="0"/>
    <x v="0"/>
    <x v="1"/>
    <n v="1"/>
    <n v="1"/>
  </r>
  <r>
    <n v="201381"/>
    <s v="2013-8-1"/>
    <x v="8"/>
    <n v="8"/>
    <n v="1"/>
    <x v="1"/>
    <x v="3"/>
    <x v="29"/>
    <x v="0"/>
    <x v="2"/>
    <x v="36"/>
    <s v="Good Standing"/>
    <n v="201431"/>
    <s v="2014-3-1"/>
    <n v="2.7"/>
    <x v="281"/>
    <s v="Good Standing"/>
    <n v="201431"/>
    <s v="2014-3-1"/>
    <n v="2.7"/>
    <n v="3.26"/>
    <s v="Good Standing"/>
    <x v="0"/>
    <x v="1"/>
    <n v="1"/>
    <x v="1"/>
    <n v="0"/>
    <x v="1"/>
    <n v="0"/>
    <n v="0"/>
    <x v="0"/>
    <x v="0"/>
    <n v="0"/>
    <n v="0"/>
  </r>
  <r>
    <n v="201381"/>
    <s v="2013-8-1"/>
    <x v="8"/>
    <n v="8"/>
    <n v="1"/>
    <x v="1"/>
    <x v="3"/>
    <x v="61"/>
    <x v="4"/>
    <x v="6"/>
    <x v="81"/>
    <s v="Good Standing"/>
    <n v="201431"/>
    <s v="2014-3-1"/>
    <n v="3.89"/>
    <x v="327"/>
    <s v="Good Standing"/>
    <n v="201731"/>
    <s v="2017-3-1"/>
    <n v="3.95"/>
    <n v="4"/>
    <s v="Good Standing"/>
    <x v="0"/>
    <x v="1"/>
    <n v="1"/>
    <x v="0"/>
    <n v="1"/>
    <x v="0"/>
    <n v="0"/>
    <n v="0"/>
    <x v="0"/>
    <x v="1"/>
    <n v="1"/>
    <n v="1"/>
  </r>
  <r>
    <n v="201381"/>
    <s v="2013-8-1"/>
    <x v="8"/>
    <n v="8"/>
    <n v="1"/>
    <x v="0"/>
    <x v="4"/>
    <x v="14"/>
    <x v="8"/>
    <x v="3"/>
    <x v="339"/>
    <s v="Probation"/>
    <n v="201431"/>
    <s v="2014-3-1"/>
    <n v="2"/>
    <x v="38"/>
    <s v="Good Standing"/>
    <n v="201731"/>
    <s v="2017-3-1"/>
    <n v="2.75"/>
    <n v="2.95"/>
    <s v="Good Standing"/>
    <x v="1"/>
    <x v="1"/>
    <n v="1"/>
    <x v="0"/>
    <n v="1"/>
    <x v="0"/>
    <n v="0"/>
    <n v="0"/>
    <x v="0"/>
    <x v="1"/>
    <n v="1"/>
    <n v="1"/>
  </r>
  <r>
    <n v="201381"/>
    <s v="2013-8-1"/>
    <x v="8"/>
    <n v="8"/>
    <n v="1"/>
    <x v="0"/>
    <x v="0"/>
    <x v="119"/>
    <x v="12"/>
    <x v="0"/>
    <x v="175"/>
    <s v="Good Standing"/>
    <n v="201431"/>
    <s v="2014-3-1"/>
    <n v="3.06"/>
    <x v="244"/>
    <s v="Good Standing"/>
    <n v="201431"/>
    <s v="2014-3-1"/>
    <n v="3.06"/>
    <n v="3.04"/>
    <s v="Good Standing"/>
    <x v="0"/>
    <x v="0"/>
    <n v="1"/>
    <x v="1"/>
    <n v="0"/>
    <x v="1"/>
    <n v="0"/>
    <n v="0"/>
    <x v="0"/>
    <x v="0"/>
    <n v="0"/>
    <n v="0"/>
  </r>
  <r>
    <n v="201381"/>
    <s v="2013-8-1"/>
    <x v="8"/>
    <n v="8"/>
    <n v="1"/>
    <x v="0"/>
    <x v="5"/>
    <x v="57"/>
    <x v="10"/>
    <x v="0"/>
    <x v="206"/>
    <s v="Good Standing"/>
    <n v="201431"/>
    <s v="2014-3-1"/>
    <n v="3.61"/>
    <x v="197"/>
    <s v="Good Standing"/>
    <n v="201731"/>
    <s v="2017-3-1"/>
    <n v="3.43"/>
    <n v="3.92"/>
    <s v="Good Standing"/>
    <x v="0"/>
    <x v="1"/>
    <n v="1"/>
    <x v="0"/>
    <n v="1"/>
    <x v="0"/>
    <n v="0"/>
    <n v="0"/>
    <x v="0"/>
    <x v="1"/>
    <n v="1"/>
    <n v="1"/>
  </r>
  <r>
    <n v="201381"/>
    <s v="2013-8-1"/>
    <x v="8"/>
    <n v="8"/>
    <n v="1"/>
    <x v="0"/>
    <x v="5"/>
    <x v="33"/>
    <x v="0"/>
    <x v="3"/>
    <x v="13"/>
    <s v="Good Standing"/>
    <n v="201431"/>
    <s v="2014-3-1"/>
    <n v="2.93"/>
    <x v="194"/>
    <s v="Good Standing"/>
    <n v="201731"/>
    <s v="2017-3-1"/>
    <n v="2.75"/>
    <n v="3"/>
    <s v="Good Standing"/>
    <x v="1"/>
    <x v="1"/>
    <n v="1"/>
    <x v="0"/>
    <n v="1"/>
    <x v="0"/>
    <n v="0"/>
    <n v="0"/>
    <x v="0"/>
    <x v="1"/>
    <n v="1"/>
    <n v="1"/>
  </r>
  <r>
    <n v="201381"/>
    <s v="2013-8-1"/>
    <x v="8"/>
    <n v="8"/>
    <n v="1"/>
    <x v="1"/>
    <x v="4"/>
    <x v="115"/>
    <x v="7"/>
    <x v="0"/>
    <x v="13"/>
    <s v="Good Standing"/>
    <n v="201381"/>
    <s v="2013-8-1"/>
    <n v="3.25"/>
    <x v="181"/>
    <s v="Good Standing"/>
    <n v="201381"/>
    <s v="2013-8-1"/>
    <n v="3.25"/>
    <n v="3.25"/>
    <s v="Good Standing"/>
    <x v="0"/>
    <x v="1"/>
    <n v="1"/>
    <x v="1"/>
    <n v="0"/>
    <x v="1"/>
    <n v="0"/>
    <n v="0"/>
    <x v="0"/>
    <x v="0"/>
    <n v="0"/>
    <n v="0"/>
  </r>
  <r>
    <n v="201381"/>
    <s v="2013-8-1"/>
    <x v="8"/>
    <n v="8"/>
    <n v="1"/>
    <x v="0"/>
    <x v="4"/>
    <x v="37"/>
    <x v="3"/>
    <x v="2"/>
    <x v="317"/>
    <s v="Good Standing"/>
    <n v="201431"/>
    <s v="2014-3-1"/>
    <n v="3.07"/>
    <x v="192"/>
    <s v="Good Standing"/>
    <n v="201731"/>
    <s v="2017-3-1"/>
    <n v="3.42"/>
    <n v="3.65"/>
    <s v="Good Standing"/>
    <x v="0"/>
    <x v="0"/>
    <n v="1"/>
    <x v="0"/>
    <n v="1"/>
    <x v="0"/>
    <n v="0"/>
    <n v="0"/>
    <x v="0"/>
    <x v="1"/>
    <n v="1"/>
    <n v="1"/>
  </r>
  <r>
    <n v="201381"/>
    <s v="2013-8-1"/>
    <x v="8"/>
    <n v="8"/>
    <n v="1"/>
    <x v="0"/>
    <x v="3"/>
    <x v="29"/>
    <x v="10"/>
    <x v="6"/>
    <x v="153"/>
    <s v="Good Standing"/>
    <n v="201431"/>
    <s v="2014-3-1"/>
    <n v="2.2799999999999998"/>
    <x v="264"/>
    <s v="Good Standing"/>
    <n v="201431"/>
    <s v="2014-3-1"/>
    <n v="2.2799999999999998"/>
    <n v="2.1"/>
    <s v="Good Standing"/>
    <x v="0"/>
    <x v="0"/>
    <n v="1"/>
    <x v="1"/>
    <n v="0"/>
    <x v="1"/>
    <n v="0"/>
    <n v="0"/>
    <x v="0"/>
    <x v="0"/>
    <n v="0"/>
    <n v="0"/>
  </r>
  <r>
    <n v="201381"/>
    <s v="2013-8-1"/>
    <x v="8"/>
    <n v="8"/>
    <n v="1"/>
    <x v="0"/>
    <x v="5"/>
    <x v="156"/>
    <x v="3"/>
    <x v="0"/>
    <x v="241"/>
    <s v="Good Standing"/>
    <n v="201431"/>
    <s v="2014-3-1"/>
    <n v="3.09"/>
    <x v="138"/>
    <s v="Good Standing"/>
    <n v="201781"/>
    <s v="2017-8-1"/>
    <n v="2.36"/>
    <n v="2.97"/>
    <s v="Good Standing"/>
    <x v="1"/>
    <x v="0"/>
    <n v="1"/>
    <x v="0"/>
    <n v="1"/>
    <x v="0"/>
    <n v="1"/>
    <n v="0"/>
    <x v="0"/>
    <x v="0"/>
    <n v="1"/>
    <n v="1"/>
  </r>
  <r>
    <n v="201381"/>
    <s v="2013-8-1"/>
    <x v="8"/>
    <n v="8"/>
    <n v="1"/>
    <x v="1"/>
    <x v="4"/>
    <x v="80"/>
    <x v="0"/>
    <x v="0"/>
    <x v="193"/>
    <s v="Good Standing"/>
    <n v="201431"/>
    <s v="2014-3-1"/>
    <n v="2.93"/>
    <x v="161"/>
    <s v="Good Standing"/>
    <n v="201531"/>
    <s v="2015-3-1"/>
    <n v="2.6"/>
    <n v="2.42"/>
    <s v="Good Standing"/>
    <x v="0"/>
    <x v="1"/>
    <n v="1"/>
    <x v="0"/>
    <n v="0"/>
    <x v="1"/>
    <n v="0"/>
    <n v="0"/>
    <x v="0"/>
    <x v="0"/>
    <n v="0"/>
    <n v="0"/>
  </r>
  <r>
    <n v="201381"/>
    <s v="2013-8-1"/>
    <x v="8"/>
    <n v="8"/>
    <n v="1"/>
    <x v="1"/>
    <x v="5"/>
    <x v="142"/>
    <x v="0"/>
    <x v="6"/>
    <x v="24"/>
    <s v="Good Standing"/>
    <n v="201431"/>
    <s v="2014-3-1"/>
    <n v="3.32"/>
    <x v="201"/>
    <s v="Good Standing"/>
    <n v="201731"/>
    <s v="2017-3-1"/>
    <n v="3.58"/>
    <n v="4"/>
    <s v="Good Standing"/>
    <x v="1"/>
    <x v="1"/>
    <n v="1"/>
    <x v="0"/>
    <n v="1"/>
    <x v="0"/>
    <n v="0"/>
    <n v="0"/>
    <x v="0"/>
    <x v="1"/>
    <n v="1"/>
    <n v="1"/>
  </r>
  <r>
    <n v="201381"/>
    <s v="2013-8-1"/>
    <x v="8"/>
    <n v="8"/>
    <n v="1"/>
    <x v="1"/>
    <x v="5"/>
    <x v="100"/>
    <x v="9"/>
    <x v="3"/>
    <x v="14"/>
    <s v="Good Standing"/>
    <n v="201431"/>
    <s v="2014-3-1"/>
    <n v="3.3"/>
    <x v="58"/>
    <s v="Good Standing"/>
    <n v="201731"/>
    <s v="2017-3-1"/>
    <n v="3.04"/>
    <n v="3.64"/>
    <s v="Good Standing"/>
    <x v="1"/>
    <x v="1"/>
    <n v="1"/>
    <x v="0"/>
    <n v="1"/>
    <x v="0"/>
    <n v="0"/>
    <n v="0"/>
    <x v="0"/>
    <x v="1"/>
    <n v="1"/>
    <n v="1"/>
  </r>
  <r>
    <n v="201381"/>
    <s v="2013-8-1"/>
    <x v="8"/>
    <n v="8"/>
    <n v="1"/>
    <x v="1"/>
    <x v="5"/>
    <x v="25"/>
    <x v="0"/>
    <x v="2"/>
    <x v="58"/>
    <s v="Good Standing"/>
    <n v="201431"/>
    <s v="2014-3-1"/>
    <n v="2.74"/>
    <x v="182"/>
    <s v="Good Standing"/>
    <n v="201731"/>
    <s v="2017-3-1"/>
    <n v="3.18"/>
    <n v="3.42"/>
    <s v="Good Standing"/>
    <x v="0"/>
    <x v="1"/>
    <n v="1"/>
    <x v="0"/>
    <n v="1"/>
    <x v="0"/>
    <n v="0"/>
    <n v="0"/>
    <x v="0"/>
    <x v="1"/>
    <n v="1"/>
    <n v="1"/>
  </r>
  <r>
    <n v="201381"/>
    <s v="2013-8-1"/>
    <x v="8"/>
    <n v="8"/>
    <n v="1"/>
    <x v="1"/>
    <x v="4"/>
    <x v="81"/>
    <x v="7"/>
    <x v="0"/>
    <x v="224"/>
    <s v="Good Standing"/>
    <n v="201431"/>
    <s v="2014-3-1"/>
    <n v="3.34"/>
    <x v="181"/>
    <s v="Good Standing"/>
    <n v="201731"/>
    <s v="2017-3-1"/>
    <n v="3.36"/>
    <n v="3.25"/>
    <s v="Good Standing"/>
    <x v="0"/>
    <x v="1"/>
    <n v="1"/>
    <x v="0"/>
    <n v="1"/>
    <x v="0"/>
    <n v="0"/>
    <n v="0"/>
    <x v="0"/>
    <x v="1"/>
    <n v="1"/>
    <n v="1"/>
  </r>
  <r>
    <n v="201381"/>
    <s v="2013-8-1"/>
    <x v="8"/>
    <n v="8"/>
    <n v="1"/>
    <x v="1"/>
    <x v="4"/>
    <x v="65"/>
    <x v="8"/>
    <x v="3"/>
    <x v="190"/>
    <s v="Good Standing"/>
    <n v="201431"/>
    <s v="2014-3-1"/>
    <n v="2.85"/>
    <x v="199"/>
    <s v="Good Standing"/>
    <n v="201731"/>
    <s v="2017-3-1"/>
    <n v="2.95"/>
    <n v="3.16"/>
    <s v="Good Standing"/>
    <x v="1"/>
    <x v="1"/>
    <n v="1"/>
    <x v="0"/>
    <n v="1"/>
    <x v="0"/>
    <n v="0"/>
    <n v="0"/>
    <x v="0"/>
    <x v="1"/>
    <n v="1"/>
    <n v="1"/>
  </r>
  <r>
    <n v="201381"/>
    <s v="2013-8-1"/>
    <x v="8"/>
    <n v="8"/>
    <n v="1"/>
    <x v="1"/>
    <x v="5"/>
    <x v="112"/>
    <x v="8"/>
    <x v="2"/>
    <x v="173"/>
    <s v="Good Standing"/>
    <n v="201461"/>
    <s v="2014-6-1"/>
    <n v="3.54"/>
    <x v="6"/>
    <s v="Good Standing"/>
    <n v="201831"/>
    <s v="2018-3-1"/>
    <n v="3.69"/>
    <n v="4"/>
    <s v="Good Standing"/>
    <x v="0"/>
    <x v="1"/>
    <n v="1"/>
    <x v="0"/>
    <n v="1"/>
    <x v="0"/>
    <n v="1"/>
    <n v="0"/>
    <x v="0"/>
    <x v="0"/>
    <n v="1"/>
    <n v="1"/>
  </r>
  <r>
    <n v="201381"/>
    <s v="2013-8-1"/>
    <x v="8"/>
    <n v="8"/>
    <n v="1"/>
    <x v="1"/>
    <x v="5"/>
    <x v="61"/>
    <x v="5"/>
    <x v="0"/>
    <x v="91"/>
    <s v="Good Standing"/>
    <n v="201431"/>
    <s v="2014-3-1"/>
    <n v="3.43"/>
    <x v="201"/>
    <s v="Good Standing"/>
    <n v="201731"/>
    <s v="2017-3-1"/>
    <n v="3.31"/>
    <n v="3.67"/>
    <s v="Good Standing"/>
    <x v="1"/>
    <x v="1"/>
    <n v="1"/>
    <x v="0"/>
    <n v="1"/>
    <x v="0"/>
    <n v="0"/>
    <n v="0"/>
    <x v="0"/>
    <x v="1"/>
    <n v="1"/>
    <n v="1"/>
  </r>
  <r>
    <n v="201381"/>
    <s v="2013-8-1"/>
    <x v="8"/>
    <n v="8"/>
    <n v="1"/>
    <x v="1"/>
    <x v="5"/>
    <x v="59"/>
    <x v="8"/>
    <x v="0"/>
    <x v="197"/>
    <s v="Good Standing"/>
    <n v="201431"/>
    <s v="2014-3-1"/>
    <n v="2.99"/>
    <x v="58"/>
    <s v="Good Standing"/>
    <n v="201831"/>
    <s v="2018-3-1"/>
    <n v="3.07"/>
    <n v="3.6"/>
    <s v="Good Standing"/>
    <x v="1"/>
    <x v="1"/>
    <n v="1"/>
    <x v="0"/>
    <n v="1"/>
    <x v="0"/>
    <n v="1"/>
    <n v="0"/>
    <x v="0"/>
    <x v="0"/>
    <n v="1"/>
    <n v="1"/>
  </r>
  <r>
    <n v="201381"/>
    <s v="2013-8-1"/>
    <x v="8"/>
    <n v="8"/>
    <n v="1"/>
    <x v="0"/>
    <x v="5"/>
    <x v="23"/>
    <x v="0"/>
    <x v="0"/>
    <x v="182"/>
    <s v="Good Standing"/>
    <n v="201431"/>
    <s v="2014-3-1"/>
    <n v="2.65"/>
    <x v="264"/>
    <s v="Good Standing"/>
    <n v="201731"/>
    <s v="2017-3-1"/>
    <n v="3.03"/>
    <n v="3.78"/>
    <s v="Good Standing"/>
    <x v="1"/>
    <x v="1"/>
    <n v="1"/>
    <x v="0"/>
    <n v="1"/>
    <x v="0"/>
    <n v="0"/>
    <n v="0"/>
    <x v="0"/>
    <x v="1"/>
    <n v="1"/>
    <n v="1"/>
  </r>
  <r>
    <n v="201381"/>
    <s v="2013-8-1"/>
    <x v="8"/>
    <n v="8"/>
    <n v="1"/>
    <x v="1"/>
    <x v="4"/>
    <x v="12"/>
    <x v="5"/>
    <x v="0"/>
    <x v="253"/>
    <s v="Good Standing"/>
    <n v="201431"/>
    <s v="2014-3-1"/>
    <n v="3.02"/>
    <x v="328"/>
    <s v="Good Standing"/>
    <n v="201531"/>
    <s v="2015-3-1"/>
    <n v="3.14"/>
    <n v="3.25"/>
    <s v="Good Standing"/>
    <x v="0"/>
    <x v="1"/>
    <n v="1"/>
    <x v="0"/>
    <n v="0"/>
    <x v="1"/>
    <n v="0"/>
    <n v="0"/>
    <x v="0"/>
    <x v="0"/>
    <n v="0"/>
    <n v="0"/>
  </r>
  <r>
    <n v="201381"/>
    <s v="2013-8-1"/>
    <x v="8"/>
    <n v="8"/>
    <n v="1"/>
    <x v="0"/>
    <x v="4"/>
    <x v="80"/>
    <x v="8"/>
    <x v="2"/>
    <x v="198"/>
    <s v="Good Standing"/>
    <n v="201431"/>
    <s v="2014-3-1"/>
    <n v="3.16"/>
    <x v="19"/>
    <s v="Good Standing"/>
    <n v="201781"/>
    <s v="2017-8-1"/>
    <n v="3.24"/>
    <n v="3.49"/>
    <s v="Good Standing"/>
    <x v="1"/>
    <x v="1"/>
    <n v="1"/>
    <x v="0"/>
    <n v="1"/>
    <x v="0"/>
    <n v="1"/>
    <n v="0"/>
    <x v="0"/>
    <x v="0"/>
    <n v="1"/>
    <n v="1"/>
  </r>
  <r>
    <n v="201381"/>
    <s v="2013-8-1"/>
    <x v="8"/>
    <n v="8"/>
    <n v="1"/>
    <x v="1"/>
    <x v="5"/>
    <x v="31"/>
    <x v="7"/>
    <x v="2"/>
    <x v="340"/>
    <s v="Probation"/>
    <n v="201431"/>
    <s v="2014-3-1"/>
    <n v="1.44"/>
    <x v="329"/>
    <s v="Probation"/>
    <n v="201631"/>
    <s v="2016-3-1"/>
    <n v="1.5"/>
    <n v="0"/>
    <s v="Disqualified"/>
    <x v="1"/>
    <x v="1"/>
    <n v="1"/>
    <x v="0"/>
    <n v="1"/>
    <x v="1"/>
    <n v="0"/>
    <n v="0"/>
    <x v="0"/>
    <x v="0"/>
    <n v="0"/>
    <n v="0"/>
  </r>
  <r>
    <n v="201381"/>
    <s v="2013-8-1"/>
    <x v="8"/>
    <n v="8"/>
    <n v="1"/>
    <x v="0"/>
    <x v="1"/>
    <x v="21"/>
    <x v="9"/>
    <x v="1"/>
    <x v="227"/>
    <s v="Good Standing"/>
    <n v="201431"/>
    <s v="2014-3-1"/>
    <n v="2.63"/>
    <x v="157"/>
    <s v="Good Standing"/>
    <n v="201781"/>
    <s v="2017-8-1"/>
    <n v="2.4700000000000002"/>
    <n v="1.91"/>
    <s v="Good Standing with Warning"/>
    <x v="0"/>
    <x v="1"/>
    <n v="1"/>
    <x v="0"/>
    <n v="1"/>
    <x v="0"/>
    <n v="1"/>
    <n v="0"/>
    <x v="0"/>
    <x v="0"/>
    <n v="1"/>
    <n v="1"/>
  </r>
  <r>
    <n v="201381"/>
    <s v="2013-8-1"/>
    <x v="8"/>
    <n v="8"/>
    <n v="1"/>
    <x v="1"/>
    <x v="5"/>
    <x v="26"/>
    <x v="9"/>
    <x v="3"/>
    <x v="185"/>
    <s v="Good Standing"/>
    <n v="201431"/>
    <s v="2014-3-1"/>
    <n v="3.63"/>
    <x v="102"/>
    <s v="Good Standing"/>
    <n v="201731"/>
    <s v="2017-3-1"/>
    <n v="3.55"/>
    <n v="3.56"/>
    <s v="Good Standing"/>
    <x v="1"/>
    <x v="1"/>
    <n v="1"/>
    <x v="0"/>
    <n v="1"/>
    <x v="0"/>
    <n v="0"/>
    <n v="0"/>
    <x v="0"/>
    <x v="1"/>
    <n v="1"/>
    <n v="1"/>
  </r>
  <r>
    <n v="201381"/>
    <s v="2013-8-1"/>
    <x v="8"/>
    <n v="8"/>
    <n v="1"/>
    <x v="1"/>
    <x v="5"/>
    <x v="66"/>
    <x v="0"/>
    <x v="2"/>
    <x v="186"/>
    <s v="Good Standing"/>
    <n v="201451"/>
    <s v="2014-5-1"/>
    <n v="3.54"/>
    <x v="47"/>
    <s v="Good Standing"/>
    <n v="201681"/>
    <s v="2016-8-1"/>
    <n v="3.52"/>
    <n v="3.69"/>
    <s v="Good Standing"/>
    <x v="0"/>
    <x v="1"/>
    <n v="1"/>
    <x v="0"/>
    <n v="1"/>
    <x v="0"/>
    <n v="0"/>
    <n v="0"/>
    <x v="0"/>
    <x v="1"/>
    <n v="1"/>
    <n v="1"/>
  </r>
  <r>
    <n v="201381"/>
    <s v="2013-8-1"/>
    <x v="8"/>
    <n v="8"/>
    <n v="1"/>
    <x v="0"/>
    <x v="5"/>
    <x v="41"/>
    <x v="6"/>
    <x v="3"/>
    <x v="92"/>
    <s v="Good Standing"/>
    <n v="201431"/>
    <s v="2014-3-1"/>
    <n v="3.85"/>
    <x v="50"/>
    <s v="Good Standing"/>
    <n v="201731"/>
    <s v="2017-3-1"/>
    <n v="3.66"/>
    <n v="3.67"/>
    <s v="Good Standing"/>
    <x v="1"/>
    <x v="1"/>
    <n v="1"/>
    <x v="0"/>
    <n v="1"/>
    <x v="0"/>
    <n v="0"/>
    <n v="0"/>
    <x v="0"/>
    <x v="1"/>
    <n v="1"/>
    <n v="1"/>
  </r>
  <r>
    <n v="201381"/>
    <s v="2013-8-1"/>
    <x v="8"/>
    <n v="8"/>
    <n v="1"/>
    <x v="0"/>
    <x v="3"/>
    <x v="14"/>
    <x v="0"/>
    <x v="6"/>
    <x v="130"/>
    <s v="Good Standing"/>
    <n v="201431"/>
    <s v="2014-3-1"/>
    <n v="2.98"/>
    <x v="138"/>
    <s v="Good Standing"/>
    <n v="201431"/>
    <s v="2014-3-1"/>
    <n v="2.98"/>
    <n v="2.85"/>
    <s v="Good Standing"/>
    <x v="0"/>
    <x v="0"/>
    <n v="1"/>
    <x v="1"/>
    <n v="0"/>
    <x v="1"/>
    <n v="0"/>
    <n v="0"/>
    <x v="0"/>
    <x v="0"/>
    <n v="0"/>
    <n v="0"/>
  </r>
  <r>
    <n v="201381"/>
    <s v="2013-8-1"/>
    <x v="8"/>
    <n v="8"/>
    <n v="1"/>
    <x v="0"/>
    <x v="4"/>
    <x v="106"/>
    <x v="5"/>
    <x v="0"/>
    <x v="59"/>
    <s v="Good Standing"/>
    <n v="201431"/>
    <s v="2014-3-1"/>
    <n v="3.03"/>
    <x v="194"/>
    <s v="Good Standing"/>
    <n v="201751"/>
    <s v="2017-5-1"/>
    <n v="3.06"/>
    <n v="4"/>
    <s v="Good Standing"/>
    <x v="1"/>
    <x v="1"/>
    <n v="1"/>
    <x v="0"/>
    <n v="1"/>
    <x v="0"/>
    <n v="0"/>
    <n v="0"/>
    <x v="0"/>
    <x v="1"/>
    <n v="1"/>
    <n v="1"/>
  </r>
  <r>
    <n v="201381"/>
    <s v="2013-8-1"/>
    <x v="8"/>
    <n v="8"/>
    <n v="1"/>
    <x v="1"/>
    <x v="5"/>
    <x v="118"/>
    <x v="6"/>
    <x v="3"/>
    <x v="222"/>
    <s v="Good Standing"/>
    <n v="201461"/>
    <s v="2014-6-1"/>
    <n v="2.88"/>
    <x v="138"/>
    <s v="Good Standing"/>
    <n v="201631"/>
    <s v="2016-3-1"/>
    <n v="3.02"/>
    <n v="3.03"/>
    <s v="Good Standing"/>
    <x v="0"/>
    <x v="1"/>
    <n v="1"/>
    <x v="0"/>
    <n v="1"/>
    <x v="1"/>
    <n v="0"/>
    <n v="0"/>
    <x v="1"/>
    <x v="1"/>
    <n v="1"/>
    <n v="1"/>
  </r>
  <r>
    <n v="201381"/>
    <s v="2013-8-1"/>
    <x v="8"/>
    <n v="8"/>
    <n v="1"/>
    <x v="0"/>
    <x v="0"/>
    <x v="122"/>
    <x v="3"/>
    <x v="3"/>
    <x v="209"/>
    <s v="Probation"/>
    <n v="201461"/>
    <s v="2014-6-1"/>
    <n v="1.87"/>
    <x v="59"/>
    <s v="Probation"/>
    <n v="201461"/>
    <s v="2014-6-1"/>
    <n v="1.87"/>
    <n v="0"/>
    <s v="Probation"/>
    <x v="0"/>
    <x v="0"/>
    <n v="1"/>
    <x v="1"/>
    <n v="0"/>
    <x v="1"/>
    <n v="0"/>
    <n v="0"/>
    <x v="0"/>
    <x v="0"/>
    <n v="0"/>
    <n v="0"/>
  </r>
  <r>
    <n v="201381"/>
    <s v="2013-8-1"/>
    <x v="8"/>
    <n v="8"/>
    <n v="1"/>
    <x v="1"/>
    <x v="4"/>
    <x v="117"/>
    <x v="8"/>
    <x v="3"/>
    <x v="217"/>
    <s v="Good Standing"/>
    <n v="201431"/>
    <s v="2014-3-1"/>
    <n v="2.71"/>
    <x v="135"/>
    <s v="Good Standing"/>
    <n v="201731"/>
    <s v="2017-3-1"/>
    <n v="3.39"/>
    <n v="3.65"/>
    <s v="Good Standing"/>
    <x v="1"/>
    <x v="1"/>
    <n v="1"/>
    <x v="0"/>
    <n v="1"/>
    <x v="0"/>
    <n v="0"/>
    <n v="0"/>
    <x v="0"/>
    <x v="1"/>
    <n v="1"/>
    <n v="1"/>
  </r>
  <r>
    <n v="201381"/>
    <s v="2013-8-1"/>
    <x v="8"/>
    <n v="8"/>
    <n v="1"/>
    <x v="1"/>
    <x v="5"/>
    <x v="123"/>
    <x v="11"/>
    <x v="3"/>
    <x v="163"/>
    <s v="Probation"/>
    <n v="201431"/>
    <s v="2014-3-1"/>
    <n v="1.63"/>
    <x v="153"/>
    <s v="Probation"/>
    <n v="201531"/>
    <s v="2015-3-1"/>
    <n v="1.24"/>
    <n v="0"/>
    <s v="Disqualified"/>
    <x v="1"/>
    <x v="1"/>
    <n v="1"/>
    <x v="0"/>
    <n v="0"/>
    <x v="1"/>
    <n v="0"/>
    <n v="0"/>
    <x v="0"/>
    <x v="0"/>
    <n v="0"/>
    <n v="0"/>
  </r>
  <r>
    <n v="201381"/>
    <s v="2013-8-1"/>
    <x v="8"/>
    <n v="8"/>
    <n v="1"/>
    <x v="0"/>
    <x v="4"/>
    <x v="23"/>
    <x v="0"/>
    <x v="0"/>
    <x v="130"/>
    <s v="Good Standing"/>
    <n v="201431"/>
    <s v="2014-3-1"/>
    <n v="3.15"/>
    <x v="330"/>
    <s v="Good Standing"/>
    <n v="201431"/>
    <s v="2014-3-1"/>
    <n v="3.15"/>
    <n v="3.19"/>
    <s v="Good Standing"/>
    <x v="1"/>
    <x v="0"/>
    <n v="1"/>
    <x v="1"/>
    <n v="0"/>
    <x v="1"/>
    <n v="0"/>
    <n v="0"/>
    <x v="0"/>
    <x v="0"/>
    <n v="0"/>
    <n v="0"/>
  </r>
  <r>
    <n v="201381"/>
    <s v="2013-8-1"/>
    <x v="8"/>
    <n v="8"/>
    <n v="1"/>
    <x v="1"/>
    <x v="5"/>
    <x v="87"/>
    <x v="0"/>
    <x v="0"/>
    <x v="297"/>
    <s v="Good Standing"/>
    <n v="201431"/>
    <s v="2014-3-1"/>
    <n v="3.2"/>
    <x v="291"/>
    <s v="Good Standing"/>
    <n v="201731"/>
    <s v="2017-3-1"/>
    <n v="2.67"/>
    <n v="1.91"/>
    <s v="Good Standing with Warning"/>
    <x v="0"/>
    <x v="1"/>
    <n v="1"/>
    <x v="0"/>
    <n v="1"/>
    <x v="0"/>
    <n v="0"/>
    <n v="0"/>
    <x v="0"/>
    <x v="1"/>
    <n v="1"/>
    <n v="1"/>
  </r>
  <r>
    <n v="201381"/>
    <s v="2013-8-1"/>
    <x v="8"/>
    <n v="8"/>
    <n v="1"/>
    <x v="1"/>
    <x v="3"/>
    <x v="45"/>
    <x v="8"/>
    <x v="3"/>
    <x v="230"/>
    <s v="Good Standing"/>
    <n v="201431"/>
    <s v="2014-3-1"/>
    <n v="3.51"/>
    <x v="331"/>
    <s v="Good Standing"/>
    <n v="201831"/>
    <s v="2018-3-1"/>
    <n v="3.15"/>
    <n v="3.7"/>
    <s v="Good Standing"/>
    <x v="1"/>
    <x v="1"/>
    <n v="1"/>
    <x v="0"/>
    <n v="1"/>
    <x v="0"/>
    <n v="1"/>
    <n v="0"/>
    <x v="0"/>
    <x v="0"/>
    <n v="1"/>
    <n v="1"/>
  </r>
  <r>
    <n v="201381"/>
    <s v="2013-8-1"/>
    <x v="8"/>
    <n v="8"/>
    <n v="1"/>
    <x v="1"/>
    <x v="4"/>
    <x v="119"/>
    <x v="7"/>
    <x v="3"/>
    <x v="180"/>
    <s v="Good Standing"/>
    <n v="201431"/>
    <s v="2014-3-1"/>
    <n v="2.4500000000000002"/>
    <x v="306"/>
    <s v="Good Standing"/>
    <n v="201731"/>
    <s v="2017-3-1"/>
    <n v="2.57"/>
    <n v="2.96"/>
    <s v="Good Standing"/>
    <x v="1"/>
    <x v="1"/>
    <n v="1"/>
    <x v="0"/>
    <n v="1"/>
    <x v="0"/>
    <n v="0"/>
    <n v="0"/>
    <x v="0"/>
    <x v="0"/>
    <n v="0"/>
    <n v="0"/>
  </r>
  <r>
    <n v="201381"/>
    <s v="2013-8-1"/>
    <x v="8"/>
    <n v="8"/>
    <n v="1"/>
    <x v="0"/>
    <x v="4"/>
    <x v="131"/>
    <x v="3"/>
    <x v="0"/>
    <x v="254"/>
    <s v="Good Standing"/>
    <n v="201431"/>
    <s v="2014-3-1"/>
    <n v="3.68"/>
    <x v="215"/>
    <s v="Good Standing"/>
    <n v="201731"/>
    <s v="2017-3-1"/>
    <n v="3.89"/>
    <n v="4"/>
    <s v="Good Standing"/>
    <x v="0"/>
    <x v="1"/>
    <n v="1"/>
    <x v="0"/>
    <n v="1"/>
    <x v="0"/>
    <n v="0"/>
    <n v="0"/>
    <x v="0"/>
    <x v="1"/>
    <n v="1"/>
    <n v="1"/>
  </r>
  <r>
    <n v="201381"/>
    <s v="2013-8-1"/>
    <x v="8"/>
    <n v="8"/>
    <n v="1"/>
    <x v="0"/>
    <x v="2"/>
    <x v="93"/>
    <x v="0"/>
    <x v="0"/>
    <x v="279"/>
    <s v="Good Standing"/>
    <n v="201431"/>
    <s v="2014-3-1"/>
    <n v="3.2"/>
    <x v="181"/>
    <s v="Good Standing"/>
    <n v="201781"/>
    <s v="2017-8-1"/>
    <n v="3.41"/>
    <n v="2.8"/>
    <s v="Good Standing"/>
    <x v="1"/>
    <x v="0"/>
    <n v="1"/>
    <x v="0"/>
    <n v="1"/>
    <x v="0"/>
    <n v="1"/>
    <n v="0"/>
    <x v="0"/>
    <x v="0"/>
    <n v="1"/>
    <n v="1"/>
  </r>
  <r>
    <n v="201381"/>
    <s v="2013-8-1"/>
    <x v="8"/>
    <n v="8"/>
    <n v="1"/>
    <x v="1"/>
    <x v="3"/>
    <x v="46"/>
    <x v="0"/>
    <x v="3"/>
    <x v="173"/>
    <s v="Good Standing"/>
    <n v="201431"/>
    <s v="2014-3-1"/>
    <n v="3.68"/>
    <x v="332"/>
    <s v="Good Standing"/>
    <n v="201731"/>
    <s v="2017-3-1"/>
    <n v="3.78"/>
    <n v="3.9"/>
    <s v="Good Standing"/>
    <x v="1"/>
    <x v="1"/>
    <n v="1"/>
    <x v="0"/>
    <n v="1"/>
    <x v="0"/>
    <n v="0"/>
    <n v="0"/>
    <x v="0"/>
    <x v="1"/>
    <n v="1"/>
    <n v="1"/>
  </r>
  <r>
    <n v="201381"/>
    <s v="2013-8-1"/>
    <x v="8"/>
    <n v="8"/>
    <n v="1"/>
    <x v="0"/>
    <x v="4"/>
    <x v="92"/>
    <x v="6"/>
    <x v="6"/>
    <x v="254"/>
    <s v="Good Standing"/>
    <n v="201431"/>
    <s v="2014-3-1"/>
    <n v="3.77"/>
    <x v="333"/>
    <s v="Good Standing"/>
    <n v="201731"/>
    <s v="2017-3-1"/>
    <n v="3.83"/>
    <n v="3.78"/>
    <s v="Good Standing"/>
    <x v="0"/>
    <x v="1"/>
    <n v="1"/>
    <x v="0"/>
    <n v="1"/>
    <x v="0"/>
    <n v="0"/>
    <n v="0"/>
    <x v="0"/>
    <x v="1"/>
    <n v="1"/>
    <n v="1"/>
  </r>
  <r>
    <n v="201381"/>
    <s v="2013-8-1"/>
    <x v="8"/>
    <n v="8"/>
    <n v="1"/>
    <x v="1"/>
    <x v="4"/>
    <x v="12"/>
    <x v="11"/>
    <x v="3"/>
    <x v="182"/>
    <s v="Good Standing"/>
    <n v="201431"/>
    <s v="2014-3-1"/>
    <n v="3.16"/>
    <x v="334"/>
    <s v="Good Standing"/>
    <n v="201731"/>
    <s v="2017-3-1"/>
    <n v="2.88"/>
    <n v="3.43"/>
    <s v="Good Standing"/>
    <x v="1"/>
    <x v="1"/>
    <n v="1"/>
    <x v="0"/>
    <n v="1"/>
    <x v="0"/>
    <n v="0"/>
    <n v="0"/>
    <x v="0"/>
    <x v="1"/>
    <n v="1"/>
    <n v="1"/>
  </r>
  <r>
    <n v="201381"/>
    <s v="2013-8-1"/>
    <x v="8"/>
    <n v="8"/>
    <n v="1"/>
    <x v="0"/>
    <x v="5"/>
    <x v="54"/>
    <x v="5"/>
    <x v="6"/>
    <x v="1"/>
    <s v="Good Standing"/>
    <n v="201431"/>
    <s v="2014-3-1"/>
    <n v="3.59"/>
    <x v="335"/>
    <s v="Good Standing"/>
    <n v="201731"/>
    <s v="2017-3-1"/>
    <n v="3.16"/>
    <n v="2.82"/>
    <s v="Good Standing"/>
    <x v="1"/>
    <x v="1"/>
    <n v="1"/>
    <x v="0"/>
    <n v="1"/>
    <x v="0"/>
    <n v="0"/>
    <n v="0"/>
    <x v="0"/>
    <x v="1"/>
    <n v="1"/>
    <n v="1"/>
  </r>
  <r>
    <n v="201381"/>
    <s v="2013-8-1"/>
    <x v="8"/>
    <n v="8"/>
    <n v="1"/>
    <x v="1"/>
    <x v="2"/>
    <x v="89"/>
    <x v="4"/>
    <x v="0"/>
    <x v="321"/>
    <s v="Good Standing"/>
    <n v="201431"/>
    <s v="2014-3-1"/>
    <n v="2.81"/>
    <x v="297"/>
    <s v="Good Standing"/>
    <n v="201731"/>
    <s v="2017-3-1"/>
    <n v="3.09"/>
    <n v="3.42"/>
    <s v="Good Standing"/>
    <x v="0"/>
    <x v="1"/>
    <n v="1"/>
    <x v="0"/>
    <n v="1"/>
    <x v="0"/>
    <n v="0"/>
    <n v="0"/>
    <x v="0"/>
    <x v="1"/>
    <n v="1"/>
    <n v="1"/>
  </r>
  <r>
    <n v="201381"/>
    <s v="2013-8-1"/>
    <x v="8"/>
    <n v="8"/>
    <n v="1"/>
    <x v="0"/>
    <x v="3"/>
    <x v="25"/>
    <x v="0"/>
    <x v="3"/>
    <x v="258"/>
    <s v="Good Standing"/>
    <n v="201431"/>
    <s v="2014-3-1"/>
    <n v="3.95"/>
    <x v="6"/>
    <s v="Good Standing"/>
    <n v="201731"/>
    <s v="2017-3-1"/>
    <n v="3.59"/>
    <n v="3.7"/>
    <s v="Good Standing"/>
    <x v="0"/>
    <x v="1"/>
    <n v="1"/>
    <x v="0"/>
    <n v="1"/>
    <x v="0"/>
    <n v="0"/>
    <n v="0"/>
    <x v="0"/>
    <x v="1"/>
    <n v="1"/>
    <n v="1"/>
  </r>
  <r>
    <n v="201381"/>
    <s v="2013-8-1"/>
    <x v="8"/>
    <n v="8"/>
    <n v="1"/>
    <x v="0"/>
    <x v="5"/>
    <x v="41"/>
    <x v="0"/>
    <x v="0"/>
    <x v="184"/>
    <s v="Good Standing"/>
    <n v="201431"/>
    <s v="2014-3-1"/>
    <n v="2.83"/>
    <x v="275"/>
    <s v="Good Standing"/>
    <n v="201931"/>
    <s v="2019-3-1"/>
    <n v="2.83"/>
    <n v="3.6"/>
    <s v="Good Standing"/>
    <x v="1"/>
    <x v="1"/>
    <n v="1"/>
    <x v="0"/>
    <n v="0"/>
    <x v="1"/>
    <n v="1"/>
    <n v="1"/>
    <x v="0"/>
    <x v="0"/>
    <n v="0"/>
    <n v="1"/>
  </r>
  <r>
    <n v="201381"/>
    <s v="2013-8-1"/>
    <x v="8"/>
    <n v="8"/>
    <n v="1"/>
    <x v="1"/>
    <x v="4"/>
    <x v="23"/>
    <x v="0"/>
    <x v="4"/>
    <x v="45"/>
    <s v="Good Standing"/>
    <n v="201431"/>
    <s v="2014-3-1"/>
    <n v="2.74"/>
    <x v="310"/>
    <s v="Good Standing"/>
    <n v="201731"/>
    <s v="2017-3-1"/>
    <n v="3.07"/>
    <n v="3.7"/>
    <s v="Good Standing"/>
    <x v="0"/>
    <x v="1"/>
    <n v="1"/>
    <x v="0"/>
    <n v="1"/>
    <x v="0"/>
    <n v="0"/>
    <n v="0"/>
    <x v="0"/>
    <x v="0"/>
    <n v="1"/>
    <n v="1"/>
  </r>
  <r>
    <n v="201381"/>
    <s v="2013-8-1"/>
    <x v="8"/>
    <n v="8"/>
    <n v="1"/>
    <x v="0"/>
    <x v="2"/>
    <x v="90"/>
    <x v="0"/>
    <x v="4"/>
    <x v="193"/>
    <s v="Good Standing"/>
    <n v="201431"/>
    <s v="2014-3-1"/>
    <n v="3.11"/>
    <x v="19"/>
    <s v="Good Standing"/>
    <n v="201731"/>
    <s v="2017-3-1"/>
    <n v="3.09"/>
    <n v="3.56"/>
    <s v="Good Standing"/>
    <x v="0"/>
    <x v="0"/>
    <n v="1"/>
    <x v="0"/>
    <n v="1"/>
    <x v="0"/>
    <n v="0"/>
    <n v="0"/>
    <x v="0"/>
    <x v="1"/>
    <n v="1"/>
    <n v="1"/>
  </r>
  <r>
    <n v="201381"/>
    <s v="2013-8-1"/>
    <x v="8"/>
    <n v="8"/>
    <n v="1"/>
    <x v="0"/>
    <x v="5"/>
    <x v="34"/>
    <x v="0"/>
    <x v="3"/>
    <x v="129"/>
    <s v="Good Standing"/>
    <n v="201431"/>
    <s v="2014-3-1"/>
    <n v="3"/>
    <x v="205"/>
    <s v="Good Standing"/>
    <n v="201731"/>
    <s v="2017-3-1"/>
    <n v="2.89"/>
    <n v="3.15"/>
    <s v="Good Standing"/>
    <x v="0"/>
    <x v="1"/>
    <n v="1"/>
    <x v="0"/>
    <n v="1"/>
    <x v="0"/>
    <n v="0"/>
    <n v="0"/>
    <x v="0"/>
    <x v="1"/>
    <n v="1"/>
    <n v="1"/>
  </r>
  <r>
    <n v="201381"/>
    <s v="2013-8-1"/>
    <x v="8"/>
    <n v="8"/>
    <n v="1"/>
    <x v="1"/>
    <x v="4"/>
    <x v="124"/>
    <x v="7"/>
    <x v="0"/>
    <x v="83"/>
    <s v="Good Standing"/>
    <n v="201431"/>
    <s v="2014-3-1"/>
    <n v="2.72"/>
    <x v="205"/>
    <s v="Good Standing"/>
    <n v="201431"/>
    <s v="2014-3-1"/>
    <n v="2.72"/>
    <n v="2.23"/>
    <s v="Good Standing"/>
    <x v="0"/>
    <x v="0"/>
    <n v="1"/>
    <x v="1"/>
    <n v="0"/>
    <x v="1"/>
    <n v="0"/>
    <n v="0"/>
    <x v="0"/>
    <x v="0"/>
    <n v="0"/>
    <n v="0"/>
  </r>
  <r>
    <n v="201381"/>
    <s v="2013-8-1"/>
    <x v="8"/>
    <n v="8"/>
    <n v="1"/>
    <x v="0"/>
    <x v="4"/>
    <x v="73"/>
    <x v="11"/>
    <x v="6"/>
    <x v="245"/>
    <s v="Good Standing"/>
    <n v="201431"/>
    <s v="2014-3-1"/>
    <n v="3.53"/>
    <x v="228"/>
    <s v="Good Standing"/>
    <n v="201731"/>
    <s v="2017-3-1"/>
    <n v="3.66"/>
    <n v="4"/>
    <s v="Good Standing"/>
    <x v="0"/>
    <x v="1"/>
    <n v="1"/>
    <x v="0"/>
    <n v="1"/>
    <x v="0"/>
    <n v="0"/>
    <n v="0"/>
    <x v="0"/>
    <x v="1"/>
    <n v="1"/>
    <n v="1"/>
  </r>
  <r>
    <n v="201381"/>
    <s v="2013-8-1"/>
    <x v="8"/>
    <n v="8"/>
    <n v="1"/>
    <x v="0"/>
    <x v="4"/>
    <x v="124"/>
    <x v="8"/>
    <x v="2"/>
    <x v="78"/>
    <s v="Good Standing"/>
    <n v="201431"/>
    <s v="2014-3-1"/>
    <n v="2.73"/>
    <x v="336"/>
    <s v="Good Standing"/>
    <m/>
    <s v="--"/>
    <m/>
    <m/>
    <m/>
    <x v="0"/>
    <x v="1"/>
    <n v="1"/>
    <x v="0"/>
    <n v="1"/>
    <x v="0"/>
    <n v="0"/>
    <n v="0"/>
    <x v="0"/>
    <x v="0"/>
    <n v="0"/>
    <n v="0"/>
  </r>
  <r>
    <n v="201481"/>
    <s v="2014-8-1"/>
    <x v="9"/>
    <n v="8"/>
    <n v="1"/>
    <x v="0"/>
    <x v="1"/>
    <x v="21"/>
    <x v="0"/>
    <x v="1"/>
    <x v="313"/>
    <s v="Probation"/>
    <n v="201531"/>
    <s v="2015-3-1"/>
    <n v="1.37"/>
    <x v="213"/>
    <s v="Probation"/>
    <n v="201581"/>
    <s v="2015-8-1"/>
    <n v="1"/>
    <n v="0"/>
    <s v="Disqualified"/>
    <x v="0"/>
    <x v="1"/>
    <n v="1"/>
    <x v="0"/>
    <n v="0"/>
    <x v="1"/>
    <n v="0"/>
    <n v="0"/>
    <x v="0"/>
    <x v="0"/>
    <n v="0"/>
    <n v="0"/>
  </r>
  <r>
    <n v="201481"/>
    <s v="2014-8-1"/>
    <x v="9"/>
    <n v="8"/>
    <n v="1"/>
    <x v="0"/>
    <x v="1"/>
    <x v="49"/>
    <x v="0"/>
    <x v="1"/>
    <x v="334"/>
    <s v="Good Standing"/>
    <n v="201531"/>
    <s v="2015-3-1"/>
    <n v="3.55"/>
    <x v="164"/>
    <s v="Good Standing"/>
    <n v="201781"/>
    <s v="2017-8-1"/>
    <n v="3.62"/>
    <n v="3.6"/>
    <s v="Good Standing"/>
    <x v="0"/>
    <x v="1"/>
    <n v="1"/>
    <x v="0"/>
    <n v="1"/>
    <x v="0"/>
    <n v="0"/>
    <n v="0"/>
    <x v="0"/>
    <x v="1"/>
    <n v="1"/>
    <n v="1"/>
  </r>
  <r>
    <n v="201481"/>
    <s v="2014-8-1"/>
    <x v="9"/>
    <n v="8"/>
    <n v="1"/>
    <x v="1"/>
    <x v="1"/>
    <x v="80"/>
    <x v="0"/>
    <x v="1"/>
    <x v="140"/>
    <s v="Good Standing"/>
    <n v="201531"/>
    <s v="2015-3-1"/>
    <n v="1.34"/>
    <x v="59"/>
    <s v="Probation"/>
    <n v="201531"/>
    <s v="2015-3-1"/>
    <n v="1.34"/>
    <n v="0"/>
    <s v="Probation"/>
    <x v="0"/>
    <x v="1"/>
    <n v="1"/>
    <x v="1"/>
    <n v="0"/>
    <x v="1"/>
    <n v="0"/>
    <n v="0"/>
    <x v="0"/>
    <x v="0"/>
    <n v="0"/>
    <n v="0"/>
  </r>
  <r>
    <n v="201481"/>
    <s v="2014-8-1"/>
    <x v="9"/>
    <n v="8"/>
    <n v="1"/>
    <x v="1"/>
    <x v="1"/>
    <x v="52"/>
    <x v="0"/>
    <x v="1"/>
    <x v="90"/>
    <s v="Probation"/>
    <n v="201571"/>
    <s v="2015-7-1"/>
    <n v="1.33"/>
    <x v="6"/>
    <s v="Probation"/>
    <n v="201981"/>
    <s v="2019-8-1"/>
    <n v="2.0699999999999998"/>
    <n v="0"/>
    <s v="Good Standing"/>
    <x v="0"/>
    <x v="1"/>
    <n v="1"/>
    <x v="0"/>
    <n v="1"/>
    <x v="0"/>
    <n v="1"/>
    <n v="1"/>
    <x v="0"/>
    <x v="0"/>
    <n v="0"/>
    <n v="1"/>
  </r>
  <r>
    <n v="201481"/>
    <s v="2014-8-1"/>
    <x v="9"/>
    <n v="8"/>
    <n v="1"/>
    <x v="0"/>
    <x v="1"/>
    <x v="49"/>
    <x v="0"/>
    <x v="1"/>
    <x v="280"/>
    <s v="Good Standing"/>
    <n v="201561"/>
    <s v="2015-6-1"/>
    <n v="3.36"/>
    <x v="19"/>
    <s v="Good Standing"/>
    <n v="201781"/>
    <s v="2017-8-1"/>
    <n v="3.13"/>
    <n v="3.17"/>
    <s v="Good Standing"/>
    <x v="0"/>
    <x v="0"/>
    <n v="1"/>
    <x v="0"/>
    <n v="1"/>
    <x v="0"/>
    <n v="0"/>
    <n v="0"/>
    <x v="0"/>
    <x v="1"/>
    <n v="1"/>
    <n v="1"/>
  </r>
  <r>
    <n v="201481"/>
    <s v="2014-8-1"/>
    <x v="9"/>
    <n v="8"/>
    <n v="1"/>
    <x v="0"/>
    <x v="1"/>
    <x v="50"/>
    <x v="0"/>
    <x v="1"/>
    <x v="202"/>
    <s v="Good Standing"/>
    <n v="201551"/>
    <s v="2015-5-1"/>
    <n v="2.7"/>
    <x v="6"/>
    <s v="Good Standing"/>
    <n v="201781"/>
    <s v="2017-8-1"/>
    <n v="3.09"/>
    <n v="3.66"/>
    <s v="Good Standing"/>
    <x v="0"/>
    <x v="1"/>
    <n v="1"/>
    <x v="0"/>
    <n v="1"/>
    <x v="0"/>
    <n v="0"/>
    <n v="0"/>
    <x v="0"/>
    <x v="1"/>
    <n v="1"/>
    <n v="1"/>
  </r>
  <r>
    <n v="201481"/>
    <s v="2014-8-1"/>
    <x v="9"/>
    <n v="8"/>
    <n v="1"/>
    <x v="1"/>
    <x v="4"/>
    <x v="142"/>
    <x v="0"/>
    <x v="3"/>
    <x v="233"/>
    <s v="Good Standing"/>
    <n v="201531"/>
    <s v="2015-3-1"/>
    <n v="3.76"/>
    <x v="6"/>
    <s v="Good Standing"/>
    <n v="201881"/>
    <s v="2018-8-1"/>
    <n v="3.87"/>
    <n v="4"/>
    <s v="Good Standing"/>
    <x v="0"/>
    <x v="1"/>
    <n v="1"/>
    <x v="0"/>
    <n v="1"/>
    <x v="0"/>
    <n v="1"/>
    <n v="0"/>
    <x v="0"/>
    <x v="0"/>
    <n v="1"/>
    <n v="1"/>
  </r>
  <r>
    <n v="201481"/>
    <s v="2014-8-1"/>
    <x v="9"/>
    <n v="8"/>
    <n v="1"/>
    <x v="0"/>
    <x v="1"/>
    <x v="30"/>
    <x v="0"/>
    <x v="1"/>
    <x v="341"/>
    <s v="Probation"/>
    <n v="201571"/>
    <s v="2015-7-1"/>
    <n v="2.2400000000000002"/>
    <x v="19"/>
    <s v="Good Standing"/>
    <n v="201831"/>
    <s v="2018-3-1"/>
    <n v="2.2599999999999998"/>
    <n v="2.71"/>
    <s v="Good Standing"/>
    <x v="0"/>
    <x v="1"/>
    <n v="1"/>
    <x v="0"/>
    <n v="1"/>
    <x v="0"/>
    <n v="0"/>
    <n v="0"/>
    <x v="0"/>
    <x v="1"/>
    <n v="1"/>
    <n v="1"/>
  </r>
  <r>
    <n v="201481"/>
    <s v="2014-8-1"/>
    <x v="9"/>
    <n v="8"/>
    <n v="1"/>
    <x v="0"/>
    <x v="1"/>
    <x v="113"/>
    <x v="0"/>
    <x v="1"/>
    <x v="30"/>
    <s v="Good Standing"/>
    <n v="201531"/>
    <s v="2015-3-1"/>
    <n v="1.97"/>
    <x v="213"/>
    <s v="Probation"/>
    <n v="201781"/>
    <s v="2017-8-1"/>
    <n v="2.12"/>
    <n v="0.9"/>
    <s v="Good Standing with Warning"/>
    <x v="0"/>
    <x v="1"/>
    <n v="1"/>
    <x v="0"/>
    <n v="1"/>
    <x v="0"/>
    <n v="0"/>
    <n v="0"/>
    <x v="0"/>
    <x v="0"/>
    <n v="0"/>
    <n v="0"/>
  </r>
  <r>
    <n v="201481"/>
    <s v="2014-8-1"/>
    <x v="9"/>
    <n v="8"/>
    <n v="1"/>
    <x v="0"/>
    <x v="3"/>
    <x v="99"/>
    <x v="0"/>
    <x v="2"/>
    <x v="264"/>
    <s v="Good Standing"/>
    <n v="201531"/>
    <s v="2015-3-1"/>
    <n v="3.29"/>
    <x v="202"/>
    <s v="Good Standing"/>
    <n v="201831"/>
    <s v="2018-3-1"/>
    <n v="3.42"/>
    <n v="3.42"/>
    <s v="Good Standing"/>
    <x v="0"/>
    <x v="1"/>
    <n v="1"/>
    <x v="0"/>
    <n v="1"/>
    <x v="0"/>
    <n v="0"/>
    <n v="0"/>
    <x v="0"/>
    <x v="1"/>
    <n v="1"/>
    <n v="1"/>
  </r>
  <r>
    <n v="201481"/>
    <s v="2014-8-1"/>
    <x v="9"/>
    <n v="8"/>
    <n v="1"/>
    <x v="0"/>
    <x v="1"/>
    <x v="36"/>
    <x v="0"/>
    <x v="1"/>
    <x v="244"/>
    <s v="Good Standing"/>
    <n v="201531"/>
    <s v="2015-3-1"/>
    <n v="2.02"/>
    <x v="162"/>
    <s v="Good Standing with Warning"/>
    <n v="201631"/>
    <s v="2016-3-1"/>
    <n v="2.0299999999999998"/>
    <n v="2.0499999999999998"/>
    <s v="Good Standing"/>
    <x v="0"/>
    <x v="1"/>
    <n v="1"/>
    <x v="0"/>
    <n v="0"/>
    <x v="1"/>
    <n v="0"/>
    <n v="0"/>
    <x v="0"/>
    <x v="0"/>
    <n v="0"/>
    <n v="0"/>
  </r>
  <r>
    <n v="201481"/>
    <s v="2014-8-1"/>
    <x v="9"/>
    <n v="8"/>
    <n v="1"/>
    <x v="0"/>
    <x v="1"/>
    <x v="21"/>
    <x v="0"/>
    <x v="1"/>
    <x v="342"/>
    <s v="Good Standing"/>
    <n v="201531"/>
    <s v="2015-3-1"/>
    <n v="2.14"/>
    <x v="248"/>
    <s v="Good Standing with Warning"/>
    <n v="201931"/>
    <s v="2019-3-1"/>
    <n v="3.2"/>
    <n v="3.87"/>
    <s v="Good Standing"/>
    <x v="0"/>
    <x v="1"/>
    <n v="1"/>
    <x v="0"/>
    <n v="1"/>
    <x v="0"/>
    <n v="1"/>
    <n v="0"/>
    <x v="0"/>
    <x v="0"/>
    <n v="1"/>
    <n v="1"/>
  </r>
  <r>
    <n v="201481"/>
    <s v="2014-8-1"/>
    <x v="9"/>
    <n v="8"/>
    <n v="1"/>
    <x v="1"/>
    <x v="1"/>
    <x v="90"/>
    <x v="0"/>
    <x v="1"/>
    <x v="202"/>
    <s v="Good Standing"/>
    <n v="201531"/>
    <s v="2015-3-1"/>
    <n v="2.66"/>
    <x v="271"/>
    <s v="Good Standing"/>
    <n v="201831"/>
    <s v="2018-3-1"/>
    <n v="2.92"/>
    <n v="2.71"/>
    <s v="Good Standing"/>
    <x v="0"/>
    <x v="1"/>
    <n v="1"/>
    <x v="0"/>
    <n v="1"/>
    <x v="0"/>
    <n v="0"/>
    <n v="0"/>
    <x v="0"/>
    <x v="1"/>
    <n v="1"/>
    <n v="1"/>
  </r>
  <r>
    <n v="201481"/>
    <s v="2014-8-1"/>
    <x v="9"/>
    <n v="8"/>
    <n v="1"/>
    <x v="1"/>
    <x v="1"/>
    <x v="42"/>
    <x v="0"/>
    <x v="1"/>
    <x v="283"/>
    <s v="Good Standing"/>
    <n v="201531"/>
    <s v="2015-3-1"/>
    <n v="3.01"/>
    <x v="231"/>
    <s v="Good Standing"/>
    <n v="201831"/>
    <s v="2018-3-1"/>
    <n v="3.63"/>
    <n v="3.66"/>
    <s v="Good Standing"/>
    <x v="0"/>
    <x v="0"/>
    <n v="1"/>
    <x v="0"/>
    <n v="1"/>
    <x v="0"/>
    <n v="0"/>
    <n v="0"/>
    <x v="0"/>
    <x v="1"/>
    <n v="1"/>
    <n v="1"/>
  </r>
  <r>
    <n v="201481"/>
    <s v="2014-8-1"/>
    <x v="9"/>
    <n v="8"/>
    <n v="1"/>
    <x v="1"/>
    <x v="1"/>
    <x v="59"/>
    <x v="0"/>
    <x v="1"/>
    <x v="213"/>
    <s v="Good Standing"/>
    <n v="201531"/>
    <s v="2015-3-1"/>
    <n v="2.84"/>
    <x v="196"/>
    <s v="Good Standing"/>
    <n v="201831"/>
    <s v="2018-3-1"/>
    <n v="3.49"/>
    <n v="4"/>
    <s v="Good Standing"/>
    <x v="0"/>
    <x v="1"/>
    <n v="1"/>
    <x v="0"/>
    <n v="1"/>
    <x v="0"/>
    <n v="0"/>
    <n v="0"/>
    <x v="0"/>
    <x v="1"/>
    <n v="1"/>
    <n v="1"/>
  </r>
  <r>
    <n v="201481"/>
    <s v="2014-8-1"/>
    <x v="9"/>
    <n v="8"/>
    <n v="1"/>
    <x v="0"/>
    <x v="1"/>
    <x v="97"/>
    <x v="0"/>
    <x v="1"/>
    <x v="334"/>
    <s v="Good Standing"/>
    <n v="201531"/>
    <s v="2015-3-1"/>
    <n v="2.6"/>
    <x v="67"/>
    <s v="Good Standing"/>
    <n v="201581"/>
    <s v="2015-8-1"/>
    <n v="1.68"/>
    <n v="0"/>
    <s v="Probation"/>
    <x v="0"/>
    <x v="1"/>
    <n v="1"/>
    <x v="0"/>
    <n v="0"/>
    <x v="1"/>
    <n v="0"/>
    <n v="0"/>
    <x v="0"/>
    <x v="0"/>
    <n v="0"/>
    <n v="0"/>
  </r>
  <r>
    <n v="201481"/>
    <s v="2014-8-1"/>
    <x v="9"/>
    <n v="8"/>
    <n v="1"/>
    <x v="0"/>
    <x v="1"/>
    <x v="109"/>
    <x v="0"/>
    <x v="1"/>
    <x v="173"/>
    <s v="Good Standing"/>
    <n v="201531"/>
    <s v="2015-3-1"/>
    <n v="3.69"/>
    <x v="269"/>
    <s v="Good Standing"/>
    <n v="201831"/>
    <s v="2018-3-1"/>
    <n v="3.56"/>
    <n v="3.66"/>
    <s v="Good Standing"/>
    <x v="0"/>
    <x v="1"/>
    <n v="1"/>
    <x v="0"/>
    <n v="1"/>
    <x v="0"/>
    <n v="0"/>
    <n v="0"/>
    <x v="0"/>
    <x v="1"/>
    <n v="1"/>
    <n v="1"/>
  </r>
  <r>
    <n v="201481"/>
    <s v="2014-8-1"/>
    <x v="9"/>
    <n v="8"/>
    <n v="1"/>
    <x v="0"/>
    <x v="1"/>
    <x v="94"/>
    <x v="0"/>
    <x v="1"/>
    <x v="343"/>
    <s v="Probation"/>
    <n v="201531"/>
    <s v="2015-3-1"/>
    <n v="0.55000000000000004"/>
    <x v="312"/>
    <s v="Disqualified"/>
    <n v="201531"/>
    <s v="2015-3-1"/>
    <n v="0.55000000000000004"/>
    <n v="0.5"/>
    <s v="Disqualified"/>
    <x v="0"/>
    <x v="1"/>
    <n v="1"/>
    <x v="1"/>
    <n v="0"/>
    <x v="1"/>
    <n v="0"/>
    <n v="0"/>
    <x v="0"/>
    <x v="0"/>
    <n v="0"/>
    <n v="0"/>
  </r>
  <r>
    <n v="201481"/>
    <s v="2014-8-1"/>
    <x v="9"/>
    <n v="8"/>
    <n v="1"/>
    <x v="1"/>
    <x v="1"/>
    <x v="140"/>
    <x v="0"/>
    <x v="1"/>
    <x v="233"/>
    <s v="Good Standing"/>
    <n v="201531"/>
    <s v="2015-3-1"/>
    <n v="3.62"/>
    <x v="269"/>
    <s v="Good Standing"/>
    <n v="201931"/>
    <s v="2019-3-1"/>
    <n v="3.74"/>
    <n v="3.21"/>
    <s v="Good Standing"/>
    <x v="0"/>
    <x v="1"/>
    <n v="1"/>
    <x v="0"/>
    <n v="1"/>
    <x v="1"/>
    <n v="1"/>
    <n v="0"/>
    <x v="0"/>
    <x v="0"/>
    <n v="1"/>
    <n v="1"/>
  </r>
  <r>
    <n v="201481"/>
    <s v="2014-8-1"/>
    <x v="9"/>
    <n v="8"/>
    <n v="1"/>
    <x v="0"/>
    <x v="1"/>
    <x v="43"/>
    <x v="0"/>
    <x v="1"/>
    <x v="296"/>
    <s v="Probation"/>
    <n v="201531"/>
    <s v="2015-3-1"/>
    <n v="1.66"/>
    <x v="316"/>
    <s v="Probation"/>
    <n v="201851"/>
    <s v="2018-5-1"/>
    <n v="2.2599999999999998"/>
    <n v="4"/>
    <s v="Good Standing"/>
    <x v="0"/>
    <x v="1"/>
    <n v="1"/>
    <x v="0"/>
    <n v="1"/>
    <x v="0"/>
    <n v="0"/>
    <n v="0"/>
    <x v="0"/>
    <x v="1"/>
    <n v="1"/>
    <n v="1"/>
  </r>
  <r>
    <n v="201481"/>
    <s v="2014-8-1"/>
    <x v="9"/>
    <n v="8"/>
    <n v="1"/>
    <x v="1"/>
    <x v="1"/>
    <x v="44"/>
    <x v="0"/>
    <x v="1"/>
    <x v="36"/>
    <s v="Good Standing"/>
    <n v="201531"/>
    <s v="2015-3-1"/>
    <n v="2.14"/>
    <x v="337"/>
    <s v="Good Standing"/>
    <n v="201831"/>
    <s v="2018-3-1"/>
    <n v="3.04"/>
    <n v="2.79"/>
    <s v="Good Standing"/>
    <x v="0"/>
    <x v="1"/>
    <n v="1"/>
    <x v="0"/>
    <n v="1"/>
    <x v="0"/>
    <n v="0"/>
    <n v="0"/>
    <x v="0"/>
    <x v="1"/>
    <n v="1"/>
    <n v="1"/>
  </r>
  <r>
    <n v="201481"/>
    <s v="2014-8-1"/>
    <x v="9"/>
    <n v="8"/>
    <n v="1"/>
    <x v="0"/>
    <x v="1"/>
    <x v="94"/>
    <x v="0"/>
    <x v="1"/>
    <x v="84"/>
    <s v="Probation"/>
    <n v="201481"/>
    <s v="2014-8-1"/>
    <n v="0"/>
    <x v="59"/>
    <s v="Probation"/>
    <n v="201481"/>
    <s v="2014-8-1"/>
    <n v="0"/>
    <n v="0"/>
    <s v="Probation"/>
    <x v="0"/>
    <x v="1"/>
    <n v="1"/>
    <x v="1"/>
    <n v="0"/>
    <x v="1"/>
    <n v="0"/>
    <n v="0"/>
    <x v="0"/>
    <x v="0"/>
    <n v="0"/>
    <n v="0"/>
  </r>
  <r>
    <n v="201481"/>
    <s v="2014-8-1"/>
    <x v="9"/>
    <n v="8"/>
    <n v="1"/>
    <x v="0"/>
    <x v="1"/>
    <x v="138"/>
    <x v="0"/>
    <x v="1"/>
    <x v="84"/>
    <s v="Probation"/>
    <n v="201481"/>
    <s v="2014-8-1"/>
    <n v="0"/>
    <x v="59"/>
    <s v="Probation"/>
    <n v="201481"/>
    <s v="2014-8-1"/>
    <n v="0"/>
    <n v="0"/>
    <s v="Probation"/>
    <x v="0"/>
    <x v="1"/>
    <n v="1"/>
    <x v="1"/>
    <n v="0"/>
    <x v="1"/>
    <n v="0"/>
    <n v="0"/>
    <x v="0"/>
    <x v="0"/>
    <n v="0"/>
    <n v="0"/>
  </r>
  <r>
    <n v="201481"/>
    <s v="2014-8-1"/>
    <x v="9"/>
    <n v="8"/>
    <n v="1"/>
    <x v="1"/>
    <x v="0"/>
    <x v="32"/>
    <x v="0"/>
    <x v="0"/>
    <x v="153"/>
    <s v="Good Standing"/>
    <n v="201531"/>
    <s v="2015-3-1"/>
    <n v="2.67"/>
    <x v="120"/>
    <s v="Good Standing"/>
    <n v="201531"/>
    <s v="2015-3-1"/>
    <n v="2.67"/>
    <n v="2.86"/>
    <s v="Good Standing"/>
    <x v="0"/>
    <x v="0"/>
    <n v="1"/>
    <x v="1"/>
    <n v="0"/>
    <x v="1"/>
    <n v="0"/>
    <n v="0"/>
    <x v="0"/>
    <x v="0"/>
    <n v="0"/>
    <n v="0"/>
  </r>
  <r>
    <n v="201481"/>
    <s v="2014-8-1"/>
    <x v="9"/>
    <n v="8"/>
    <n v="1"/>
    <x v="0"/>
    <x v="1"/>
    <x v="67"/>
    <x v="0"/>
    <x v="1"/>
    <x v="279"/>
    <s v="Good Standing"/>
    <n v="201551"/>
    <s v="2015-5-1"/>
    <n v="3.34"/>
    <x v="265"/>
    <s v="Good Standing"/>
    <n v="201781"/>
    <s v="2017-8-1"/>
    <n v="3.34"/>
    <n v="3.24"/>
    <s v="Good Standing"/>
    <x v="0"/>
    <x v="0"/>
    <n v="1"/>
    <x v="0"/>
    <n v="1"/>
    <x v="0"/>
    <n v="0"/>
    <n v="0"/>
    <x v="0"/>
    <x v="1"/>
    <n v="1"/>
    <n v="1"/>
  </r>
  <r>
    <n v="201481"/>
    <s v="2014-8-1"/>
    <x v="9"/>
    <n v="8"/>
    <n v="1"/>
    <x v="1"/>
    <x v="1"/>
    <x v="27"/>
    <x v="0"/>
    <x v="1"/>
    <x v="240"/>
    <s v="Probation"/>
    <n v="201531"/>
    <s v="2015-3-1"/>
    <n v="1.71"/>
    <x v="44"/>
    <s v="Probation"/>
    <n v="201861"/>
    <s v="2018-6-1"/>
    <n v="2.48"/>
    <n v="2.65"/>
    <s v="Good Standing"/>
    <x v="0"/>
    <x v="1"/>
    <n v="1"/>
    <x v="0"/>
    <n v="1"/>
    <x v="0"/>
    <n v="0"/>
    <n v="0"/>
    <x v="0"/>
    <x v="1"/>
    <n v="1"/>
    <n v="1"/>
  </r>
  <r>
    <n v="201481"/>
    <s v="2014-8-1"/>
    <x v="9"/>
    <n v="8"/>
    <n v="1"/>
    <x v="0"/>
    <x v="4"/>
    <x v="148"/>
    <x v="0"/>
    <x v="2"/>
    <x v="199"/>
    <s v="Good Standing"/>
    <n v="201531"/>
    <s v="2015-3-1"/>
    <n v="2.33"/>
    <x v="89"/>
    <s v="Good Standing"/>
    <n v="201931"/>
    <s v="2019-3-1"/>
    <n v="3.13"/>
    <n v="3.61"/>
    <s v="Good Standing"/>
    <x v="0"/>
    <x v="1"/>
    <n v="1"/>
    <x v="0"/>
    <n v="1"/>
    <x v="0"/>
    <n v="1"/>
    <n v="0"/>
    <x v="0"/>
    <x v="0"/>
    <n v="1"/>
    <n v="1"/>
  </r>
  <r>
    <n v="201481"/>
    <s v="2014-8-1"/>
    <x v="9"/>
    <n v="8"/>
    <n v="1"/>
    <x v="0"/>
    <x v="1"/>
    <x v="47"/>
    <x v="0"/>
    <x v="1"/>
    <x v="274"/>
    <s v="Probation"/>
    <n v="201531"/>
    <s v="2015-3-1"/>
    <n v="0.66"/>
    <x v="338"/>
    <s v="Disqualified"/>
    <n v="201581"/>
    <s v="2015-8-1"/>
    <n v="0.82"/>
    <n v="1.35"/>
    <s v="Probation"/>
    <x v="0"/>
    <x v="1"/>
    <n v="1"/>
    <x v="0"/>
    <n v="0"/>
    <x v="1"/>
    <n v="0"/>
    <n v="0"/>
    <x v="0"/>
    <x v="0"/>
    <n v="0"/>
    <n v="0"/>
  </r>
  <r>
    <n v="201481"/>
    <s v="2014-8-1"/>
    <x v="9"/>
    <n v="8"/>
    <n v="1"/>
    <x v="1"/>
    <x v="1"/>
    <x v="21"/>
    <x v="0"/>
    <x v="1"/>
    <x v="279"/>
    <s v="Good Standing"/>
    <n v="201531"/>
    <s v="2015-3-1"/>
    <n v="2.81"/>
    <x v="235"/>
    <s v="Good Standing"/>
    <n v="201831"/>
    <s v="2018-3-1"/>
    <n v="3.49"/>
    <n v="4"/>
    <s v="Good Standing"/>
    <x v="0"/>
    <x v="1"/>
    <n v="1"/>
    <x v="0"/>
    <n v="1"/>
    <x v="0"/>
    <n v="0"/>
    <n v="0"/>
    <x v="0"/>
    <x v="1"/>
    <n v="1"/>
    <n v="1"/>
  </r>
  <r>
    <n v="201481"/>
    <s v="2014-8-1"/>
    <x v="9"/>
    <n v="8"/>
    <n v="1"/>
    <x v="1"/>
    <x v="5"/>
    <x v="20"/>
    <x v="0"/>
    <x v="4"/>
    <x v="90"/>
    <s v="Probation"/>
    <n v="201531"/>
    <s v="2015-3-1"/>
    <n v="1.4"/>
    <x v="204"/>
    <s v="Probation"/>
    <n v="201531"/>
    <s v="2015-3-1"/>
    <n v="1.4"/>
    <n v="1.2"/>
    <s v="Probation"/>
    <x v="1"/>
    <x v="1"/>
    <n v="1"/>
    <x v="1"/>
    <n v="0"/>
    <x v="1"/>
    <n v="0"/>
    <n v="0"/>
    <x v="0"/>
    <x v="0"/>
    <n v="0"/>
    <n v="0"/>
  </r>
  <r>
    <n v="201481"/>
    <s v="2014-8-1"/>
    <x v="9"/>
    <n v="8"/>
    <n v="1"/>
    <x v="0"/>
    <x v="3"/>
    <x v="80"/>
    <x v="0"/>
    <x v="0"/>
    <x v="344"/>
    <s v="Probation"/>
    <n v="201531"/>
    <s v="2015-3-1"/>
    <n v="1.1200000000000001"/>
    <x v="300"/>
    <s v="Disqualified"/>
    <n v="201531"/>
    <s v="2015-3-1"/>
    <n v="1.1200000000000001"/>
    <n v="1.1399999999999999"/>
    <s v="Disqualified"/>
    <x v="0"/>
    <x v="0"/>
    <n v="1"/>
    <x v="1"/>
    <n v="0"/>
    <x v="1"/>
    <n v="0"/>
    <n v="0"/>
    <x v="0"/>
    <x v="0"/>
    <n v="0"/>
    <n v="0"/>
  </r>
  <r>
    <n v="201481"/>
    <s v="2014-8-1"/>
    <x v="9"/>
    <n v="8"/>
    <n v="1"/>
    <x v="1"/>
    <x v="1"/>
    <x v="31"/>
    <x v="0"/>
    <x v="1"/>
    <x v="284"/>
    <s v="Probation"/>
    <n v="201551"/>
    <s v="2015-5-1"/>
    <n v="1.03"/>
    <x v="48"/>
    <s v="Probation"/>
    <n v="201581"/>
    <s v="2015-8-1"/>
    <n v="0.77"/>
    <n v="0"/>
    <s v="Disqualified"/>
    <x v="0"/>
    <x v="1"/>
    <n v="1"/>
    <x v="0"/>
    <n v="0"/>
    <x v="1"/>
    <n v="0"/>
    <n v="0"/>
    <x v="0"/>
    <x v="0"/>
    <n v="0"/>
    <n v="0"/>
  </r>
  <r>
    <n v="201481"/>
    <s v="2014-8-1"/>
    <x v="9"/>
    <n v="8"/>
    <n v="1"/>
    <x v="0"/>
    <x v="1"/>
    <x v="119"/>
    <x v="0"/>
    <x v="1"/>
    <x v="0"/>
    <s v="Good Standing"/>
    <n v="201531"/>
    <s v="2015-3-1"/>
    <n v="1.88"/>
    <x v="158"/>
    <s v="Probation"/>
    <n v="201881"/>
    <s v="2018-8-1"/>
    <n v="2.61"/>
    <n v="2.95"/>
    <s v="Good Standing"/>
    <x v="0"/>
    <x v="1"/>
    <n v="1"/>
    <x v="0"/>
    <n v="1"/>
    <x v="0"/>
    <n v="1"/>
    <n v="0"/>
    <x v="0"/>
    <x v="0"/>
    <n v="1"/>
    <n v="1"/>
  </r>
  <r>
    <n v="201481"/>
    <s v="2014-8-1"/>
    <x v="9"/>
    <n v="8"/>
    <n v="1"/>
    <x v="1"/>
    <x v="1"/>
    <x v="100"/>
    <x v="0"/>
    <x v="1"/>
    <x v="119"/>
    <s v="Probation"/>
    <n v="201531"/>
    <s v="2015-3-1"/>
    <n v="2.4"/>
    <x v="196"/>
    <s v="Good Standing"/>
    <n v="201831"/>
    <s v="2018-3-1"/>
    <n v="2.97"/>
    <n v="3.32"/>
    <s v="Good Standing"/>
    <x v="0"/>
    <x v="1"/>
    <n v="1"/>
    <x v="0"/>
    <n v="1"/>
    <x v="0"/>
    <n v="0"/>
    <n v="0"/>
    <x v="0"/>
    <x v="1"/>
    <n v="1"/>
    <n v="1"/>
  </r>
  <r>
    <n v="201481"/>
    <s v="2014-8-1"/>
    <x v="9"/>
    <n v="8"/>
    <n v="1"/>
    <x v="0"/>
    <x v="1"/>
    <x v="21"/>
    <x v="0"/>
    <x v="1"/>
    <x v="140"/>
    <s v="Good Standing"/>
    <n v="201531"/>
    <s v="2015-3-1"/>
    <n v="2.23"/>
    <x v="264"/>
    <s v="Good Standing"/>
    <n v="201831"/>
    <s v="2018-3-1"/>
    <n v="2.88"/>
    <n v="2.6"/>
    <s v="Good Standing"/>
    <x v="0"/>
    <x v="1"/>
    <n v="1"/>
    <x v="0"/>
    <n v="1"/>
    <x v="0"/>
    <n v="0"/>
    <n v="0"/>
    <x v="0"/>
    <x v="1"/>
    <n v="1"/>
    <n v="1"/>
  </r>
  <r>
    <n v="201481"/>
    <s v="2014-8-1"/>
    <x v="9"/>
    <n v="8"/>
    <n v="1"/>
    <x v="0"/>
    <x v="4"/>
    <x v="140"/>
    <x v="0"/>
    <x v="2"/>
    <x v="207"/>
    <s v="Good Standing"/>
    <n v="201531"/>
    <s v="2015-3-1"/>
    <n v="2.46"/>
    <x v="174"/>
    <s v="Good Standing"/>
    <n v="201871"/>
    <s v="2018-7-1"/>
    <n v="2.83"/>
    <n v="3.65"/>
    <s v="Good Standing"/>
    <x v="0"/>
    <x v="1"/>
    <n v="1"/>
    <x v="0"/>
    <n v="1"/>
    <x v="0"/>
    <n v="0"/>
    <n v="0"/>
    <x v="0"/>
    <x v="1"/>
    <n v="1"/>
    <n v="1"/>
  </r>
  <r>
    <n v="201481"/>
    <s v="2014-8-1"/>
    <x v="9"/>
    <n v="8"/>
    <n v="1"/>
    <x v="0"/>
    <x v="2"/>
    <x v="68"/>
    <x v="0"/>
    <x v="2"/>
    <x v="345"/>
    <s v="Good Standing"/>
    <n v="201531"/>
    <s v="2015-3-1"/>
    <n v="2.98"/>
    <x v="187"/>
    <s v="Good Standing"/>
    <n v="201831"/>
    <s v="2018-3-1"/>
    <n v="2.75"/>
    <n v="2.6"/>
    <s v="Good Standing"/>
    <x v="0"/>
    <x v="1"/>
    <n v="1"/>
    <x v="0"/>
    <n v="1"/>
    <x v="0"/>
    <n v="0"/>
    <n v="0"/>
    <x v="0"/>
    <x v="1"/>
    <n v="1"/>
    <n v="1"/>
  </r>
  <r>
    <n v="201481"/>
    <s v="2014-8-1"/>
    <x v="9"/>
    <n v="8"/>
    <n v="1"/>
    <x v="1"/>
    <x v="1"/>
    <x v="118"/>
    <x v="0"/>
    <x v="1"/>
    <x v="222"/>
    <s v="Good Standing"/>
    <n v="201531"/>
    <s v="2015-3-1"/>
    <n v="3.01"/>
    <x v="167"/>
    <s v="Good Standing"/>
    <n v="201581"/>
    <s v="2015-8-1"/>
    <n v="3.13"/>
    <n v="3.34"/>
    <s v="Good Standing"/>
    <x v="0"/>
    <x v="1"/>
    <n v="1"/>
    <x v="0"/>
    <n v="0"/>
    <x v="1"/>
    <n v="0"/>
    <n v="0"/>
    <x v="0"/>
    <x v="0"/>
    <n v="0"/>
    <n v="0"/>
  </r>
  <r>
    <n v="201481"/>
    <s v="2014-8-1"/>
    <x v="9"/>
    <n v="8"/>
    <n v="1"/>
    <x v="1"/>
    <x v="5"/>
    <x v="138"/>
    <x v="0"/>
    <x v="0"/>
    <x v="182"/>
    <s v="Good Standing"/>
    <n v="201561"/>
    <s v="2015-6-1"/>
    <n v="3.1"/>
    <x v="6"/>
    <s v="Good Standing"/>
    <n v="201831"/>
    <s v="2018-3-1"/>
    <n v="3.4"/>
    <n v="3.66"/>
    <s v="Good Standing"/>
    <x v="0"/>
    <x v="0"/>
    <n v="1"/>
    <x v="0"/>
    <n v="1"/>
    <x v="0"/>
    <n v="0"/>
    <n v="0"/>
    <x v="0"/>
    <x v="1"/>
    <n v="1"/>
    <n v="1"/>
  </r>
  <r>
    <n v="201481"/>
    <s v="2014-8-1"/>
    <x v="9"/>
    <n v="8"/>
    <n v="1"/>
    <x v="1"/>
    <x v="5"/>
    <x v="102"/>
    <x v="0"/>
    <x v="3"/>
    <x v="182"/>
    <s v="Good Standing"/>
    <n v="201531"/>
    <s v="2015-3-1"/>
    <n v="2.87"/>
    <x v="182"/>
    <s v="Good Standing"/>
    <m/>
    <s v="--"/>
    <m/>
    <m/>
    <m/>
    <x v="1"/>
    <x v="1"/>
    <n v="1"/>
    <x v="0"/>
    <n v="1"/>
    <x v="1"/>
    <n v="0"/>
    <n v="0"/>
    <x v="0"/>
    <x v="0"/>
    <n v="0"/>
    <n v="0"/>
  </r>
  <r>
    <n v="201481"/>
    <s v="2014-8-1"/>
    <x v="9"/>
    <n v="8"/>
    <n v="1"/>
    <x v="0"/>
    <x v="1"/>
    <x v="87"/>
    <x v="0"/>
    <x v="1"/>
    <x v="346"/>
    <s v="Probation"/>
    <n v="201571"/>
    <s v="2015-7-1"/>
    <n v="2.2799999999999998"/>
    <x v="19"/>
    <s v="Good Standing"/>
    <n v="201831"/>
    <s v="2018-3-1"/>
    <n v="2.65"/>
    <n v="2.35"/>
    <s v="Good Standing"/>
    <x v="0"/>
    <x v="1"/>
    <n v="1"/>
    <x v="0"/>
    <n v="1"/>
    <x v="0"/>
    <n v="0"/>
    <n v="0"/>
    <x v="0"/>
    <x v="1"/>
    <n v="1"/>
    <n v="1"/>
  </r>
  <r>
    <n v="201481"/>
    <s v="2014-8-1"/>
    <x v="9"/>
    <n v="8"/>
    <n v="1"/>
    <x v="1"/>
    <x v="5"/>
    <x v="19"/>
    <x v="0"/>
    <x v="0"/>
    <x v="15"/>
    <s v="Good Standing"/>
    <n v="201531"/>
    <s v="2015-3-1"/>
    <n v="3.3"/>
    <x v="184"/>
    <s v="Good Standing"/>
    <n v="201831"/>
    <s v="2018-3-1"/>
    <n v="3.05"/>
    <n v="3.23"/>
    <s v="Good Standing"/>
    <x v="0"/>
    <x v="1"/>
    <n v="1"/>
    <x v="0"/>
    <n v="1"/>
    <x v="0"/>
    <n v="0"/>
    <n v="0"/>
    <x v="0"/>
    <x v="1"/>
    <n v="1"/>
    <n v="1"/>
  </r>
  <r>
    <n v="201481"/>
    <s v="2014-8-1"/>
    <x v="9"/>
    <n v="8"/>
    <n v="1"/>
    <x v="0"/>
    <x v="1"/>
    <x v="21"/>
    <x v="0"/>
    <x v="1"/>
    <x v="293"/>
    <s v="Good Standing"/>
    <n v="201531"/>
    <s v="2015-3-1"/>
    <n v="2.25"/>
    <x v="67"/>
    <s v="Good Standing"/>
    <m/>
    <s v="--"/>
    <m/>
    <m/>
    <m/>
    <x v="0"/>
    <x v="1"/>
    <n v="1"/>
    <x v="1"/>
    <n v="0"/>
    <x v="1"/>
    <n v="0"/>
    <n v="0"/>
    <x v="0"/>
    <x v="0"/>
    <n v="0"/>
    <n v="0"/>
  </r>
  <r>
    <n v="201481"/>
    <s v="2014-8-1"/>
    <x v="9"/>
    <n v="8"/>
    <n v="1"/>
    <x v="1"/>
    <x v="0"/>
    <x v="45"/>
    <x v="0"/>
    <x v="2"/>
    <x v="347"/>
    <s v="Probation"/>
    <n v="201531"/>
    <s v="2015-3-1"/>
    <n v="1.0900000000000001"/>
    <x v="293"/>
    <s v="Disqualified"/>
    <n v="201531"/>
    <s v="2015-3-1"/>
    <n v="1.0900000000000001"/>
    <n v="1.32"/>
    <s v="Disqualified"/>
    <x v="0"/>
    <x v="1"/>
    <n v="1"/>
    <x v="1"/>
    <n v="0"/>
    <x v="1"/>
    <n v="0"/>
    <n v="0"/>
    <x v="0"/>
    <x v="0"/>
    <n v="0"/>
    <n v="0"/>
  </r>
  <r>
    <n v="201481"/>
    <s v="2014-8-1"/>
    <x v="9"/>
    <n v="8"/>
    <n v="1"/>
    <x v="1"/>
    <x v="4"/>
    <x v="78"/>
    <x v="0"/>
    <x v="2"/>
    <x v="326"/>
    <s v="Probation"/>
    <n v="201531"/>
    <s v="2015-3-1"/>
    <n v="1.96"/>
    <x v="235"/>
    <s v="Probation"/>
    <n v="201631"/>
    <s v="2016-3-1"/>
    <n v="1.06"/>
    <n v="0"/>
    <s v="Disqualified"/>
    <x v="1"/>
    <x v="1"/>
    <n v="1"/>
    <x v="0"/>
    <n v="0"/>
    <x v="1"/>
    <n v="0"/>
    <n v="0"/>
    <x v="0"/>
    <x v="0"/>
    <n v="0"/>
    <n v="0"/>
  </r>
  <r>
    <n v="201481"/>
    <s v="2014-8-1"/>
    <x v="9"/>
    <n v="8"/>
    <n v="1"/>
    <x v="0"/>
    <x v="1"/>
    <x v="3"/>
    <x v="0"/>
    <x v="1"/>
    <x v="204"/>
    <s v="Good Standing"/>
    <n v="201531"/>
    <s v="2015-3-1"/>
    <n v="2.4900000000000002"/>
    <x v="234"/>
    <s v="Good Standing"/>
    <n v="201831"/>
    <s v="2018-3-1"/>
    <n v="3.02"/>
    <n v="3.74"/>
    <s v="Good Standing"/>
    <x v="0"/>
    <x v="0"/>
    <n v="1"/>
    <x v="0"/>
    <n v="1"/>
    <x v="0"/>
    <n v="0"/>
    <n v="0"/>
    <x v="0"/>
    <x v="1"/>
    <n v="1"/>
    <n v="1"/>
  </r>
  <r>
    <n v="201481"/>
    <s v="2014-8-1"/>
    <x v="9"/>
    <n v="8"/>
    <n v="1"/>
    <x v="0"/>
    <x v="1"/>
    <x v="81"/>
    <x v="0"/>
    <x v="1"/>
    <x v="249"/>
    <s v="Probation"/>
    <n v="201531"/>
    <s v="2015-3-1"/>
    <n v="2.3199999999999998"/>
    <x v="198"/>
    <s v="Good Standing"/>
    <n v="201531"/>
    <s v="2015-3-1"/>
    <n v="2.3199999999999998"/>
    <n v="2.5099999999999998"/>
    <s v="Good Standing"/>
    <x v="0"/>
    <x v="1"/>
    <n v="1"/>
    <x v="1"/>
    <n v="0"/>
    <x v="1"/>
    <n v="0"/>
    <n v="0"/>
    <x v="0"/>
    <x v="0"/>
    <n v="0"/>
    <n v="0"/>
  </r>
  <r>
    <n v="201481"/>
    <s v="2014-8-1"/>
    <x v="9"/>
    <n v="8"/>
    <n v="1"/>
    <x v="0"/>
    <x v="1"/>
    <x v="102"/>
    <x v="0"/>
    <x v="1"/>
    <x v="338"/>
    <s v="Probation"/>
    <n v="201571"/>
    <s v="2015-7-1"/>
    <n v="2.4900000000000002"/>
    <x v="6"/>
    <s v="Good Standing"/>
    <n v="201831"/>
    <s v="2018-3-1"/>
    <n v="2.64"/>
    <n v="2.93"/>
    <s v="Good Standing"/>
    <x v="0"/>
    <x v="1"/>
    <n v="1"/>
    <x v="0"/>
    <n v="1"/>
    <x v="0"/>
    <n v="0"/>
    <n v="0"/>
    <x v="0"/>
    <x v="1"/>
    <n v="1"/>
    <n v="1"/>
  </r>
  <r>
    <n v="201481"/>
    <s v="2014-8-1"/>
    <x v="9"/>
    <n v="8"/>
    <n v="1"/>
    <x v="0"/>
    <x v="5"/>
    <x v="86"/>
    <x v="0"/>
    <x v="8"/>
    <x v="339"/>
    <s v="Probation"/>
    <n v="201531"/>
    <s v="2015-3-1"/>
    <n v="2.0299999999999998"/>
    <x v="242"/>
    <s v="Good Standing"/>
    <n v="201871"/>
    <s v="2018-7-1"/>
    <n v="2.57"/>
    <n v="2.5"/>
    <s v="Good Standing"/>
    <x v="1"/>
    <x v="1"/>
    <n v="1"/>
    <x v="0"/>
    <n v="1"/>
    <x v="0"/>
    <n v="0"/>
    <n v="0"/>
    <x v="0"/>
    <x v="1"/>
    <n v="1"/>
    <n v="1"/>
  </r>
  <r>
    <n v="201481"/>
    <s v="2014-8-1"/>
    <x v="9"/>
    <n v="8"/>
    <n v="1"/>
    <x v="0"/>
    <x v="4"/>
    <x v="14"/>
    <x v="0"/>
    <x v="4"/>
    <x v="253"/>
    <s v="Good Standing"/>
    <n v="201531"/>
    <s v="2015-3-1"/>
    <n v="2.97"/>
    <x v="121"/>
    <s v="Good Standing"/>
    <n v="201831"/>
    <s v="2018-3-1"/>
    <n v="3.42"/>
    <n v="3.6"/>
    <s v="Good Standing"/>
    <x v="0"/>
    <x v="1"/>
    <n v="1"/>
    <x v="0"/>
    <n v="1"/>
    <x v="0"/>
    <n v="0"/>
    <n v="0"/>
    <x v="0"/>
    <x v="1"/>
    <n v="1"/>
    <n v="1"/>
  </r>
  <r>
    <n v="201481"/>
    <s v="2014-8-1"/>
    <x v="9"/>
    <n v="8"/>
    <n v="1"/>
    <x v="1"/>
    <x v="4"/>
    <x v="92"/>
    <x v="0"/>
    <x v="0"/>
    <x v="253"/>
    <s v="Good Standing"/>
    <n v="201531"/>
    <s v="2015-3-1"/>
    <n v="3.06"/>
    <x v="58"/>
    <s v="Good Standing"/>
    <n v="201831"/>
    <s v="2018-3-1"/>
    <n v="2.86"/>
    <n v="3.07"/>
    <s v="Good Standing"/>
    <x v="0"/>
    <x v="1"/>
    <n v="1"/>
    <x v="0"/>
    <n v="1"/>
    <x v="0"/>
    <n v="0"/>
    <n v="0"/>
    <x v="0"/>
    <x v="1"/>
    <n v="1"/>
    <n v="1"/>
  </r>
  <r>
    <n v="201481"/>
    <s v="2014-8-1"/>
    <x v="9"/>
    <n v="8"/>
    <n v="1"/>
    <x v="0"/>
    <x v="3"/>
    <x v="145"/>
    <x v="0"/>
    <x v="2"/>
    <x v="91"/>
    <s v="Good Standing"/>
    <n v="201561"/>
    <s v="2015-6-1"/>
    <n v="3.09"/>
    <x v="6"/>
    <s v="Good Standing"/>
    <n v="201881"/>
    <s v="2018-8-1"/>
    <n v="3.07"/>
    <n v="3.35"/>
    <s v="Good Standing"/>
    <x v="0"/>
    <x v="1"/>
    <n v="1"/>
    <x v="0"/>
    <n v="1"/>
    <x v="0"/>
    <n v="1"/>
    <n v="0"/>
    <x v="0"/>
    <x v="0"/>
    <n v="1"/>
    <n v="1"/>
  </r>
  <r>
    <n v="201481"/>
    <s v="2014-8-1"/>
    <x v="9"/>
    <n v="8"/>
    <n v="1"/>
    <x v="1"/>
    <x v="5"/>
    <x v="108"/>
    <x v="0"/>
    <x v="3"/>
    <x v="25"/>
    <s v="Good Standing"/>
    <n v="201531"/>
    <s v="2015-3-1"/>
    <n v="2.81"/>
    <x v="339"/>
    <s v="Good Standing"/>
    <n v="201531"/>
    <s v="2015-3-1"/>
    <n v="2.81"/>
    <n v="2.89"/>
    <s v="Good Standing"/>
    <x v="0"/>
    <x v="1"/>
    <n v="1"/>
    <x v="1"/>
    <n v="0"/>
    <x v="1"/>
    <n v="0"/>
    <n v="0"/>
    <x v="0"/>
    <x v="0"/>
    <n v="0"/>
    <n v="0"/>
  </r>
  <r>
    <n v="201481"/>
    <s v="2014-8-1"/>
    <x v="9"/>
    <n v="8"/>
    <n v="1"/>
    <x v="0"/>
    <x v="1"/>
    <x v="135"/>
    <x v="0"/>
    <x v="1"/>
    <x v="209"/>
    <s v="Good Standing"/>
    <n v="201531"/>
    <s v="2015-3-1"/>
    <n v="1.97"/>
    <x v="340"/>
    <s v="Probation"/>
    <n v="201681"/>
    <s v="2016-8-1"/>
    <n v="1.94"/>
    <n v="0.18"/>
    <s v="Probation"/>
    <x v="0"/>
    <x v="1"/>
    <n v="1"/>
    <x v="0"/>
    <n v="1"/>
    <x v="1"/>
    <n v="0"/>
    <n v="0"/>
    <x v="0"/>
    <x v="0"/>
    <n v="0"/>
    <n v="0"/>
  </r>
  <r>
    <n v="201481"/>
    <s v="2014-8-1"/>
    <x v="9"/>
    <n v="8"/>
    <n v="1"/>
    <x v="0"/>
    <x v="4"/>
    <x v="10"/>
    <x v="0"/>
    <x v="4"/>
    <x v="247"/>
    <s v="Probation"/>
    <n v="201531"/>
    <s v="2015-3-1"/>
    <n v="1.1000000000000001"/>
    <x v="253"/>
    <s v="Disqualified"/>
    <n v="201531"/>
    <s v="2015-3-1"/>
    <n v="1.1000000000000001"/>
    <n v="1.25"/>
    <s v="Disqualified"/>
    <x v="0"/>
    <x v="1"/>
    <n v="1"/>
    <x v="1"/>
    <n v="0"/>
    <x v="1"/>
    <n v="0"/>
    <n v="0"/>
    <x v="0"/>
    <x v="0"/>
    <n v="0"/>
    <n v="0"/>
  </r>
  <r>
    <n v="201481"/>
    <s v="2014-8-1"/>
    <x v="9"/>
    <n v="8"/>
    <n v="1"/>
    <x v="1"/>
    <x v="3"/>
    <x v="93"/>
    <x v="0"/>
    <x v="0"/>
    <x v="254"/>
    <s v="Good Standing"/>
    <n v="201531"/>
    <s v="2015-3-1"/>
    <n v="3.8"/>
    <x v="257"/>
    <s v="Good Standing"/>
    <n v="201831"/>
    <s v="2018-3-1"/>
    <n v="3.6"/>
    <n v="4"/>
    <s v="Good Standing"/>
    <x v="0"/>
    <x v="1"/>
    <n v="1"/>
    <x v="0"/>
    <n v="1"/>
    <x v="0"/>
    <n v="0"/>
    <n v="0"/>
    <x v="0"/>
    <x v="1"/>
    <n v="1"/>
    <n v="1"/>
  </r>
  <r>
    <n v="201481"/>
    <s v="2014-8-1"/>
    <x v="9"/>
    <n v="8"/>
    <n v="1"/>
    <x v="0"/>
    <x v="5"/>
    <x v="80"/>
    <x v="0"/>
    <x v="2"/>
    <x v="136"/>
    <s v="Good Standing"/>
    <n v="201531"/>
    <s v="2015-3-1"/>
    <n v="3.08"/>
    <x v="167"/>
    <s v="Good Standing"/>
    <n v="201931"/>
    <s v="2019-3-1"/>
    <n v="3.24"/>
    <n v="3.85"/>
    <s v="Good Standing"/>
    <x v="1"/>
    <x v="1"/>
    <n v="1"/>
    <x v="0"/>
    <n v="1"/>
    <x v="0"/>
    <n v="1"/>
    <n v="0"/>
    <x v="0"/>
    <x v="0"/>
    <n v="1"/>
    <n v="1"/>
  </r>
  <r>
    <n v="201481"/>
    <s v="2014-8-1"/>
    <x v="9"/>
    <n v="8"/>
    <n v="1"/>
    <x v="1"/>
    <x v="4"/>
    <x v="59"/>
    <x v="0"/>
    <x v="2"/>
    <x v="15"/>
    <s v="Good Standing"/>
    <n v="201531"/>
    <s v="2015-3-1"/>
    <n v="2.95"/>
    <x v="172"/>
    <s v="Good Standing"/>
    <n v="201631"/>
    <s v="2016-3-1"/>
    <n v="2.99"/>
    <n v="3.42"/>
    <s v="Good Standing"/>
    <x v="0"/>
    <x v="1"/>
    <n v="1"/>
    <x v="0"/>
    <n v="0"/>
    <x v="1"/>
    <n v="0"/>
    <n v="0"/>
    <x v="0"/>
    <x v="0"/>
    <n v="0"/>
    <n v="0"/>
  </r>
  <r>
    <n v="201481"/>
    <s v="2014-8-1"/>
    <x v="9"/>
    <n v="8"/>
    <n v="1"/>
    <x v="1"/>
    <x v="4"/>
    <x v="10"/>
    <x v="0"/>
    <x v="2"/>
    <x v="299"/>
    <s v="Good Standing"/>
    <n v="201531"/>
    <s v="2015-3-1"/>
    <n v="3.15"/>
    <x v="45"/>
    <s v="Good Standing"/>
    <n v="201831"/>
    <s v="2018-3-1"/>
    <n v="3.32"/>
    <n v="3.47"/>
    <s v="Good Standing"/>
    <x v="0"/>
    <x v="1"/>
    <n v="1"/>
    <x v="0"/>
    <n v="1"/>
    <x v="0"/>
    <n v="0"/>
    <n v="0"/>
    <x v="0"/>
    <x v="1"/>
    <n v="1"/>
    <n v="1"/>
  </r>
  <r>
    <n v="201481"/>
    <s v="2014-8-1"/>
    <x v="9"/>
    <n v="8"/>
    <n v="1"/>
    <x v="1"/>
    <x v="4"/>
    <x v="102"/>
    <x v="0"/>
    <x v="2"/>
    <x v="273"/>
    <s v="Good Standing"/>
    <n v="201531"/>
    <s v="2015-3-1"/>
    <n v="2.72"/>
    <x v="172"/>
    <s v="Good Standing"/>
    <n v="201831"/>
    <s v="2018-3-1"/>
    <n v="3.11"/>
    <n v="3.25"/>
    <s v="Good Standing"/>
    <x v="1"/>
    <x v="1"/>
    <n v="1"/>
    <x v="0"/>
    <n v="1"/>
    <x v="0"/>
    <n v="0"/>
    <n v="0"/>
    <x v="0"/>
    <x v="1"/>
    <n v="1"/>
    <n v="1"/>
  </r>
  <r>
    <n v="201481"/>
    <s v="2014-8-1"/>
    <x v="9"/>
    <n v="8"/>
    <n v="1"/>
    <x v="0"/>
    <x v="1"/>
    <x v="48"/>
    <x v="0"/>
    <x v="1"/>
    <x v="292"/>
    <s v="Probation"/>
    <n v="201531"/>
    <s v="2015-3-1"/>
    <n v="0.33"/>
    <x v="341"/>
    <s v="Disqualified"/>
    <n v="201881"/>
    <s v="2018-8-1"/>
    <n v="2.04"/>
    <n v="1.97"/>
    <s v="Good Standing with Warning"/>
    <x v="0"/>
    <x v="1"/>
    <n v="1"/>
    <x v="0"/>
    <n v="1"/>
    <x v="0"/>
    <n v="1"/>
    <n v="0"/>
    <x v="0"/>
    <x v="0"/>
    <n v="1"/>
    <n v="1"/>
  </r>
  <r>
    <n v="201481"/>
    <s v="2014-8-1"/>
    <x v="9"/>
    <n v="8"/>
    <n v="1"/>
    <x v="1"/>
    <x v="4"/>
    <x v="117"/>
    <x v="0"/>
    <x v="4"/>
    <x v="307"/>
    <s v="Good Standing"/>
    <n v="201531"/>
    <s v="2015-3-1"/>
    <n v="3.74"/>
    <x v="230"/>
    <s v="Good Standing"/>
    <n v="201831"/>
    <s v="2018-3-1"/>
    <n v="3.8"/>
    <n v="3.93"/>
    <s v="Good Standing"/>
    <x v="1"/>
    <x v="1"/>
    <n v="1"/>
    <x v="0"/>
    <n v="1"/>
    <x v="0"/>
    <n v="0"/>
    <n v="0"/>
    <x v="0"/>
    <x v="0"/>
    <n v="1"/>
    <n v="1"/>
  </r>
  <r>
    <n v="201481"/>
    <s v="2014-8-1"/>
    <x v="9"/>
    <n v="8"/>
    <n v="1"/>
    <x v="0"/>
    <x v="3"/>
    <x v="16"/>
    <x v="0"/>
    <x v="3"/>
    <x v="139"/>
    <s v="Good Standing"/>
    <n v="201531"/>
    <s v="2015-3-1"/>
    <n v="2.0699999999999998"/>
    <x v="342"/>
    <s v="Good Standing with Warning"/>
    <n v="202081"/>
    <s v="2020-8-1"/>
    <n v="2.4900000000000002"/>
    <n v="3.66"/>
    <s v="Good Standing"/>
    <x v="0"/>
    <x v="1"/>
    <n v="1"/>
    <x v="0"/>
    <n v="0"/>
    <x v="1"/>
    <n v="1"/>
    <n v="1"/>
    <x v="0"/>
    <x v="0"/>
    <n v="0"/>
    <n v="0"/>
  </r>
  <r>
    <n v="201481"/>
    <s v="2014-8-1"/>
    <x v="9"/>
    <n v="8"/>
    <n v="1"/>
    <x v="1"/>
    <x v="5"/>
    <x v="80"/>
    <x v="0"/>
    <x v="2"/>
    <x v="279"/>
    <s v="Good Standing"/>
    <n v="201531"/>
    <s v="2015-3-1"/>
    <n v="3.05"/>
    <x v="19"/>
    <s v="Good Standing"/>
    <n v="201831"/>
    <s v="2018-3-1"/>
    <n v="2.42"/>
    <n v="1.92"/>
    <s v="Good Standing with Warning"/>
    <x v="0"/>
    <x v="1"/>
    <n v="1"/>
    <x v="0"/>
    <n v="1"/>
    <x v="0"/>
    <n v="0"/>
    <n v="0"/>
    <x v="0"/>
    <x v="1"/>
    <n v="1"/>
    <n v="1"/>
  </r>
  <r>
    <n v="201481"/>
    <s v="2014-8-1"/>
    <x v="9"/>
    <n v="8"/>
    <n v="1"/>
    <x v="0"/>
    <x v="1"/>
    <x v="94"/>
    <x v="0"/>
    <x v="1"/>
    <x v="29"/>
    <s v="Good Standing"/>
    <n v="201531"/>
    <s v="2015-3-1"/>
    <n v="3.8"/>
    <x v="6"/>
    <s v="Good Standing"/>
    <n v="201831"/>
    <s v="2018-3-1"/>
    <n v="3.93"/>
    <n v="4"/>
    <s v="Good Standing"/>
    <x v="0"/>
    <x v="1"/>
    <n v="1"/>
    <x v="0"/>
    <n v="1"/>
    <x v="0"/>
    <n v="0"/>
    <n v="0"/>
    <x v="0"/>
    <x v="1"/>
    <n v="1"/>
    <n v="1"/>
  </r>
  <r>
    <n v="201481"/>
    <s v="2014-8-1"/>
    <x v="9"/>
    <n v="8"/>
    <n v="1"/>
    <x v="0"/>
    <x v="4"/>
    <x v="83"/>
    <x v="0"/>
    <x v="4"/>
    <x v="15"/>
    <s v="Good Standing"/>
    <n v="201531"/>
    <s v="2015-3-1"/>
    <n v="1.85"/>
    <x v="343"/>
    <s v="Probation"/>
    <n v="201831"/>
    <s v="2018-3-1"/>
    <n v="2.39"/>
    <n v="2.77"/>
    <s v="Good Standing"/>
    <x v="0"/>
    <x v="1"/>
    <n v="1"/>
    <x v="0"/>
    <n v="1"/>
    <x v="0"/>
    <n v="0"/>
    <n v="0"/>
    <x v="0"/>
    <x v="1"/>
    <n v="1"/>
    <n v="1"/>
  </r>
  <r>
    <n v="201481"/>
    <s v="2014-8-1"/>
    <x v="9"/>
    <n v="8"/>
    <n v="1"/>
    <x v="1"/>
    <x v="1"/>
    <x v="13"/>
    <x v="0"/>
    <x v="1"/>
    <x v="348"/>
    <s v="Probation"/>
    <n v="201531"/>
    <s v="2015-3-1"/>
    <n v="1.96"/>
    <x v="310"/>
    <s v="Probation"/>
    <n v="201831"/>
    <s v="2018-3-1"/>
    <n v="2.5299999999999998"/>
    <n v="2.86"/>
    <s v="Good Standing"/>
    <x v="0"/>
    <x v="1"/>
    <n v="1"/>
    <x v="0"/>
    <n v="1"/>
    <x v="0"/>
    <n v="0"/>
    <n v="0"/>
    <x v="0"/>
    <x v="1"/>
    <n v="1"/>
    <n v="1"/>
  </r>
  <r>
    <n v="201481"/>
    <s v="2014-8-1"/>
    <x v="9"/>
    <n v="8"/>
    <n v="1"/>
    <x v="1"/>
    <x v="5"/>
    <x v="25"/>
    <x v="0"/>
    <x v="2"/>
    <x v="129"/>
    <s v="Good Standing"/>
    <n v="201531"/>
    <s v="2015-3-1"/>
    <n v="3.83"/>
    <x v="50"/>
    <s v="Good Standing"/>
    <n v="201881"/>
    <s v="2018-8-1"/>
    <n v="3.84"/>
    <n v="3.92"/>
    <s v="Good Standing"/>
    <x v="1"/>
    <x v="1"/>
    <n v="1"/>
    <x v="0"/>
    <n v="1"/>
    <x v="0"/>
    <n v="1"/>
    <n v="0"/>
    <x v="0"/>
    <x v="0"/>
    <n v="1"/>
    <n v="1"/>
  </r>
  <r>
    <n v="201481"/>
    <s v="2014-8-1"/>
    <x v="9"/>
    <n v="8"/>
    <n v="1"/>
    <x v="0"/>
    <x v="3"/>
    <x v="102"/>
    <x v="0"/>
    <x v="2"/>
    <x v="316"/>
    <s v="Good Standing"/>
    <n v="201531"/>
    <s v="2015-3-1"/>
    <n v="2.46"/>
    <x v="173"/>
    <s v="Good Standing"/>
    <n v="201581"/>
    <s v="2015-8-1"/>
    <n v="2.44"/>
    <n v="2.41"/>
    <s v="Good Standing"/>
    <x v="1"/>
    <x v="0"/>
    <n v="1"/>
    <x v="0"/>
    <n v="0"/>
    <x v="1"/>
    <n v="0"/>
    <n v="0"/>
    <x v="0"/>
    <x v="0"/>
    <n v="0"/>
    <n v="0"/>
  </r>
  <r>
    <n v="201481"/>
    <s v="2014-8-1"/>
    <x v="9"/>
    <n v="8"/>
    <n v="1"/>
    <x v="1"/>
    <x v="2"/>
    <x v="99"/>
    <x v="0"/>
    <x v="2"/>
    <x v="194"/>
    <s v="Good Standing"/>
    <n v="201531"/>
    <s v="2015-3-1"/>
    <n v="2.44"/>
    <x v="344"/>
    <s v="Good Standing with Warning"/>
    <n v="201881"/>
    <s v="2018-8-1"/>
    <n v="3.05"/>
    <n v="4"/>
    <s v="Good Standing"/>
    <x v="0"/>
    <x v="1"/>
    <n v="1"/>
    <x v="0"/>
    <n v="1"/>
    <x v="0"/>
    <n v="1"/>
    <n v="0"/>
    <x v="0"/>
    <x v="0"/>
    <n v="1"/>
    <n v="1"/>
  </r>
  <r>
    <n v="201481"/>
    <s v="2014-8-1"/>
    <x v="9"/>
    <n v="8"/>
    <n v="1"/>
    <x v="0"/>
    <x v="1"/>
    <x v="10"/>
    <x v="0"/>
    <x v="1"/>
    <x v="84"/>
    <s v="Probation"/>
    <n v="201481"/>
    <s v="2014-8-1"/>
    <n v="0"/>
    <x v="59"/>
    <s v="Probation"/>
    <n v="201481"/>
    <s v="2014-8-1"/>
    <n v="0"/>
    <n v="0"/>
    <s v="Probation"/>
    <x v="0"/>
    <x v="1"/>
    <n v="1"/>
    <x v="1"/>
    <n v="0"/>
    <x v="1"/>
    <n v="0"/>
    <n v="0"/>
    <x v="0"/>
    <x v="0"/>
    <n v="0"/>
    <n v="0"/>
  </r>
  <r>
    <n v="201481"/>
    <s v="2014-8-1"/>
    <x v="9"/>
    <n v="8"/>
    <n v="1"/>
    <x v="0"/>
    <x v="4"/>
    <x v="11"/>
    <x v="0"/>
    <x v="0"/>
    <x v="1"/>
    <s v="Good Standing"/>
    <n v="201531"/>
    <s v="2015-3-1"/>
    <n v="3.53"/>
    <x v="227"/>
    <s v="Good Standing"/>
    <n v="201831"/>
    <s v="2018-3-1"/>
    <n v="3.14"/>
    <n v="3.33"/>
    <s v="Good Standing"/>
    <x v="1"/>
    <x v="1"/>
    <n v="1"/>
    <x v="0"/>
    <n v="1"/>
    <x v="0"/>
    <n v="0"/>
    <n v="0"/>
    <x v="0"/>
    <x v="1"/>
    <n v="1"/>
    <n v="1"/>
  </r>
  <r>
    <n v="201481"/>
    <s v="2014-8-1"/>
    <x v="9"/>
    <n v="8"/>
    <n v="1"/>
    <x v="1"/>
    <x v="5"/>
    <x v="59"/>
    <x v="0"/>
    <x v="2"/>
    <x v="186"/>
    <s v="Good Standing"/>
    <n v="201531"/>
    <s v="2015-3-1"/>
    <n v="3.12"/>
    <x v="120"/>
    <s v="Good Standing"/>
    <n v="201831"/>
    <s v="2018-3-1"/>
    <n v="3.3"/>
    <n v="3.33"/>
    <s v="Good Standing"/>
    <x v="1"/>
    <x v="1"/>
    <n v="1"/>
    <x v="0"/>
    <n v="1"/>
    <x v="0"/>
    <n v="0"/>
    <n v="0"/>
    <x v="0"/>
    <x v="1"/>
    <n v="1"/>
    <n v="1"/>
  </r>
  <r>
    <n v="201481"/>
    <s v="2014-8-1"/>
    <x v="9"/>
    <n v="8"/>
    <n v="1"/>
    <x v="0"/>
    <x v="4"/>
    <x v="18"/>
    <x v="0"/>
    <x v="2"/>
    <x v="136"/>
    <s v="Good Standing"/>
    <n v="201531"/>
    <s v="2015-3-1"/>
    <n v="2.62"/>
    <x v="173"/>
    <s v="Good Standing"/>
    <n v="201831"/>
    <s v="2018-3-1"/>
    <n v="2.5499999999999998"/>
    <n v="0.66"/>
    <s v="Good Standing with Warning"/>
    <x v="0"/>
    <x v="1"/>
    <n v="1"/>
    <x v="0"/>
    <n v="1"/>
    <x v="0"/>
    <n v="0"/>
    <n v="0"/>
    <x v="0"/>
    <x v="0"/>
    <n v="0"/>
    <n v="0"/>
  </r>
  <r>
    <n v="201481"/>
    <s v="2014-8-1"/>
    <x v="9"/>
    <n v="8"/>
    <n v="1"/>
    <x v="0"/>
    <x v="3"/>
    <x v="109"/>
    <x v="0"/>
    <x v="2"/>
    <x v="36"/>
    <s v="Good Standing"/>
    <n v="201571"/>
    <s v="2015-7-1"/>
    <n v="2.54"/>
    <x v="6"/>
    <s v="Good Standing"/>
    <n v="201831"/>
    <s v="2018-3-1"/>
    <n v="2.54"/>
    <n v="2.25"/>
    <s v="Good Standing"/>
    <x v="0"/>
    <x v="1"/>
    <n v="1"/>
    <x v="0"/>
    <n v="1"/>
    <x v="0"/>
    <n v="0"/>
    <n v="0"/>
    <x v="0"/>
    <x v="1"/>
    <n v="1"/>
    <n v="1"/>
  </r>
  <r>
    <n v="201481"/>
    <s v="2014-8-1"/>
    <x v="9"/>
    <n v="8"/>
    <n v="1"/>
    <x v="0"/>
    <x v="1"/>
    <x v="19"/>
    <x v="0"/>
    <x v="1"/>
    <x v="334"/>
    <s v="Good Standing"/>
    <n v="201531"/>
    <s v="2015-3-1"/>
    <n v="3.17"/>
    <x v="111"/>
    <s v="Good Standing"/>
    <n v="201831"/>
    <s v="2018-3-1"/>
    <n v="3.65"/>
    <n v="3.78"/>
    <s v="Good Standing"/>
    <x v="0"/>
    <x v="0"/>
    <n v="1"/>
    <x v="0"/>
    <n v="1"/>
    <x v="0"/>
    <n v="0"/>
    <n v="0"/>
    <x v="0"/>
    <x v="1"/>
    <n v="1"/>
    <n v="1"/>
  </r>
  <r>
    <n v="201481"/>
    <s v="2014-8-1"/>
    <x v="9"/>
    <n v="8"/>
    <n v="1"/>
    <x v="0"/>
    <x v="3"/>
    <x v="75"/>
    <x v="0"/>
    <x v="2"/>
    <x v="45"/>
    <s v="Good Standing"/>
    <n v="201531"/>
    <s v="2015-3-1"/>
    <n v="3.06"/>
    <x v="172"/>
    <s v="Good Standing"/>
    <n v="202031"/>
    <s v="2020-3-1"/>
    <n v="3"/>
    <n v="4"/>
    <s v="Good Standing"/>
    <x v="0"/>
    <x v="1"/>
    <n v="1"/>
    <x v="0"/>
    <n v="1"/>
    <x v="0"/>
    <n v="1"/>
    <n v="1"/>
    <x v="0"/>
    <x v="0"/>
    <n v="0"/>
    <n v="1"/>
  </r>
  <r>
    <n v="201481"/>
    <s v="2014-8-1"/>
    <x v="9"/>
    <n v="8"/>
    <n v="1"/>
    <x v="0"/>
    <x v="2"/>
    <x v="9"/>
    <x v="0"/>
    <x v="5"/>
    <x v="0"/>
    <s v="Good Standing"/>
    <n v="201531"/>
    <s v="2015-3-1"/>
    <n v="1.96"/>
    <x v="171"/>
    <s v="Probation"/>
    <n v="201531"/>
    <s v="2015-3-1"/>
    <n v="1.96"/>
    <n v="1.56"/>
    <s v="Probation"/>
    <x v="0"/>
    <x v="0"/>
    <n v="1"/>
    <x v="1"/>
    <n v="0"/>
    <x v="1"/>
    <n v="0"/>
    <n v="0"/>
    <x v="0"/>
    <x v="0"/>
    <n v="0"/>
    <n v="0"/>
  </r>
  <r>
    <n v="201481"/>
    <s v="2014-8-1"/>
    <x v="9"/>
    <n v="8"/>
    <n v="1"/>
    <x v="0"/>
    <x v="4"/>
    <x v="114"/>
    <x v="0"/>
    <x v="2"/>
    <x v="341"/>
    <s v="Probation"/>
    <n v="201531"/>
    <s v="2015-3-1"/>
    <n v="1.41"/>
    <x v="233"/>
    <s v="Probation"/>
    <n v="201851"/>
    <s v="2018-5-1"/>
    <n v="2.08"/>
    <n v="1.3"/>
    <s v="Good Standing with Warning"/>
    <x v="1"/>
    <x v="1"/>
    <n v="1"/>
    <x v="0"/>
    <n v="1"/>
    <x v="0"/>
    <n v="0"/>
    <n v="0"/>
    <x v="0"/>
    <x v="0"/>
    <n v="1"/>
    <n v="1"/>
  </r>
  <r>
    <n v="201481"/>
    <s v="2014-8-1"/>
    <x v="9"/>
    <n v="8"/>
    <n v="1"/>
    <x v="0"/>
    <x v="4"/>
    <x v="135"/>
    <x v="0"/>
    <x v="2"/>
    <x v="15"/>
    <s v="Good Standing"/>
    <n v="201531"/>
    <s v="2015-3-1"/>
    <n v="2.95"/>
    <x v="121"/>
    <s v="Good Standing"/>
    <n v="201931"/>
    <s v="2019-3-1"/>
    <n v="3.01"/>
    <n v="3.32"/>
    <s v="Good Standing"/>
    <x v="0"/>
    <x v="1"/>
    <n v="1"/>
    <x v="0"/>
    <n v="1"/>
    <x v="0"/>
    <n v="1"/>
    <n v="0"/>
    <x v="0"/>
    <x v="0"/>
    <n v="1"/>
    <n v="1"/>
  </r>
  <r>
    <n v="201481"/>
    <s v="2014-8-1"/>
    <x v="9"/>
    <n v="8"/>
    <n v="1"/>
    <x v="1"/>
    <x v="4"/>
    <x v="59"/>
    <x v="0"/>
    <x v="0"/>
    <x v="191"/>
    <s v="Good Standing"/>
    <n v="201531"/>
    <s v="2015-3-1"/>
    <n v="1.96"/>
    <x v="345"/>
    <s v="Probation"/>
    <n v="201831"/>
    <s v="2018-3-1"/>
    <n v="2.97"/>
    <n v="3.32"/>
    <s v="Good Standing"/>
    <x v="0"/>
    <x v="1"/>
    <n v="1"/>
    <x v="0"/>
    <n v="1"/>
    <x v="0"/>
    <n v="0"/>
    <n v="0"/>
    <x v="0"/>
    <x v="1"/>
    <n v="1"/>
    <n v="1"/>
  </r>
  <r>
    <n v="201481"/>
    <s v="2014-8-1"/>
    <x v="9"/>
    <n v="8"/>
    <n v="1"/>
    <x v="1"/>
    <x v="5"/>
    <x v="131"/>
    <x v="0"/>
    <x v="3"/>
    <x v="235"/>
    <s v="Good Standing"/>
    <n v="201531"/>
    <s v="2015-3-1"/>
    <n v="3.71"/>
    <x v="228"/>
    <s v="Good Standing"/>
    <n v="201881"/>
    <s v="2018-8-1"/>
    <n v="3.75"/>
    <n v="3.82"/>
    <s v="Good Standing"/>
    <x v="1"/>
    <x v="1"/>
    <n v="1"/>
    <x v="0"/>
    <n v="1"/>
    <x v="0"/>
    <n v="1"/>
    <n v="0"/>
    <x v="0"/>
    <x v="0"/>
    <n v="1"/>
    <n v="1"/>
  </r>
  <r>
    <n v="201481"/>
    <s v="2014-8-1"/>
    <x v="9"/>
    <n v="8"/>
    <n v="1"/>
    <x v="0"/>
    <x v="1"/>
    <x v="10"/>
    <x v="0"/>
    <x v="1"/>
    <x v="349"/>
    <s v="Probation"/>
    <n v="201531"/>
    <s v="2015-3-1"/>
    <n v="0.73"/>
    <x v="346"/>
    <s v="Disqualified"/>
    <n v="201531"/>
    <s v="2015-3-1"/>
    <n v="0.73"/>
    <n v="0.47"/>
    <s v="Disqualified"/>
    <x v="0"/>
    <x v="1"/>
    <n v="1"/>
    <x v="1"/>
    <n v="0"/>
    <x v="1"/>
    <n v="0"/>
    <n v="0"/>
    <x v="0"/>
    <x v="0"/>
    <n v="0"/>
    <n v="0"/>
  </r>
  <r>
    <n v="201481"/>
    <s v="2014-8-1"/>
    <x v="9"/>
    <n v="8"/>
    <n v="1"/>
    <x v="1"/>
    <x v="4"/>
    <x v="24"/>
    <x v="0"/>
    <x v="5"/>
    <x v="250"/>
    <s v="Good Standing"/>
    <n v="201531"/>
    <s v="2015-3-1"/>
    <n v="2.62"/>
    <x v="317"/>
    <s v="Good Standing"/>
    <n v="201881"/>
    <s v="2018-8-1"/>
    <n v="2.37"/>
    <n v="2.62"/>
    <s v="Good Standing"/>
    <x v="0"/>
    <x v="1"/>
    <n v="1"/>
    <x v="0"/>
    <n v="1"/>
    <x v="0"/>
    <n v="1"/>
    <n v="0"/>
    <x v="0"/>
    <x v="0"/>
    <n v="1"/>
    <n v="1"/>
  </r>
  <r>
    <n v="201481"/>
    <s v="2014-8-1"/>
    <x v="9"/>
    <n v="8"/>
    <n v="1"/>
    <x v="0"/>
    <x v="4"/>
    <x v="41"/>
    <x v="0"/>
    <x v="0"/>
    <x v="334"/>
    <s v="Good Standing"/>
    <n v="201561"/>
    <s v="2015-6-1"/>
    <n v="3.34"/>
    <x v="6"/>
    <s v="Good Standing"/>
    <n v="201831"/>
    <s v="2018-3-1"/>
    <n v="3.16"/>
    <n v="3.38"/>
    <s v="Good Standing"/>
    <x v="0"/>
    <x v="0"/>
    <n v="1"/>
    <x v="0"/>
    <n v="1"/>
    <x v="0"/>
    <n v="0"/>
    <n v="0"/>
    <x v="0"/>
    <x v="1"/>
    <n v="1"/>
    <n v="1"/>
  </r>
  <r>
    <n v="201481"/>
    <s v="2014-8-1"/>
    <x v="9"/>
    <n v="8"/>
    <n v="1"/>
    <x v="0"/>
    <x v="0"/>
    <x v="73"/>
    <x v="0"/>
    <x v="0"/>
    <x v="184"/>
    <s v="Good Standing"/>
    <n v="201531"/>
    <s v="2015-3-1"/>
    <n v="3.18"/>
    <x v="163"/>
    <s v="Good Standing"/>
    <n v="201781"/>
    <s v="2017-8-1"/>
    <n v="2.5499999999999998"/>
    <n v="0.56999999999999995"/>
    <s v="Good Standing with Warning"/>
    <x v="0"/>
    <x v="1"/>
    <n v="1"/>
    <x v="0"/>
    <n v="1"/>
    <x v="0"/>
    <n v="0"/>
    <n v="0"/>
    <x v="0"/>
    <x v="0"/>
    <n v="0"/>
    <n v="0"/>
  </r>
  <r>
    <n v="201481"/>
    <s v="2014-8-1"/>
    <x v="9"/>
    <n v="8"/>
    <n v="1"/>
    <x v="0"/>
    <x v="4"/>
    <x v="131"/>
    <x v="0"/>
    <x v="8"/>
    <x v="334"/>
    <s v="Good Standing"/>
    <n v="201531"/>
    <s v="2015-3-1"/>
    <n v="3.35"/>
    <x v="347"/>
    <s v="Good Standing"/>
    <n v="201831"/>
    <s v="2018-3-1"/>
    <n v="3.18"/>
    <n v="2.5"/>
    <s v="Good Standing"/>
    <x v="0"/>
    <x v="1"/>
    <n v="1"/>
    <x v="0"/>
    <n v="1"/>
    <x v="0"/>
    <n v="0"/>
    <n v="0"/>
    <x v="0"/>
    <x v="1"/>
    <n v="1"/>
    <n v="1"/>
  </r>
  <r>
    <n v="201481"/>
    <s v="2014-8-1"/>
    <x v="9"/>
    <n v="8"/>
    <n v="1"/>
    <x v="1"/>
    <x v="5"/>
    <x v="56"/>
    <x v="0"/>
    <x v="2"/>
    <x v="136"/>
    <s v="Good Standing"/>
    <n v="201531"/>
    <s v="2015-3-1"/>
    <n v="3.21"/>
    <x v="348"/>
    <s v="Good Standing"/>
    <n v="201831"/>
    <s v="2018-3-1"/>
    <n v="3.13"/>
    <n v="3.32"/>
    <s v="Good Standing"/>
    <x v="0"/>
    <x v="1"/>
    <n v="1"/>
    <x v="0"/>
    <n v="1"/>
    <x v="0"/>
    <n v="0"/>
    <n v="0"/>
    <x v="0"/>
    <x v="1"/>
    <n v="1"/>
    <n v="1"/>
  </r>
  <r>
    <n v="201481"/>
    <s v="2014-8-1"/>
    <x v="9"/>
    <n v="8"/>
    <n v="1"/>
    <x v="0"/>
    <x v="5"/>
    <x v="138"/>
    <x v="0"/>
    <x v="7"/>
    <x v="192"/>
    <s v="Good Standing"/>
    <n v="201531"/>
    <s v="2015-3-1"/>
    <n v="3.52"/>
    <x v="349"/>
    <s v="Good Standing"/>
    <n v="201831"/>
    <s v="2018-3-1"/>
    <n v="3.49"/>
    <n v="3.52"/>
    <s v="Good Standing"/>
    <x v="1"/>
    <x v="1"/>
    <n v="1"/>
    <x v="0"/>
    <n v="1"/>
    <x v="0"/>
    <n v="0"/>
    <n v="0"/>
    <x v="0"/>
    <x v="1"/>
    <n v="1"/>
    <n v="1"/>
  </r>
  <r>
    <n v="201481"/>
    <s v="2014-8-1"/>
    <x v="9"/>
    <n v="8"/>
    <n v="1"/>
    <x v="1"/>
    <x v="5"/>
    <x v="58"/>
    <x v="0"/>
    <x v="2"/>
    <x v="269"/>
    <s v="Probation"/>
    <n v="201531"/>
    <s v="2015-3-1"/>
    <n v="1.2"/>
    <x v="270"/>
    <s v="Probation"/>
    <n v="201531"/>
    <s v="2015-3-1"/>
    <n v="1.2"/>
    <n v="0.48"/>
    <s v="Probation"/>
    <x v="1"/>
    <x v="1"/>
    <n v="1"/>
    <x v="1"/>
    <n v="0"/>
    <x v="1"/>
    <n v="0"/>
    <n v="0"/>
    <x v="0"/>
    <x v="0"/>
    <n v="0"/>
    <n v="0"/>
  </r>
  <r>
    <n v="201481"/>
    <s v="2014-8-1"/>
    <x v="9"/>
    <n v="8"/>
    <n v="1"/>
    <x v="0"/>
    <x v="5"/>
    <x v="87"/>
    <x v="0"/>
    <x v="2"/>
    <x v="12"/>
    <s v="Good Standing"/>
    <n v="201531"/>
    <s v="2015-3-1"/>
    <n v="3.06"/>
    <x v="151"/>
    <s v="Good Standing"/>
    <n v="201831"/>
    <s v="2018-3-1"/>
    <n v="3.16"/>
    <n v="3.34"/>
    <s v="Good Standing"/>
    <x v="1"/>
    <x v="1"/>
    <n v="1"/>
    <x v="0"/>
    <n v="1"/>
    <x v="0"/>
    <n v="0"/>
    <n v="0"/>
    <x v="0"/>
    <x v="1"/>
    <n v="1"/>
    <n v="1"/>
  </r>
  <r>
    <n v="201481"/>
    <s v="2014-8-1"/>
    <x v="9"/>
    <n v="8"/>
    <n v="1"/>
    <x v="1"/>
    <x v="4"/>
    <x v="157"/>
    <x v="0"/>
    <x v="3"/>
    <x v="350"/>
    <s v="Probation"/>
    <n v="201531"/>
    <s v="2015-3-1"/>
    <n v="0.47"/>
    <x v="59"/>
    <s v="Disqualified"/>
    <n v="201531"/>
    <s v="2015-3-1"/>
    <n v="0.47"/>
    <n v="0"/>
    <s v="Disqualified"/>
    <x v="1"/>
    <x v="1"/>
    <n v="1"/>
    <x v="1"/>
    <n v="0"/>
    <x v="1"/>
    <n v="0"/>
    <n v="0"/>
    <x v="0"/>
    <x v="0"/>
    <n v="0"/>
    <n v="0"/>
  </r>
  <r>
    <n v="201481"/>
    <s v="2014-8-1"/>
    <x v="9"/>
    <n v="8"/>
    <n v="1"/>
    <x v="0"/>
    <x v="4"/>
    <x v="119"/>
    <x v="0"/>
    <x v="2"/>
    <x v="276"/>
    <s v="Good Standing"/>
    <n v="201531"/>
    <s v="2015-3-1"/>
    <n v="2.72"/>
    <x v="350"/>
    <s v="Good Standing"/>
    <n v="201831"/>
    <s v="2018-3-1"/>
    <n v="2.97"/>
    <n v="2.61"/>
    <s v="Good Standing"/>
    <x v="1"/>
    <x v="1"/>
    <n v="1"/>
    <x v="0"/>
    <n v="1"/>
    <x v="0"/>
    <n v="0"/>
    <n v="0"/>
    <x v="0"/>
    <x v="1"/>
    <n v="1"/>
    <n v="1"/>
  </r>
  <r>
    <n v="201481"/>
    <s v="2014-8-1"/>
    <x v="9"/>
    <n v="8"/>
    <n v="1"/>
    <x v="0"/>
    <x v="1"/>
    <x v="42"/>
    <x v="0"/>
    <x v="1"/>
    <x v="139"/>
    <s v="Good Standing"/>
    <n v="201531"/>
    <s v="2015-3-1"/>
    <n v="2.4500000000000002"/>
    <x v="351"/>
    <s v="Good Standing"/>
    <n v="201851"/>
    <s v="2018-5-1"/>
    <n v="2.36"/>
    <n v="3.5"/>
    <s v="Good Standing"/>
    <x v="0"/>
    <x v="1"/>
    <n v="1"/>
    <x v="0"/>
    <n v="1"/>
    <x v="0"/>
    <n v="0"/>
    <n v="0"/>
    <x v="0"/>
    <x v="1"/>
    <n v="1"/>
    <n v="1"/>
  </r>
  <r>
    <n v="201481"/>
    <s v="2014-8-1"/>
    <x v="9"/>
    <n v="8"/>
    <n v="1"/>
    <x v="1"/>
    <x v="5"/>
    <x v="123"/>
    <x v="0"/>
    <x v="2"/>
    <x v="192"/>
    <s v="Good Standing"/>
    <n v="201531"/>
    <s v="2015-3-1"/>
    <n v="3.22"/>
    <x v="111"/>
    <s v="Good Standing"/>
    <n v="201831"/>
    <s v="2018-3-1"/>
    <n v="3.5"/>
    <n v="3.56"/>
    <s v="Good Standing"/>
    <x v="1"/>
    <x v="1"/>
    <n v="1"/>
    <x v="0"/>
    <n v="1"/>
    <x v="0"/>
    <n v="0"/>
    <n v="0"/>
    <x v="0"/>
    <x v="1"/>
    <n v="1"/>
    <n v="1"/>
  </r>
  <r>
    <n v="201481"/>
    <s v="2014-8-1"/>
    <x v="9"/>
    <n v="8"/>
    <n v="1"/>
    <x v="1"/>
    <x v="5"/>
    <x v="94"/>
    <x v="0"/>
    <x v="3"/>
    <x v="1"/>
    <s v="Good Standing"/>
    <n v="201531"/>
    <s v="2015-3-1"/>
    <n v="3.83"/>
    <x v="50"/>
    <s v="Good Standing"/>
    <n v="201831"/>
    <s v="2018-3-1"/>
    <n v="3.53"/>
    <n v="3.01"/>
    <s v="Good Standing"/>
    <x v="0"/>
    <x v="1"/>
    <n v="1"/>
    <x v="0"/>
    <n v="1"/>
    <x v="0"/>
    <n v="0"/>
    <n v="0"/>
    <x v="0"/>
    <x v="1"/>
    <n v="1"/>
    <n v="1"/>
  </r>
  <r>
    <n v="201481"/>
    <s v="2014-8-1"/>
    <x v="9"/>
    <n v="8"/>
    <n v="1"/>
    <x v="0"/>
    <x v="5"/>
    <x v="53"/>
    <x v="0"/>
    <x v="3"/>
    <x v="59"/>
    <s v="Good Standing"/>
    <n v="201531"/>
    <s v="2015-3-1"/>
    <n v="3.18"/>
    <x v="19"/>
    <s v="Good Standing"/>
    <n v="201681"/>
    <s v="2016-8-1"/>
    <n v="2.74"/>
    <n v="1"/>
    <s v="Good Standing with Warning"/>
    <x v="1"/>
    <x v="1"/>
    <n v="1"/>
    <x v="0"/>
    <n v="1"/>
    <x v="1"/>
    <n v="0"/>
    <n v="0"/>
    <x v="0"/>
    <x v="0"/>
    <n v="0"/>
    <n v="0"/>
  </r>
  <r>
    <n v="201481"/>
    <s v="2014-8-1"/>
    <x v="9"/>
    <n v="8"/>
    <n v="1"/>
    <x v="0"/>
    <x v="4"/>
    <x v="109"/>
    <x v="0"/>
    <x v="0"/>
    <x v="340"/>
    <s v="Probation"/>
    <n v="201531"/>
    <s v="2015-3-1"/>
    <n v="1.34"/>
    <x v="59"/>
    <s v="Disqualified"/>
    <n v="201531"/>
    <s v="2015-3-1"/>
    <n v="1.34"/>
    <n v="0"/>
    <s v="Disqualified"/>
    <x v="0"/>
    <x v="1"/>
    <n v="1"/>
    <x v="1"/>
    <n v="0"/>
    <x v="1"/>
    <n v="0"/>
    <n v="0"/>
    <x v="0"/>
    <x v="0"/>
    <n v="0"/>
    <n v="0"/>
  </r>
  <r>
    <n v="201481"/>
    <s v="2014-8-1"/>
    <x v="9"/>
    <n v="8"/>
    <n v="1"/>
    <x v="1"/>
    <x v="5"/>
    <x v="11"/>
    <x v="0"/>
    <x v="3"/>
    <x v="13"/>
    <s v="Good Standing"/>
    <n v="201531"/>
    <s v="2015-3-1"/>
    <n v="3.42"/>
    <x v="184"/>
    <s v="Good Standing"/>
    <n v="201881"/>
    <s v="2018-8-1"/>
    <n v="3.29"/>
    <n v="3.15"/>
    <s v="Good Standing"/>
    <x v="0"/>
    <x v="1"/>
    <n v="1"/>
    <x v="0"/>
    <n v="1"/>
    <x v="0"/>
    <n v="1"/>
    <n v="0"/>
    <x v="0"/>
    <x v="0"/>
    <n v="1"/>
    <n v="1"/>
  </r>
  <r>
    <n v="201481"/>
    <s v="2014-8-1"/>
    <x v="9"/>
    <n v="8"/>
    <n v="1"/>
    <x v="1"/>
    <x v="5"/>
    <x v="80"/>
    <x v="0"/>
    <x v="3"/>
    <x v="15"/>
    <s v="Good Standing"/>
    <n v="201531"/>
    <s v="2015-3-1"/>
    <n v="3.22"/>
    <x v="163"/>
    <s v="Good Standing"/>
    <n v="201831"/>
    <s v="2018-3-1"/>
    <n v="3.07"/>
    <n v="2.77"/>
    <s v="Good Standing"/>
    <x v="1"/>
    <x v="1"/>
    <n v="1"/>
    <x v="0"/>
    <n v="1"/>
    <x v="0"/>
    <n v="0"/>
    <n v="0"/>
    <x v="0"/>
    <x v="1"/>
    <n v="1"/>
    <n v="1"/>
  </r>
  <r>
    <n v="201481"/>
    <s v="2014-8-1"/>
    <x v="9"/>
    <n v="8"/>
    <n v="1"/>
    <x v="0"/>
    <x v="3"/>
    <x v="95"/>
    <x v="0"/>
    <x v="3"/>
    <x v="180"/>
    <s v="Good Standing"/>
    <n v="201531"/>
    <s v="2015-3-1"/>
    <n v="2.5299999999999998"/>
    <x v="297"/>
    <s v="Good Standing"/>
    <n v="201931"/>
    <s v="2019-3-1"/>
    <n v="3.12"/>
    <n v="3.67"/>
    <s v="Good Standing"/>
    <x v="1"/>
    <x v="1"/>
    <n v="1"/>
    <x v="0"/>
    <n v="1"/>
    <x v="0"/>
    <n v="1"/>
    <n v="0"/>
    <x v="0"/>
    <x v="0"/>
    <n v="1"/>
    <n v="1"/>
  </r>
  <r>
    <n v="201481"/>
    <s v="2014-8-1"/>
    <x v="9"/>
    <n v="8"/>
    <n v="1"/>
    <x v="1"/>
    <x v="5"/>
    <x v="66"/>
    <x v="0"/>
    <x v="0"/>
    <x v="322"/>
    <s v="Good Standing"/>
    <n v="201531"/>
    <s v="2015-3-1"/>
    <n v="3.87"/>
    <x v="50"/>
    <s v="Good Standing"/>
    <n v="201881"/>
    <s v="2018-8-1"/>
    <n v="3.94"/>
    <n v="3.92"/>
    <s v="Good Standing"/>
    <x v="0"/>
    <x v="1"/>
    <n v="1"/>
    <x v="0"/>
    <n v="1"/>
    <x v="0"/>
    <n v="1"/>
    <n v="0"/>
    <x v="0"/>
    <x v="0"/>
    <n v="1"/>
    <n v="1"/>
  </r>
  <r>
    <n v="201481"/>
    <s v="2014-8-1"/>
    <x v="9"/>
    <n v="8"/>
    <n v="1"/>
    <x v="0"/>
    <x v="5"/>
    <x v="69"/>
    <x v="0"/>
    <x v="0"/>
    <x v="351"/>
    <s v="Probation"/>
    <n v="201531"/>
    <s v="2015-3-1"/>
    <n v="0.62"/>
    <x v="352"/>
    <s v="Disqualified"/>
    <n v="201531"/>
    <s v="2015-3-1"/>
    <n v="0.62"/>
    <n v="0.46"/>
    <s v="Disqualified"/>
    <x v="0"/>
    <x v="1"/>
    <n v="1"/>
    <x v="1"/>
    <n v="0"/>
    <x v="1"/>
    <n v="0"/>
    <n v="0"/>
    <x v="0"/>
    <x v="0"/>
    <n v="0"/>
    <n v="0"/>
  </r>
  <r>
    <n v="201481"/>
    <s v="2014-8-1"/>
    <x v="9"/>
    <n v="8"/>
    <n v="1"/>
    <x v="0"/>
    <x v="4"/>
    <x v="14"/>
    <x v="0"/>
    <x v="0"/>
    <x v="208"/>
    <s v="Good Standing"/>
    <n v="201531"/>
    <s v="2015-3-1"/>
    <n v="2.23"/>
    <x v="310"/>
    <s v="Good Standing"/>
    <n v="201831"/>
    <s v="2018-3-1"/>
    <n v="3.16"/>
    <n v="0"/>
    <s v="Good Standing"/>
    <x v="0"/>
    <x v="1"/>
    <n v="1"/>
    <x v="0"/>
    <n v="1"/>
    <x v="0"/>
    <n v="0"/>
    <n v="0"/>
    <x v="0"/>
    <x v="0"/>
    <n v="0"/>
    <n v="0"/>
  </r>
  <r>
    <n v="201481"/>
    <s v="2014-8-1"/>
    <x v="9"/>
    <n v="8"/>
    <n v="1"/>
    <x v="1"/>
    <x v="5"/>
    <x v="119"/>
    <x v="0"/>
    <x v="2"/>
    <x v="352"/>
    <s v="Probation"/>
    <n v="201531"/>
    <s v="2015-3-1"/>
    <n v="2.86"/>
    <x v="21"/>
    <s v="Good Standing"/>
    <n v="201831"/>
    <s v="2018-3-1"/>
    <n v="3.06"/>
    <n v="3.32"/>
    <s v="Good Standing"/>
    <x v="1"/>
    <x v="1"/>
    <n v="1"/>
    <x v="0"/>
    <n v="1"/>
    <x v="0"/>
    <n v="0"/>
    <n v="0"/>
    <x v="0"/>
    <x v="1"/>
    <n v="1"/>
    <n v="1"/>
  </r>
  <r>
    <n v="201481"/>
    <s v="2014-8-1"/>
    <x v="9"/>
    <n v="8"/>
    <n v="1"/>
    <x v="0"/>
    <x v="2"/>
    <x v="68"/>
    <x v="0"/>
    <x v="0"/>
    <x v="170"/>
    <s v="Good Standing"/>
    <n v="201561"/>
    <s v="2015-6-1"/>
    <n v="2.2200000000000002"/>
    <x v="272"/>
    <s v="Good Standing"/>
    <n v="201631"/>
    <s v="2016-3-1"/>
    <n v="2.08"/>
    <n v="1.8"/>
    <s v="Good Standing with Warning"/>
    <x v="0"/>
    <x v="0"/>
    <n v="1"/>
    <x v="0"/>
    <n v="0"/>
    <x v="1"/>
    <n v="0"/>
    <n v="0"/>
    <x v="0"/>
    <x v="0"/>
    <n v="0"/>
    <n v="0"/>
  </r>
  <r>
    <n v="201481"/>
    <s v="2014-8-1"/>
    <x v="9"/>
    <n v="8"/>
    <n v="1"/>
    <x v="0"/>
    <x v="5"/>
    <x v="85"/>
    <x v="0"/>
    <x v="3"/>
    <x v="281"/>
    <s v="Good Standing"/>
    <n v="201531"/>
    <s v="2015-3-1"/>
    <n v="2.16"/>
    <x v="337"/>
    <s v="Good Standing"/>
    <n v="201851"/>
    <s v="2018-5-1"/>
    <n v="2.21"/>
    <n v="2.2999999999999998"/>
    <s v="Good Standing"/>
    <x v="1"/>
    <x v="1"/>
    <n v="1"/>
    <x v="0"/>
    <n v="1"/>
    <x v="0"/>
    <n v="0"/>
    <n v="0"/>
    <x v="0"/>
    <x v="0"/>
    <n v="1"/>
    <n v="1"/>
  </r>
  <r>
    <n v="201481"/>
    <s v="2014-8-1"/>
    <x v="9"/>
    <n v="8"/>
    <n v="1"/>
    <x v="0"/>
    <x v="2"/>
    <x v="95"/>
    <x v="0"/>
    <x v="0"/>
    <x v="72"/>
    <s v="Good Standing"/>
    <n v="201561"/>
    <s v="2015-6-1"/>
    <n v="2.4500000000000002"/>
    <x v="19"/>
    <s v="Good Standing"/>
    <n v="201731"/>
    <s v="2017-3-1"/>
    <n v="2.6"/>
    <n v="2.93"/>
    <s v="Good Standing"/>
    <x v="0"/>
    <x v="0"/>
    <n v="1"/>
    <x v="0"/>
    <n v="1"/>
    <x v="1"/>
    <n v="0"/>
    <n v="0"/>
    <x v="0"/>
    <x v="0"/>
    <n v="0"/>
    <n v="0"/>
  </r>
  <r>
    <n v="201481"/>
    <s v="2014-8-1"/>
    <x v="9"/>
    <n v="8"/>
    <n v="1"/>
    <x v="1"/>
    <x v="4"/>
    <x v="33"/>
    <x v="0"/>
    <x v="0"/>
    <x v="279"/>
    <s v="Good Standing"/>
    <n v="201531"/>
    <s v="2015-3-1"/>
    <n v="2.64"/>
    <x v="254"/>
    <s v="Good Standing"/>
    <n v="201831"/>
    <s v="2018-3-1"/>
    <n v="2.61"/>
    <n v="3.49"/>
    <s v="Good Standing"/>
    <x v="0"/>
    <x v="1"/>
    <n v="1"/>
    <x v="0"/>
    <n v="1"/>
    <x v="0"/>
    <n v="0"/>
    <n v="0"/>
    <x v="0"/>
    <x v="0"/>
    <n v="1"/>
    <n v="1"/>
  </r>
  <r>
    <n v="201481"/>
    <s v="2014-8-1"/>
    <x v="9"/>
    <n v="8"/>
    <n v="1"/>
    <x v="1"/>
    <x v="5"/>
    <x v="63"/>
    <x v="0"/>
    <x v="3"/>
    <x v="346"/>
    <s v="Probation"/>
    <n v="201531"/>
    <s v="2015-3-1"/>
    <n v="1.92"/>
    <x v="248"/>
    <s v="Probation"/>
    <n v="201831"/>
    <s v="2018-3-1"/>
    <n v="2.68"/>
    <n v="2.82"/>
    <s v="Good Standing"/>
    <x v="1"/>
    <x v="1"/>
    <n v="1"/>
    <x v="0"/>
    <n v="1"/>
    <x v="0"/>
    <n v="0"/>
    <n v="0"/>
    <x v="0"/>
    <x v="1"/>
    <n v="1"/>
    <n v="1"/>
  </r>
  <r>
    <n v="201481"/>
    <s v="2014-8-1"/>
    <x v="9"/>
    <n v="8"/>
    <n v="1"/>
    <x v="1"/>
    <x v="5"/>
    <x v="36"/>
    <x v="0"/>
    <x v="3"/>
    <x v="136"/>
    <s v="Good Standing"/>
    <n v="201551"/>
    <s v="2015-5-1"/>
    <n v="3.04"/>
    <x v="47"/>
    <s v="Good Standing"/>
    <n v="201831"/>
    <s v="2018-3-1"/>
    <n v="3.35"/>
    <n v="3.23"/>
    <s v="Good Standing"/>
    <x v="0"/>
    <x v="1"/>
    <n v="1"/>
    <x v="0"/>
    <n v="1"/>
    <x v="0"/>
    <n v="0"/>
    <n v="0"/>
    <x v="0"/>
    <x v="1"/>
    <n v="1"/>
    <n v="1"/>
  </r>
  <r>
    <n v="201481"/>
    <s v="2014-8-1"/>
    <x v="9"/>
    <n v="8"/>
    <n v="1"/>
    <x v="0"/>
    <x v="4"/>
    <x v="108"/>
    <x v="0"/>
    <x v="3"/>
    <x v="140"/>
    <s v="Good Standing"/>
    <n v="201481"/>
    <s v="2014-8-1"/>
    <n v="2.5"/>
    <x v="174"/>
    <s v="Good Standing"/>
    <n v="201481"/>
    <s v="2014-8-1"/>
    <n v="2.5"/>
    <n v="2.5"/>
    <s v="Good Standing"/>
    <x v="0"/>
    <x v="1"/>
    <n v="1"/>
    <x v="1"/>
    <n v="0"/>
    <x v="1"/>
    <n v="0"/>
    <n v="0"/>
    <x v="0"/>
    <x v="0"/>
    <n v="0"/>
    <n v="0"/>
  </r>
  <r>
    <n v="201481"/>
    <s v="2014-8-1"/>
    <x v="9"/>
    <n v="8"/>
    <n v="1"/>
    <x v="1"/>
    <x v="5"/>
    <x v="111"/>
    <x v="0"/>
    <x v="2"/>
    <x v="173"/>
    <s v="Good Standing"/>
    <n v="201531"/>
    <s v="2015-3-1"/>
    <n v="3.67"/>
    <x v="164"/>
    <s v="Good Standing"/>
    <n v="201831"/>
    <s v="2018-3-1"/>
    <n v="3.62"/>
    <n v="3.46"/>
    <s v="Good Standing"/>
    <x v="1"/>
    <x v="1"/>
    <n v="1"/>
    <x v="0"/>
    <n v="1"/>
    <x v="0"/>
    <n v="0"/>
    <n v="0"/>
    <x v="0"/>
    <x v="1"/>
    <n v="1"/>
    <n v="1"/>
  </r>
  <r>
    <n v="201481"/>
    <s v="2014-8-1"/>
    <x v="9"/>
    <n v="8"/>
    <n v="1"/>
    <x v="1"/>
    <x v="2"/>
    <x v="66"/>
    <x v="0"/>
    <x v="8"/>
    <x v="197"/>
    <s v="Good Standing"/>
    <n v="201531"/>
    <s v="2015-3-1"/>
    <n v="3.07"/>
    <x v="181"/>
    <s v="Good Standing"/>
    <n v="201831"/>
    <s v="2018-3-1"/>
    <n v="3.55"/>
    <n v="4"/>
    <s v="Good Standing"/>
    <x v="0"/>
    <x v="0"/>
    <n v="1"/>
    <x v="0"/>
    <n v="1"/>
    <x v="0"/>
    <n v="0"/>
    <n v="0"/>
    <x v="0"/>
    <x v="1"/>
    <n v="1"/>
    <n v="1"/>
  </r>
  <r>
    <n v="201481"/>
    <s v="2014-8-1"/>
    <x v="9"/>
    <n v="8"/>
    <n v="1"/>
    <x v="1"/>
    <x v="4"/>
    <x v="41"/>
    <x v="0"/>
    <x v="3"/>
    <x v="234"/>
    <s v="Good Standing"/>
    <n v="201531"/>
    <s v="2015-3-1"/>
    <n v="2.85"/>
    <x v="172"/>
    <s v="Good Standing"/>
    <n v="201831"/>
    <s v="2018-3-1"/>
    <n v="3.07"/>
    <n v="3.32"/>
    <s v="Good Standing"/>
    <x v="0"/>
    <x v="1"/>
    <n v="1"/>
    <x v="0"/>
    <n v="1"/>
    <x v="0"/>
    <n v="0"/>
    <n v="0"/>
    <x v="0"/>
    <x v="1"/>
    <n v="1"/>
    <n v="1"/>
  </r>
  <r>
    <n v="201481"/>
    <s v="2014-8-1"/>
    <x v="9"/>
    <n v="8"/>
    <n v="1"/>
    <x v="1"/>
    <x v="5"/>
    <x v="53"/>
    <x v="0"/>
    <x v="6"/>
    <x v="152"/>
    <s v="Good Standing"/>
    <n v="201531"/>
    <s v="2015-3-1"/>
    <n v="2.77"/>
    <x v="210"/>
    <s v="Good Standing"/>
    <n v="201831"/>
    <s v="2018-3-1"/>
    <n v="2.79"/>
    <n v="3.15"/>
    <s v="Good Standing"/>
    <x v="0"/>
    <x v="1"/>
    <n v="1"/>
    <x v="0"/>
    <n v="1"/>
    <x v="0"/>
    <n v="0"/>
    <n v="0"/>
    <x v="0"/>
    <x v="1"/>
    <n v="1"/>
    <n v="1"/>
  </r>
  <r>
    <n v="201481"/>
    <s v="2014-8-1"/>
    <x v="9"/>
    <n v="8"/>
    <n v="1"/>
    <x v="0"/>
    <x v="4"/>
    <x v="111"/>
    <x v="0"/>
    <x v="3"/>
    <x v="186"/>
    <s v="Good Standing"/>
    <n v="201531"/>
    <s v="2015-3-1"/>
    <n v="3.28"/>
    <x v="190"/>
    <s v="Good Standing"/>
    <n v="201831"/>
    <s v="2018-3-1"/>
    <n v="3.34"/>
    <n v="3.32"/>
    <s v="Good Standing"/>
    <x v="1"/>
    <x v="0"/>
    <n v="1"/>
    <x v="0"/>
    <n v="1"/>
    <x v="0"/>
    <n v="0"/>
    <n v="0"/>
    <x v="0"/>
    <x v="1"/>
    <n v="1"/>
    <n v="1"/>
  </r>
  <r>
    <n v="201481"/>
    <s v="2014-8-1"/>
    <x v="9"/>
    <n v="8"/>
    <n v="1"/>
    <x v="0"/>
    <x v="5"/>
    <x v="89"/>
    <x v="0"/>
    <x v="3"/>
    <x v="353"/>
    <s v="Probation"/>
    <n v="201531"/>
    <s v="2015-3-1"/>
    <n v="2"/>
    <x v="254"/>
    <s v="Good Standing"/>
    <n v="201531"/>
    <s v="2015-3-1"/>
    <n v="2"/>
    <n v="2.15"/>
    <s v="Good Standing"/>
    <x v="1"/>
    <x v="1"/>
    <n v="1"/>
    <x v="1"/>
    <n v="0"/>
    <x v="1"/>
    <n v="0"/>
    <n v="0"/>
    <x v="0"/>
    <x v="0"/>
    <n v="0"/>
    <n v="0"/>
  </r>
  <r>
    <n v="201481"/>
    <s v="2014-8-1"/>
    <x v="9"/>
    <n v="8"/>
    <n v="1"/>
    <x v="0"/>
    <x v="1"/>
    <x v="28"/>
    <x v="0"/>
    <x v="1"/>
    <x v="195"/>
    <s v="Good Standing"/>
    <n v="201531"/>
    <s v="2015-3-1"/>
    <n v="2.46"/>
    <x v="26"/>
    <s v="Good Standing"/>
    <n v="201831"/>
    <s v="2018-3-1"/>
    <n v="2.7"/>
    <n v="2.2400000000000002"/>
    <s v="Good Standing"/>
    <x v="0"/>
    <x v="1"/>
    <n v="1"/>
    <x v="0"/>
    <n v="1"/>
    <x v="0"/>
    <n v="0"/>
    <n v="0"/>
    <x v="0"/>
    <x v="1"/>
    <n v="1"/>
    <n v="1"/>
  </r>
  <r>
    <n v="201481"/>
    <s v="2014-8-1"/>
    <x v="9"/>
    <n v="8"/>
    <n v="1"/>
    <x v="0"/>
    <x v="4"/>
    <x v="103"/>
    <x v="0"/>
    <x v="0"/>
    <x v="15"/>
    <s v="Good Standing"/>
    <n v="201531"/>
    <s v="2015-3-1"/>
    <n v="2.94"/>
    <x v="172"/>
    <s v="Good Standing"/>
    <n v="201881"/>
    <s v="2018-8-1"/>
    <n v="2.77"/>
    <n v="0"/>
    <s v="Good Standing"/>
    <x v="0"/>
    <x v="1"/>
    <n v="1"/>
    <x v="0"/>
    <n v="1"/>
    <x v="0"/>
    <n v="1"/>
    <n v="0"/>
    <x v="0"/>
    <x v="0"/>
    <n v="1"/>
    <n v="1"/>
  </r>
  <r>
    <n v="201481"/>
    <s v="2014-8-1"/>
    <x v="9"/>
    <n v="8"/>
    <n v="1"/>
    <x v="0"/>
    <x v="4"/>
    <x v="153"/>
    <x v="0"/>
    <x v="2"/>
    <x v="281"/>
    <s v="Good Standing"/>
    <n v="201531"/>
    <s v="2015-3-1"/>
    <n v="2.2200000000000002"/>
    <x v="282"/>
    <s v="Good Standing"/>
    <n v="201631"/>
    <s v="2016-3-1"/>
    <n v="2.34"/>
    <n v="2.86"/>
    <s v="Good Standing"/>
    <x v="0"/>
    <x v="1"/>
    <n v="1"/>
    <x v="0"/>
    <n v="0"/>
    <x v="1"/>
    <n v="0"/>
    <n v="0"/>
    <x v="0"/>
    <x v="0"/>
    <n v="0"/>
    <n v="0"/>
  </r>
  <r>
    <n v="201481"/>
    <s v="2014-8-1"/>
    <x v="9"/>
    <n v="8"/>
    <n v="1"/>
    <x v="1"/>
    <x v="5"/>
    <x v="21"/>
    <x v="0"/>
    <x v="5"/>
    <x v="218"/>
    <s v="Good Standing"/>
    <n v="201531"/>
    <s v="2015-3-1"/>
    <n v="3.72"/>
    <x v="6"/>
    <s v="Good Standing"/>
    <n v="201831"/>
    <s v="2018-3-1"/>
    <n v="3.57"/>
    <n v="3.1"/>
    <s v="Good Standing"/>
    <x v="0"/>
    <x v="1"/>
    <n v="1"/>
    <x v="0"/>
    <n v="1"/>
    <x v="0"/>
    <n v="0"/>
    <n v="0"/>
    <x v="0"/>
    <x v="1"/>
    <n v="1"/>
    <n v="1"/>
  </r>
  <r>
    <n v="201481"/>
    <s v="2014-8-1"/>
    <x v="9"/>
    <n v="8"/>
    <n v="1"/>
    <x v="1"/>
    <x v="5"/>
    <x v="94"/>
    <x v="0"/>
    <x v="2"/>
    <x v="198"/>
    <s v="Good Standing"/>
    <n v="201531"/>
    <s v="2015-3-1"/>
    <n v="2.93"/>
    <x v="182"/>
    <s v="Good Standing"/>
    <n v="201831"/>
    <s v="2018-3-1"/>
    <n v="3.37"/>
    <n v="3.57"/>
    <s v="Good Standing"/>
    <x v="1"/>
    <x v="1"/>
    <n v="1"/>
    <x v="0"/>
    <n v="1"/>
    <x v="0"/>
    <n v="0"/>
    <n v="0"/>
    <x v="0"/>
    <x v="1"/>
    <n v="1"/>
    <n v="1"/>
  </r>
  <r>
    <n v="201481"/>
    <s v="2014-8-1"/>
    <x v="9"/>
    <n v="8"/>
    <n v="1"/>
    <x v="1"/>
    <x v="5"/>
    <x v="78"/>
    <x v="0"/>
    <x v="4"/>
    <x v="130"/>
    <s v="Good Standing"/>
    <n v="201531"/>
    <s v="2015-3-1"/>
    <n v="2.58"/>
    <x v="306"/>
    <s v="Good Standing"/>
    <n v="201831"/>
    <s v="2018-3-1"/>
    <n v="3.09"/>
    <n v="3.23"/>
    <s v="Good Standing"/>
    <x v="1"/>
    <x v="1"/>
    <n v="1"/>
    <x v="0"/>
    <n v="1"/>
    <x v="0"/>
    <n v="0"/>
    <n v="0"/>
    <x v="0"/>
    <x v="1"/>
    <n v="1"/>
    <n v="1"/>
  </r>
  <r>
    <n v="201481"/>
    <s v="2014-8-1"/>
    <x v="9"/>
    <n v="8"/>
    <n v="1"/>
    <x v="0"/>
    <x v="1"/>
    <x v="12"/>
    <x v="0"/>
    <x v="1"/>
    <x v="257"/>
    <s v="Good Standing"/>
    <n v="201531"/>
    <s v="2015-3-1"/>
    <n v="3.95"/>
    <x v="6"/>
    <s v="Good Standing"/>
    <n v="201831"/>
    <s v="2018-3-1"/>
    <n v="3.79"/>
    <n v="3.87"/>
    <s v="Good Standing"/>
    <x v="0"/>
    <x v="1"/>
    <n v="1"/>
    <x v="0"/>
    <n v="1"/>
    <x v="0"/>
    <n v="0"/>
    <n v="0"/>
    <x v="0"/>
    <x v="1"/>
    <n v="1"/>
    <n v="1"/>
  </r>
  <r>
    <n v="201481"/>
    <s v="2014-8-1"/>
    <x v="9"/>
    <n v="8"/>
    <n v="1"/>
    <x v="0"/>
    <x v="5"/>
    <x v="12"/>
    <x v="0"/>
    <x v="2"/>
    <x v="182"/>
    <s v="Good Standing"/>
    <n v="201531"/>
    <s v="2015-3-1"/>
    <n v="3.12"/>
    <x v="266"/>
    <s v="Good Standing"/>
    <n v="201831"/>
    <s v="2018-3-1"/>
    <n v="3.31"/>
    <n v="2.6"/>
    <s v="Good Standing"/>
    <x v="0"/>
    <x v="1"/>
    <n v="1"/>
    <x v="0"/>
    <n v="1"/>
    <x v="0"/>
    <n v="0"/>
    <n v="0"/>
    <x v="0"/>
    <x v="1"/>
    <n v="1"/>
    <n v="1"/>
  </r>
  <r>
    <n v="201481"/>
    <s v="2014-8-1"/>
    <x v="9"/>
    <n v="8"/>
    <n v="1"/>
    <x v="1"/>
    <x v="5"/>
    <x v="120"/>
    <x v="0"/>
    <x v="3"/>
    <x v="221"/>
    <s v="Good Standing"/>
    <n v="201531"/>
    <s v="2015-3-1"/>
    <n v="3.68"/>
    <x v="333"/>
    <s v="Good Standing"/>
    <n v="201781"/>
    <s v="2017-8-1"/>
    <n v="3.46"/>
    <n v="3.61"/>
    <s v="Good Standing"/>
    <x v="1"/>
    <x v="1"/>
    <n v="1"/>
    <x v="0"/>
    <n v="1"/>
    <x v="0"/>
    <n v="0"/>
    <n v="0"/>
    <x v="0"/>
    <x v="1"/>
    <n v="1"/>
    <n v="1"/>
  </r>
  <r>
    <n v="201481"/>
    <s v="2014-8-1"/>
    <x v="9"/>
    <n v="8"/>
    <n v="1"/>
    <x v="0"/>
    <x v="4"/>
    <x v="135"/>
    <x v="0"/>
    <x v="2"/>
    <x v="160"/>
    <s v="Probation"/>
    <n v="201531"/>
    <s v="2015-3-1"/>
    <n v="1.77"/>
    <x v="204"/>
    <s v="Probation"/>
    <n v="202031"/>
    <s v="2020-3-1"/>
    <n v="2.0299999999999998"/>
    <n v="3.33"/>
    <s v="Good Standing"/>
    <x v="0"/>
    <x v="1"/>
    <n v="1"/>
    <x v="0"/>
    <n v="1"/>
    <x v="0"/>
    <n v="1"/>
    <n v="1"/>
    <x v="0"/>
    <x v="0"/>
    <n v="0"/>
    <n v="1"/>
  </r>
  <r>
    <n v="201481"/>
    <s v="2014-8-1"/>
    <x v="9"/>
    <n v="8"/>
    <n v="1"/>
    <x v="0"/>
    <x v="5"/>
    <x v="88"/>
    <x v="0"/>
    <x v="3"/>
    <x v="334"/>
    <s v="Good Standing"/>
    <n v="201531"/>
    <s v="2015-3-1"/>
    <n v="3.33"/>
    <x v="227"/>
    <s v="Good Standing"/>
    <n v="201831"/>
    <s v="2018-3-1"/>
    <n v="3.24"/>
    <n v="4"/>
    <s v="Good Standing"/>
    <x v="0"/>
    <x v="1"/>
    <n v="1"/>
    <x v="0"/>
    <n v="1"/>
    <x v="0"/>
    <n v="0"/>
    <n v="0"/>
    <x v="0"/>
    <x v="1"/>
    <n v="1"/>
    <n v="1"/>
  </r>
  <r>
    <n v="201581"/>
    <s v="2015-8-1"/>
    <x v="10"/>
    <n v="8"/>
    <n v="1"/>
    <x v="1"/>
    <x v="1"/>
    <x v="21"/>
    <x v="10"/>
    <x v="1"/>
    <x v="354"/>
    <s v="Good Standing"/>
    <n v="201631"/>
    <s v="2016-3-1"/>
    <n v="3.82"/>
    <x v="333"/>
    <s v="Good Standing"/>
    <n v="201931"/>
    <s v="2019-3-1"/>
    <n v="3.66"/>
    <n v="3.81"/>
    <s v="Good Standing"/>
    <x v="0"/>
    <x v="1"/>
    <n v="1"/>
    <x v="0"/>
    <n v="1"/>
    <x v="0"/>
    <n v="0"/>
    <n v="0"/>
    <x v="0"/>
    <x v="1"/>
    <n v="1"/>
    <n v="1"/>
  </r>
  <r>
    <n v="201581"/>
    <s v="2015-8-1"/>
    <x v="10"/>
    <n v="8"/>
    <n v="1"/>
    <x v="0"/>
    <x v="1"/>
    <x v="65"/>
    <x v="7"/>
    <x v="1"/>
    <x v="59"/>
    <s v="Good Standing"/>
    <n v="201631"/>
    <s v="2016-3-1"/>
    <n v="3.35"/>
    <x v="263"/>
    <s v="Good Standing"/>
    <n v="201951"/>
    <s v="2019-5-1"/>
    <n v="2.98"/>
    <n v="2"/>
    <s v="Good Standing"/>
    <x v="0"/>
    <x v="0"/>
    <n v="1"/>
    <x v="0"/>
    <n v="1"/>
    <x v="0"/>
    <n v="0"/>
    <n v="0"/>
    <x v="0"/>
    <x v="1"/>
    <n v="1"/>
    <n v="1"/>
  </r>
  <r>
    <n v="201581"/>
    <s v="2015-8-1"/>
    <x v="10"/>
    <n v="8"/>
    <n v="1"/>
    <x v="1"/>
    <x v="1"/>
    <x v="41"/>
    <x v="7"/>
    <x v="1"/>
    <x v="273"/>
    <s v="Good Standing"/>
    <n v="201631"/>
    <s v="2016-3-1"/>
    <n v="2.15"/>
    <x v="325"/>
    <s v="Good Standing with Warning"/>
    <n v="201961"/>
    <s v="2019-6-1"/>
    <n v="2.81"/>
    <n v="4"/>
    <s v="Good Standing"/>
    <x v="0"/>
    <x v="0"/>
    <n v="1"/>
    <x v="0"/>
    <n v="1"/>
    <x v="0"/>
    <n v="0"/>
    <n v="0"/>
    <x v="0"/>
    <x v="0"/>
    <n v="1"/>
    <n v="1"/>
  </r>
  <r>
    <n v="201581"/>
    <s v="2015-8-1"/>
    <x v="10"/>
    <n v="8"/>
    <n v="1"/>
    <x v="0"/>
    <x v="1"/>
    <x v="78"/>
    <x v="3"/>
    <x v="1"/>
    <x v="163"/>
    <s v="Probation"/>
    <n v="201631"/>
    <s v="2016-3-1"/>
    <n v="2.21"/>
    <x v="187"/>
    <s v="Good Standing"/>
    <n v="201931"/>
    <s v="2019-3-1"/>
    <n v="2.83"/>
    <n v="2.5499999999999998"/>
    <s v="Good Standing"/>
    <x v="0"/>
    <x v="1"/>
    <n v="1"/>
    <x v="0"/>
    <n v="1"/>
    <x v="0"/>
    <n v="0"/>
    <n v="0"/>
    <x v="0"/>
    <x v="1"/>
    <n v="1"/>
    <n v="1"/>
  </r>
  <r>
    <n v="201581"/>
    <s v="2015-8-1"/>
    <x v="10"/>
    <n v="8"/>
    <n v="1"/>
    <x v="0"/>
    <x v="1"/>
    <x v="60"/>
    <x v="3"/>
    <x v="1"/>
    <x v="209"/>
    <s v="Good Standing"/>
    <n v="201631"/>
    <s v="2016-3-1"/>
    <n v="1.35"/>
    <x v="353"/>
    <s v="Probation"/>
    <n v="201931"/>
    <s v="2019-3-1"/>
    <n v="2.64"/>
    <n v="3.05"/>
    <s v="Good Standing"/>
    <x v="0"/>
    <x v="1"/>
    <n v="1"/>
    <x v="0"/>
    <n v="1"/>
    <x v="0"/>
    <n v="0"/>
    <n v="0"/>
    <x v="0"/>
    <x v="1"/>
    <n v="1"/>
    <n v="1"/>
  </r>
  <r>
    <n v="201581"/>
    <s v="2015-8-1"/>
    <x v="10"/>
    <n v="8"/>
    <n v="1"/>
    <x v="1"/>
    <x v="4"/>
    <x v="21"/>
    <x v="13"/>
    <x v="2"/>
    <x v="258"/>
    <s v="Good Standing"/>
    <n v="201661"/>
    <s v="2016-6-1"/>
    <n v="3.97"/>
    <x v="6"/>
    <s v="Good Standing"/>
    <n v="201931"/>
    <s v="2019-3-1"/>
    <n v="3.97"/>
    <n v="4"/>
    <s v="Good Standing"/>
    <x v="0"/>
    <x v="0"/>
    <n v="1"/>
    <x v="0"/>
    <n v="1"/>
    <x v="0"/>
    <n v="0"/>
    <n v="0"/>
    <x v="0"/>
    <x v="1"/>
    <n v="1"/>
    <n v="1"/>
  </r>
  <r>
    <n v="201581"/>
    <s v="2015-8-1"/>
    <x v="10"/>
    <n v="8"/>
    <n v="1"/>
    <x v="0"/>
    <x v="1"/>
    <x v="65"/>
    <x v="6"/>
    <x v="1"/>
    <x v="36"/>
    <s v="Good Standing"/>
    <n v="201631"/>
    <s v="2016-3-1"/>
    <n v="1.5"/>
    <x v="298"/>
    <s v="Probation"/>
    <n v="201981"/>
    <s v="2019-8-1"/>
    <n v="2.04"/>
    <n v="2.15"/>
    <s v="Good Standing"/>
    <x v="0"/>
    <x v="1"/>
    <n v="1"/>
    <x v="0"/>
    <n v="1"/>
    <x v="0"/>
    <n v="1"/>
    <n v="0"/>
    <x v="0"/>
    <x v="0"/>
    <n v="1"/>
    <n v="1"/>
  </r>
  <r>
    <n v="201581"/>
    <s v="2015-8-1"/>
    <x v="10"/>
    <n v="8"/>
    <n v="1"/>
    <x v="0"/>
    <x v="1"/>
    <x v="151"/>
    <x v="9"/>
    <x v="1"/>
    <x v="199"/>
    <s v="Good Standing"/>
    <n v="201631"/>
    <s v="2016-3-1"/>
    <n v="2.81"/>
    <x v="135"/>
    <s v="Good Standing"/>
    <n v="201981"/>
    <s v="2019-8-1"/>
    <n v="2.8"/>
    <n v="2.02"/>
    <s v="Good Standing"/>
    <x v="0"/>
    <x v="0"/>
    <n v="1"/>
    <x v="0"/>
    <n v="1"/>
    <x v="0"/>
    <n v="1"/>
    <n v="0"/>
    <x v="0"/>
    <x v="0"/>
    <n v="0"/>
    <n v="0"/>
  </r>
  <r>
    <n v="201581"/>
    <s v="2015-8-1"/>
    <x v="10"/>
    <n v="8"/>
    <n v="1"/>
    <x v="1"/>
    <x v="4"/>
    <x v="44"/>
    <x v="13"/>
    <x v="0"/>
    <x v="198"/>
    <s v="Good Standing"/>
    <n v="201631"/>
    <s v="2016-3-1"/>
    <n v="3.21"/>
    <x v="58"/>
    <s v="Good Standing"/>
    <n v="201931"/>
    <s v="2019-3-1"/>
    <n v="3.33"/>
    <n v="3.51"/>
    <s v="Good Standing"/>
    <x v="0"/>
    <x v="1"/>
    <n v="1"/>
    <x v="0"/>
    <n v="1"/>
    <x v="0"/>
    <n v="0"/>
    <n v="0"/>
    <x v="0"/>
    <x v="1"/>
    <n v="1"/>
    <n v="1"/>
  </r>
  <r>
    <n v="201581"/>
    <s v="2015-8-1"/>
    <x v="10"/>
    <n v="8"/>
    <n v="1"/>
    <x v="1"/>
    <x v="1"/>
    <x v="14"/>
    <x v="10"/>
    <x v="1"/>
    <x v="237"/>
    <s v="Good Standing"/>
    <n v="201651"/>
    <s v="2016-5-1"/>
    <n v="2.73"/>
    <x v="102"/>
    <s v="Good Standing"/>
    <n v="201931"/>
    <s v="2019-3-1"/>
    <n v="2.95"/>
    <n v="2.78"/>
    <s v="Good Standing"/>
    <x v="0"/>
    <x v="1"/>
    <n v="1"/>
    <x v="0"/>
    <n v="1"/>
    <x v="0"/>
    <n v="0"/>
    <n v="0"/>
    <x v="0"/>
    <x v="1"/>
    <n v="1"/>
    <n v="1"/>
  </r>
  <r>
    <n v="201581"/>
    <s v="2015-8-1"/>
    <x v="10"/>
    <n v="8"/>
    <n v="1"/>
    <x v="0"/>
    <x v="4"/>
    <x v="72"/>
    <x v="9"/>
    <x v="0"/>
    <x v="156"/>
    <s v="Good Standing"/>
    <n v="201631"/>
    <s v="2016-3-1"/>
    <n v="2.46"/>
    <x v="67"/>
    <s v="Good Standing with Warning"/>
    <n v="201631"/>
    <s v="2016-3-1"/>
    <n v="2.46"/>
    <n v="2"/>
    <s v="Good Standing with Warning"/>
    <x v="1"/>
    <x v="0"/>
    <n v="1"/>
    <x v="1"/>
    <n v="0"/>
    <x v="1"/>
    <n v="0"/>
    <n v="0"/>
    <x v="0"/>
    <x v="0"/>
    <n v="0"/>
    <n v="0"/>
  </r>
  <r>
    <n v="201581"/>
    <s v="2015-8-1"/>
    <x v="10"/>
    <n v="8"/>
    <n v="1"/>
    <x v="1"/>
    <x v="4"/>
    <x v="117"/>
    <x v="5"/>
    <x v="0"/>
    <x v="15"/>
    <s v="Good Standing"/>
    <n v="201631"/>
    <s v="2016-3-1"/>
    <n v="3.28"/>
    <x v="170"/>
    <s v="Good Standing"/>
    <n v="201931"/>
    <s v="2019-3-1"/>
    <n v="3.54"/>
    <n v="3.67"/>
    <s v="Good Standing"/>
    <x v="0"/>
    <x v="0"/>
    <n v="1"/>
    <x v="0"/>
    <n v="1"/>
    <x v="0"/>
    <n v="0"/>
    <n v="0"/>
    <x v="0"/>
    <x v="1"/>
    <n v="1"/>
    <n v="1"/>
  </r>
  <r>
    <n v="201581"/>
    <s v="2015-8-1"/>
    <x v="10"/>
    <n v="8"/>
    <n v="1"/>
    <x v="1"/>
    <x v="5"/>
    <x v="37"/>
    <x v="13"/>
    <x v="2"/>
    <x v="198"/>
    <s v="Good Standing"/>
    <n v="201631"/>
    <s v="2016-3-1"/>
    <n v="2.85"/>
    <x v="205"/>
    <s v="Good Standing"/>
    <n v="201931"/>
    <s v="2019-3-1"/>
    <n v="3.04"/>
    <n v="3.23"/>
    <s v="Good Standing"/>
    <x v="1"/>
    <x v="1"/>
    <n v="1"/>
    <x v="0"/>
    <n v="1"/>
    <x v="0"/>
    <n v="0"/>
    <n v="0"/>
    <x v="0"/>
    <x v="0"/>
    <n v="0"/>
    <n v="0"/>
  </r>
  <r>
    <n v="201581"/>
    <s v="2015-8-1"/>
    <x v="10"/>
    <n v="8"/>
    <n v="1"/>
    <x v="0"/>
    <x v="3"/>
    <x v="80"/>
    <x v="13"/>
    <x v="6"/>
    <x v="282"/>
    <s v="Good Standing"/>
    <n v="201631"/>
    <s v="2016-3-1"/>
    <n v="2.06"/>
    <x v="354"/>
    <s v="Good Standing with Warning"/>
    <n v="202031"/>
    <s v="2020-3-1"/>
    <n v="2.77"/>
    <n v="2.79"/>
    <s v="Good Standing"/>
    <x v="0"/>
    <x v="1"/>
    <n v="1"/>
    <x v="0"/>
    <n v="1"/>
    <x v="0"/>
    <n v="1"/>
    <n v="0"/>
    <x v="0"/>
    <x v="0"/>
    <n v="1"/>
    <n v="1"/>
  </r>
  <r>
    <n v="201581"/>
    <s v="2015-8-1"/>
    <x v="10"/>
    <n v="8"/>
    <n v="1"/>
    <x v="0"/>
    <x v="1"/>
    <x v="99"/>
    <x v="6"/>
    <x v="1"/>
    <x v="294"/>
    <s v="Probation"/>
    <n v="201631"/>
    <s v="2016-3-1"/>
    <n v="1.1100000000000001"/>
    <x v="213"/>
    <s v="Disqualified"/>
    <n v="201631"/>
    <s v="2016-3-1"/>
    <n v="1.1100000000000001"/>
    <n v="1"/>
    <s v="Disqualified"/>
    <x v="0"/>
    <x v="1"/>
    <n v="1"/>
    <x v="1"/>
    <n v="0"/>
    <x v="1"/>
    <n v="0"/>
    <n v="0"/>
    <x v="0"/>
    <x v="0"/>
    <n v="0"/>
    <n v="0"/>
  </r>
  <r>
    <n v="201581"/>
    <s v="2015-8-1"/>
    <x v="10"/>
    <n v="8"/>
    <n v="1"/>
    <x v="0"/>
    <x v="1"/>
    <x v="86"/>
    <x v="8"/>
    <x v="1"/>
    <x v="164"/>
    <s v="Good Standing"/>
    <n v="201651"/>
    <s v="2016-5-1"/>
    <n v="3.77"/>
    <x v="6"/>
    <s v="Good Standing"/>
    <n v="201981"/>
    <s v="2019-8-1"/>
    <n v="3.5"/>
    <n v="4"/>
    <s v="Good Standing"/>
    <x v="0"/>
    <x v="1"/>
    <n v="1"/>
    <x v="0"/>
    <n v="1"/>
    <x v="0"/>
    <n v="1"/>
    <n v="0"/>
    <x v="0"/>
    <x v="0"/>
    <n v="1"/>
    <n v="1"/>
  </r>
  <r>
    <n v="201581"/>
    <s v="2015-8-1"/>
    <x v="10"/>
    <n v="8"/>
    <n v="1"/>
    <x v="0"/>
    <x v="1"/>
    <x v="42"/>
    <x v="13"/>
    <x v="1"/>
    <x v="274"/>
    <s v="Probation"/>
    <n v="201631"/>
    <s v="2016-3-1"/>
    <n v="1.71"/>
    <x v="138"/>
    <s v="Probation"/>
    <n v="201881"/>
    <s v="2018-8-1"/>
    <n v="2.4900000000000002"/>
    <n v="1.92"/>
    <s v="Good Standing with Warning"/>
    <x v="0"/>
    <x v="1"/>
    <n v="1"/>
    <x v="0"/>
    <n v="1"/>
    <x v="0"/>
    <n v="0"/>
    <n v="0"/>
    <x v="0"/>
    <x v="1"/>
    <n v="1"/>
    <n v="1"/>
  </r>
  <r>
    <n v="201581"/>
    <s v="2015-8-1"/>
    <x v="10"/>
    <n v="8"/>
    <n v="1"/>
    <x v="1"/>
    <x v="1"/>
    <x v="83"/>
    <x v="6"/>
    <x v="1"/>
    <x v="195"/>
    <s v="Good Standing"/>
    <n v="201631"/>
    <s v="2016-3-1"/>
    <n v="2.19"/>
    <x v="205"/>
    <s v="Good Standing"/>
    <n v="201851"/>
    <s v="2018-5-1"/>
    <n v="2.52"/>
    <n v="3"/>
    <s v="Good Standing"/>
    <x v="0"/>
    <x v="1"/>
    <n v="1"/>
    <x v="0"/>
    <n v="1"/>
    <x v="1"/>
    <n v="0"/>
    <n v="0"/>
    <x v="0"/>
    <x v="0"/>
    <n v="0"/>
    <n v="0"/>
  </r>
  <r>
    <n v="201581"/>
    <s v="2015-8-1"/>
    <x v="10"/>
    <n v="8"/>
    <n v="1"/>
    <x v="0"/>
    <x v="3"/>
    <x v="123"/>
    <x v="10"/>
    <x v="4"/>
    <x v="222"/>
    <s v="Good Standing"/>
    <n v="201631"/>
    <s v="2016-3-1"/>
    <n v="2.73"/>
    <x v="187"/>
    <s v="Good Standing"/>
    <n v="201631"/>
    <s v="2016-3-1"/>
    <n v="2.73"/>
    <n v="2.56"/>
    <s v="Good Standing"/>
    <x v="0"/>
    <x v="0"/>
    <n v="1"/>
    <x v="1"/>
    <n v="0"/>
    <x v="1"/>
    <n v="0"/>
    <n v="0"/>
    <x v="0"/>
    <x v="0"/>
    <n v="0"/>
    <n v="0"/>
  </r>
  <r>
    <n v="201581"/>
    <s v="2015-8-1"/>
    <x v="10"/>
    <n v="8"/>
    <n v="1"/>
    <x v="1"/>
    <x v="5"/>
    <x v="117"/>
    <x v="7"/>
    <x v="3"/>
    <x v="279"/>
    <s v="Good Standing"/>
    <n v="201631"/>
    <s v="2016-3-1"/>
    <n v="3.18"/>
    <x v="58"/>
    <s v="Good Standing"/>
    <n v="201931"/>
    <s v="2019-3-1"/>
    <n v="1.74"/>
    <n v="1.53"/>
    <s v="Subject to Disqualification"/>
    <x v="1"/>
    <x v="1"/>
    <n v="1"/>
    <x v="0"/>
    <n v="1"/>
    <x v="0"/>
    <n v="0"/>
    <n v="0"/>
    <x v="0"/>
    <x v="0"/>
    <n v="0"/>
    <n v="0"/>
  </r>
  <r>
    <n v="201581"/>
    <s v="2015-8-1"/>
    <x v="10"/>
    <n v="8"/>
    <n v="1"/>
    <x v="1"/>
    <x v="5"/>
    <x v="44"/>
    <x v="13"/>
    <x v="2"/>
    <x v="179"/>
    <s v="Good Standing"/>
    <n v="201631"/>
    <s v="2016-3-1"/>
    <n v="2.42"/>
    <x v="210"/>
    <s v="Good Standing"/>
    <n v="201981"/>
    <s v="2019-8-1"/>
    <n v="3.18"/>
    <n v="3.79"/>
    <s v="Good Standing"/>
    <x v="0"/>
    <x v="1"/>
    <n v="1"/>
    <x v="0"/>
    <n v="1"/>
    <x v="0"/>
    <n v="1"/>
    <n v="0"/>
    <x v="0"/>
    <x v="0"/>
    <n v="1"/>
    <n v="1"/>
  </r>
  <r>
    <n v="201581"/>
    <s v="2015-8-1"/>
    <x v="10"/>
    <n v="8"/>
    <n v="1"/>
    <x v="1"/>
    <x v="1"/>
    <x v="65"/>
    <x v="4"/>
    <x v="1"/>
    <x v="355"/>
    <s v="Probation"/>
    <n v="201631"/>
    <s v="2016-3-1"/>
    <n v="1.82"/>
    <x v="67"/>
    <s v="Probation"/>
    <n v="201931"/>
    <s v="2019-3-1"/>
    <n v="2.5099999999999998"/>
    <n v="3.3"/>
    <s v="Good Standing"/>
    <x v="0"/>
    <x v="1"/>
    <n v="1"/>
    <x v="0"/>
    <n v="1"/>
    <x v="0"/>
    <n v="0"/>
    <n v="0"/>
    <x v="0"/>
    <x v="1"/>
    <n v="1"/>
    <n v="1"/>
  </r>
  <r>
    <n v="201581"/>
    <s v="2015-8-1"/>
    <x v="10"/>
    <n v="8"/>
    <n v="1"/>
    <x v="0"/>
    <x v="3"/>
    <x v="108"/>
    <x v="13"/>
    <x v="5"/>
    <x v="356"/>
    <s v="Probation"/>
    <n v="201631"/>
    <s v="2016-3-1"/>
    <n v="1.62"/>
    <x v="340"/>
    <s v="Probation"/>
    <n v="201731"/>
    <s v="2017-3-1"/>
    <n v="1.7"/>
    <n v="1.8"/>
    <s v="Probation"/>
    <x v="0"/>
    <x v="1"/>
    <n v="1"/>
    <x v="1"/>
    <n v="0"/>
    <x v="1"/>
    <n v="0"/>
    <n v="0"/>
    <x v="0"/>
    <x v="0"/>
    <n v="0"/>
    <n v="0"/>
  </r>
  <r>
    <n v="201581"/>
    <s v="2015-8-1"/>
    <x v="10"/>
    <n v="8"/>
    <n v="1"/>
    <x v="1"/>
    <x v="3"/>
    <x v="20"/>
    <x v="4"/>
    <x v="2"/>
    <x v="168"/>
    <s v="Good Standing"/>
    <n v="201631"/>
    <s v="2016-3-1"/>
    <n v="3.1"/>
    <x v="339"/>
    <s v="Good Standing"/>
    <n v="201931"/>
    <s v="2019-3-1"/>
    <n v="2.9"/>
    <n v="3.2"/>
    <s v="Good Standing"/>
    <x v="1"/>
    <x v="1"/>
    <n v="1"/>
    <x v="0"/>
    <n v="1"/>
    <x v="0"/>
    <n v="0"/>
    <n v="0"/>
    <x v="0"/>
    <x v="0"/>
    <n v="1"/>
    <n v="1"/>
  </r>
  <r>
    <n v="201581"/>
    <s v="2015-8-1"/>
    <x v="10"/>
    <n v="8"/>
    <n v="1"/>
    <x v="0"/>
    <x v="4"/>
    <x v="78"/>
    <x v="11"/>
    <x v="2"/>
    <x v="209"/>
    <s v="Good Standing"/>
    <n v="201631"/>
    <s v="2016-3-1"/>
    <n v="2.68"/>
    <x v="334"/>
    <s v="Good Standing"/>
    <n v="201931"/>
    <s v="2019-3-1"/>
    <n v="2.4700000000000002"/>
    <n v="1.66"/>
    <s v="Good Standing with Warning"/>
    <x v="0"/>
    <x v="1"/>
    <n v="1"/>
    <x v="0"/>
    <n v="1"/>
    <x v="0"/>
    <n v="0"/>
    <n v="0"/>
    <x v="0"/>
    <x v="0"/>
    <n v="0"/>
    <n v="0"/>
  </r>
  <r>
    <n v="201581"/>
    <s v="2015-8-1"/>
    <x v="10"/>
    <n v="8"/>
    <n v="1"/>
    <x v="1"/>
    <x v="3"/>
    <x v="65"/>
    <x v="9"/>
    <x v="2"/>
    <x v="241"/>
    <s v="Good Standing"/>
    <n v="201631"/>
    <s v="2016-3-1"/>
    <n v="3.36"/>
    <x v="263"/>
    <s v="Good Standing"/>
    <n v="201931"/>
    <s v="2019-3-1"/>
    <n v="3.27"/>
    <n v="3.66"/>
    <s v="Good Standing"/>
    <x v="0"/>
    <x v="1"/>
    <n v="1"/>
    <x v="0"/>
    <n v="1"/>
    <x v="0"/>
    <n v="0"/>
    <n v="0"/>
    <x v="0"/>
    <x v="1"/>
    <n v="1"/>
    <n v="1"/>
  </r>
  <r>
    <n v="201581"/>
    <s v="2015-8-1"/>
    <x v="10"/>
    <n v="8"/>
    <n v="1"/>
    <x v="1"/>
    <x v="1"/>
    <x v="58"/>
    <x v="3"/>
    <x v="1"/>
    <x v="206"/>
    <s v="Good Standing"/>
    <n v="201631"/>
    <s v="2016-3-1"/>
    <n v="2.87"/>
    <x v="355"/>
    <s v="Good Standing"/>
    <n v="201931"/>
    <s v="2019-3-1"/>
    <n v="3.36"/>
    <n v="3.52"/>
    <s v="Good Standing"/>
    <x v="0"/>
    <x v="1"/>
    <n v="1"/>
    <x v="0"/>
    <n v="1"/>
    <x v="0"/>
    <n v="0"/>
    <n v="0"/>
    <x v="0"/>
    <x v="1"/>
    <n v="1"/>
    <n v="1"/>
  </r>
  <r>
    <n v="201581"/>
    <s v="2015-8-1"/>
    <x v="10"/>
    <n v="8"/>
    <n v="1"/>
    <x v="0"/>
    <x v="4"/>
    <x v="123"/>
    <x v="13"/>
    <x v="2"/>
    <x v="233"/>
    <s v="Good Standing"/>
    <n v="201631"/>
    <s v="2016-3-1"/>
    <n v="3.29"/>
    <x v="58"/>
    <s v="Good Standing"/>
    <n v="201631"/>
    <s v="2016-3-1"/>
    <n v="3.29"/>
    <n v="3.1"/>
    <s v="Good Standing"/>
    <x v="0"/>
    <x v="1"/>
    <n v="1"/>
    <x v="1"/>
    <n v="0"/>
    <x v="1"/>
    <n v="0"/>
    <n v="0"/>
    <x v="0"/>
    <x v="0"/>
    <n v="0"/>
    <n v="0"/>
  </r>
  <r>
    <n v="201581"/>
    <s v="2015-8-1"/>
    <x v="10"/>
    <n v="8"/>
    <n v="1"/>
    <x v="0"/>
    <x v="1"/>
    <x v="25"/>
    <x v="8"/>
    <x v="1"/>
    <x v="77"/>
    <s v="Good Standing"/>
    <n v="201631"/>
    <s v="2016-3-1"/>
    <n v="2.69"/>
    <x v="161"/>
    <s v="Good Standing"/>
    <n v="201981"/>
    <s v="2019-8-1"/>
    <n v="2.44"/>
    <n v="0"/>
    <s v="Good Standing with Warning"/>
    <x v="0"/>
    <x v="1"/>
    <n v="1"/>
    <x v="0"/>
    <n v="1"/>
    <x v="0"/>
    <n v="1"/>
    <n v="0"/>
    <x v="0"/>
    <x v="0"/>
    <n v="0"/>
    <n v="0"/>
  </r>
  <r>
    <n v="201581"/>
    <s v="2015-8-1"/>
    <x v="10"/>
    <n v="8"/>
    <n v="1"/>
    <x v="0"/>
    <x v="4"/>
    <x v="87"/>
    <x v="8"/>
    <x v="0"/>
    <x v="280"/>
    <s v="Good Standing"/>
    <n v="201631"/>
    <s v="2016-3-1"/>
    <n v="2.74"/>
    <x v="210"/>
    <s v="Good Standing"/>
    <n v="201631"/>
    <s v="2016-3-1"/>
    <n v="2.74"/>
    <n v="2.3199999999999998"/>
    <s v="Good Standing"/>
    <x v="0"/>
    <x v="1"/>
    <n v="1"/>
    <x v="1"/>
    <n v="0"/>
    <x v="1"/>
    <n v="0"/>
    <n v="0"/>
    <x v="0"/>
    <x v="0"/>
    <n v="0"/>
    <n v="0"/>
  </r>
  <r>
    <n v="201581"/>
    <s v="2015-8-1"/>
    <x v="10"/>
    <n v="8"/>
    <n v="1"/>
    <x v="0"/>
    <x v="5"/>
    <x v="94"/>
    <x v="13"/>
    <x v="5"/>
    <x v="152"/>
    <s v="Good Standing"/>
    <n v="201631"/>
    <s v="2016-3-1"/>
    <n v="3.33"/>
    <x v="227"/>
    <s v="Good Standing"/>
    <n v="201931"/>
    <s v="2019-3-1"/>
    <n v="3.23"/>
    <n v="2.57"/>
    <s v="Good Standing"/>
    <x v="0"/>
    <x v="1"/>
    <n v="1"/>
    <x v="0"/>
    <n v="1"/>
    <x v="0"/>
    <n v="0"/>
    <n v="0"/>
    <x v="0"/>
    <x v="1"/>
    <n v="1"/>
    <n v="1"/>
  </r>
  <r>
    <n v="201581"/>
    <s v="2015-8-1"/>
    <x v="10"/>
    <n v="8"/>
    <n v="1"/>
    <x v="0"/>
    <x v="4"/>
    <x v="158"/>
    <x v="6"/>
    <x v="0"/>
    <x v="214"/>
    <s v="Probation"/>
    <n v="201661"/>
    <s v="2016-6-1"/>
    <n v="1.88"/>
    <x v="213"/>
    <s v="Good Standing with Warning"/>
    <n v="201731"/>
    <s v="2017-3-1"/>
    <n v="1.52"/>
    <n v="0.92"/>
    <s v="Disqualified"/>
    <x v="0"/>
    <x v="1"/>
    <n v="1"/>
    <x v="0"/>
    <n v="0"/>
    <x v="1"/>
    <n v="0"/>
    <n v="0"/>
    <x v="0"/>
    <x v="0"/>
    <n v="0"/>
    <n v="0"/>
  </r>
  <r>
    <n v="201581"/>
    <s v="2015-8-1"/>
    <x v="10"/>
    <n v="8"/>
    <n v="1"/>
    <x v="0"/>
    <x v="4"/>
    <x v="39"/>
    <x v="3"/>
    <x v="2"/>
    <x v="266"/>
    <s v="Good Standing"/>
    <n v="201631"/>
    <s v="2016-3-1"/>
    <n v="3.03"/>
    <x v="19"/>
    <s v="Good Standing"/>
    <n v="201931"/>
    <s v="2019-3-1"/>
    <n v="2.84"/>
    <n v="3.6"/>
    <s v="Good Standing"/>
    <x v="0"/>
    <x v="1"/>
    <n v="1"/>
    <x v="0"/>
    <n v="1"/>
    <x v="0"/>
    <n v="0"/>
    <n v="0"/>
    <x v="0"/>
    <x v="0"/>
    <n v="1"/>
    <n v="1"/>
  </r>
  <r>
    <n v="201581"/>
    <s v="2015-8-1"/>
    <x v="10"/>
    <n v="8"/>
    <n v="1"/>
    <x v="1"/>
    <x v="4"/>
    <x v="21"/>
    <x v="7"/>
    <x v="2"/>
    <x v="60"/>
    <s v="Good Standing"/>
    <n v="201631"/>
    <s v="2016-3-1"/>
    <n v="3.92"/>
    <x v="230"/>
    <s v="Good Standing"/>
    <n v="201931"/>
    <s v="2019-3-1"/>
    <n v="3.75"/>
    <n v="3.15"/>
    <s v="Good Standing"/>
    <x v="0"/>
    <x v="1"/>
    <n v="1"/>
    <x v="0"/>
    <n v="1"/>
    <x v="0"/>
    <n v="0"/>
    <n v="0"/>
    <x v="0"/>
    <x v="1"/>
    <n v="1"/>
    <n v="1"/>
  </r>
  <r>
    <n v="201581"/>
    <s v="2015-8-1"/>
    <x v="10"/>
    <n v="8"/>
    <n v="1"/>
    <x v="1"/>
    <x v="4"/>
    <x v="106"/>
    <x v="13"/>
    <x v="2"/>
    <x v="191"/>
    <s v="Good Standing"/>
    <n v="201631"/>
    <s v="2016-3-1"/>
    <n v="2.61"/>
    <x v="174"/>
    <s v="Good Standing"/>
    <n v="201931"/>
    <s v="2019-3-1"/>
    <n v="2.9"/>
    <n v="3.3"/>
    <s v="Good Standing"/>
    <x v="1"/>
    <x v="1"/>
    <n v="1"/>
    <x v="0"/>
    <n v="1"/>
    <x v="0"/>
    <n v="0"/>
    <n v="0"/>
    <x v="0"/>
    <x v="1"/>
    <n v="1"/>
    <n v="1"/>
  </r>
  <r>
    <n v="201581"/>
    <s v="2015-8-1"/>
    <x v="10"/>
    <n v="8"/>
    <n v="1"/>
    <x v="0"/>
    <x v="4"/>
    <x v="85"/>
    <x v="10"/>
    <x v="0"/>
    <x v="173"/>
    <s v="Good Standing"/>
    <n v="201631"/>
    <s v="2016-3-1"/>
    <n v="3.6"/>
    <x v="238"/>
    <s v="Good Standing"/>
    <n v="201931"/>
    <s v="2019-3-1"/>
    <n v="3.62"/>
    <n v="3.57"/>
    <s v="Good Standing"/>
    <x v="0"/>
    <x v="1"/>
    <n v="1"/>
    <x v="0"/>
    <n v="1"/>
    <x v="0"/>
    <n v="0"/>
    <n v="0"/>
    <x v="0"/>
    <x v="1"/>
    <n v="1"/>
    <n v="1"/>
  </r>
  <r>
    <n v="201581"/>
    <s v="2015-8-1"/>
    <x v="10"/>
    <n v="8"/>
    <n v="1"/>
    <x v="0"/>
    <x v="4"/>
    <x v="90"/>
    <x v="13"/>
    <x v="2"/>
    <x v="198"/>
    <s v="Good Standing"/>
    <n v="201631"/>
    <s v="2016-3-1"/>
    <n v="3.25"/>
    <x v="192"/>
    <s v="Good Standing"/>
    <n v="201931"/>
    <s v="2019-3-1"/>
    <n v="2.85"/>
    <n v="1.71"/>
    <s v="Good Standing with Warning"/>
    <x v="1"/>
    <x v="1"/>
    <n v="1"/>
    <x v="0"/>
    <n v="1"/>
    <x v="0"/>
    <n v="0"/>
    <n v="0"/>
    <x v="0"/>
    <x v="1"/>
    <n v="1"/>
    <n v="1"/>
  </r>
  <r>
    <n v="201581"/>
    <s v="2015-8-1"/>
    <x v="10"/>
    <n v="8"/>
    <n v="1"/>
    <x v="0"/>
    <x v="0"/>
    <x v="113"/>
    <x v="5"/>
    <x v="0"/>
    <x v="300"/>
    <s v="Probation"/>
    <n v="201631"/>
    <s v="2016-3-1"/>
    <n v="0.83"/>
    <x v="356"/>
    <s v="Disqualified"/>
    <n v="201631"/>
    <s v="2016-3-1"/>
    <n v="0.83"/>
    <n v="0.63"/>
    <s v="Disqualified"/>
    <x v="0"/>
    <x v="0"/>
    <n v="1"/>
    <x v="1"/>
    <n v="0"/>
    <x v="1"/>
    <n v="0"/>
    <n v="0"/>
    <x v="0"/>
    <x v="0"/>
    <n v="0"/>
    <n v="0"/>
  </r>
  <r>
    <n v="201581"/>
    <s v="2015-8-1"/>
    <x v="10"/>
    <n v="8"/>
    <n v="1"/>
    <x v="0"/>
    <x v="3"/>
    <x v="75"/>
    <x v="8"/>
    <x v="2"/>
    <x v="357"/>
    <s v="Probation"/>
    <n v="201631"/>
    <s v="2016-3-1"/>
    <n v="1.26"/>
    <x v="325"/>
    <s v="Disqualified"/>
    <n v="201631"/>
    <s v="2016-3-1"/>
    <n v="1.26"/>
    <n v="1.86"/>
    <s v="Disqualified"/>
    <x v="1"/>
    <x v="1"/>
    <n v="1"/>
    <x v="1"/>
    <n v="0"/>
    <x v="1"/>
    <n v="0"/>
    <n v="0"/>
    <x v="0"/>
    <x v="0"/>
    <n v="0"/>
    <n v="0"/>
  </r>
  <r>
    <n v="201581"/>
    <s v="2015-8-1"/>
    <x v="10"/>
    <n v="8"/>
    <n v="1"/>
    <x v="0"/>
    <x v="1"/>
    <x v="85"/>
    <x v="9"/>
    <x v="1"/>
    <x v="161"/>
    <s v="Good Standing"/>
    <n v="201631"/>
    <s v="2016-3-1"/>
    <n v="2.83"/>
    <x v="321"/>
    <s v="Good Standing"/>
    <n v="201681"/>
    <s v="2016-8-1"/>
    <n v="2.6"/>
    <n v="2.2400000000000002"/>
    <s v="Good Standing"/>
    <x v="0"/>
    <x v="1"/>
    <n v="1"/>
    <x v="0"/>
    <n v="0"/>
    <x v="1"/>
    <n v="0"/>
    <n v="0"/>
    <x v="0"/>
    <x v="0"/>
    <n v="0"/>
    <n v="0"/>
  </r>
  <r>
    <n v="201581"/>
    <s v="2015-8-1"/>
    <x v="10"/>
    <n v="8"/>
    <n v="1"/>
    <x v="0"/>
    <x v="1"/>
    <x v="87"/>
    <x v="8"/>
    <x v="1"/>
    <x v="358"/>
    <s v="Probation"/>
    <n v="201631"/>
    <s v="2016-3-1"/>
    <n v="0.37"/>
    <x v="59"/>
    <s v="Disqualified"/>
    <n v="201631"/>
    <s v="2016-3-1"/>
    <n v="0.37"/>
    <n v="0"/>
    <s v="Disqualified"/>
    <x v="0"/>
    <x v="1"/>
    <n v="1"/>
    <x v="1"/>
    <n v="0"/>
    <x v="1"/>
    <n v="0"/>
    <n v="0"/>
    <x v="0"/>
    <x v="0"/>
    <n v="0"/>
    <n v="0"/>
  </r>
  <r>
    <n v="201581"/>
    <s v="2015-8-1"/>
    <x v="10"/>
    <n v="8"/>
    <n v="1"/>
    <x v="0"/>
    <x v="0"/>
    <x v="5"/>
    <x v="13"/>
    <x v="2"/>
    <x v="209"/>
    <s v="Good Standing"/>
    <n v="201651"/>
    <s v="2016-5-1"/>
    <n v="1.83"/>
    <x v="357"/>
    <s v="Probation"/>
    <n v="201981"/>
    <s v="2019-8-1"/>
    <n v="2.56"/>
    <n v="4"/>
    <s v="Good Standing"/>
    <x v="0"/>
    <x v="1"/>
    <n v="1"/>
    <x v="0"/>
    <n v="1"/>
    <x v="0"/>
    <n v="1"/>
    <n v="0"/>
    <x v="0"/>
    <x v="0"/>
    <n v="1"/>
    <n v="1"/>
  </r>
  <r>
    <n v="201581"/>
    <s v="2015-8-1"/>
    <x v="10"/>
    <n v="8"/>
    <n v="1"/>
    <x v="1"/>
    <x v="3"/>
    <x v="50"/>
    <x v="4"/>
    <x v="2"/>
    <x v="72"/>
    <s v="Good Standing"/>
    <n v="201581"/>
    <s v="2015-8-1"/>
    <n v="2.35"/>
    <x v="74"/>
    <s v="Good Standing"/>
    <n v="201581"/>
    <s v="2015-8-1"/>
    <n v="2.35"/>
    <n v="2.35"/>
    <s v="Good Standing"/>
    <x v="0"/>
    <x v="1"/>
    <n v="1"/>
    <x v="1"/>
    <n v="0"/>
    <x v="1"/>
    <n v="0"/>
    <n v="0"/>
    <x v="0"/>
    <x v="0"/>
    <n v="0"/>
    <n v="0"/>
  </r>
  <r>
    <n v="201581"/>
    <s v="2015-8-1"/>
    <x v="10"/>
    <n v="8"/>
    <n v="1"/>
    <x v="1"/>
    <x v="1"/>
    <x v="124"/>
    <x v="9"/>
    <x v="1"/>
    <x v="294"/>
    <s v="Probation"/>
    <n v="201631"/>
    <s v="2016-3-1"/>
    <n v="1.48"/>
    <x v="218"/>
    <s v="Probation"/>
    <n v="201731"/>
    <s v="2017-3-1"/>
    <n v="1.71"/>
    <n v="1.1299999999999999"/>
    <s v="Disqualified"/>
    <x v="0"/>
    <x v="1"/>
    <n v="1"/>
    <x v="0"/>
    <n v="0"/>
    <x v="1"/>
    <n v="0"/>
    <n v="0"/>
    <x v="0"/>
    <x v="0"/>
    <n v="0"/>
    <n v="0"/>
  </r>
  <r>
    <n v="201581"/>
    <s v="2015-8-1"/>
    <x v="10"/>
    <n v="8"/>
    <n v="1"/>
    <x v="1"/>
    <x v="1"/>
    <x v="20"/>
    <x v="6"/>
    <x v="1"/>
    <x v="45"/>
    <s v="Good Standing"/>
    <n v="201631"/>
    <s v="2016-3-1"/>
    <n v="3.23"/>
    <x v="192"/>
    <s v="Good Standing"/>
    <n v="201931"/>
    <s v="2019-3-1"/>
    <n v="3.32"/>
    <n v="3.57"/>
    <s v="Good Standing"/>
    <x v="0"/>
    <x v="1"/>
    <n v="1"/>
    <x v="0"/>
    <n v="1"/>
    <x v="0"/>
    <n v="0"/>
    <n v="0"/>
    <x v="0"/>
    <x v="1"/>
    <n v="1"/>
    <n v="1"/>
  </r>
  <r>
    <n v="201581"/>
    <s v="2015-8-1"/>
    <x v="10"/>
    <n v="8"/>
    <n v="1"/>
    <x v="1"/>
    <x v="5"/>
    <x v="14"/>
    <x v="6"/>
    <x v="2"/>
    <x v="282"/>
    <s v="Good Standing"/>
    <n v="201631"/>
    <s v="2016-3-1"/>
    <n v="2.41"/>
    <x v="358"/>
    <s v="Good Standing"/>
    <n v="202031"/>
    <s v="2020-3-1"/>
    <n v="2.23"/>
    <n v="3"/>
    <s v="Good Standing"/>
    <x v="1"/>
    <x v="1"/>
    <n v="1"/>
    <x v="0"/>
    <n v="1"/>
    <x v="0"/>
    <n v="0"/>
    <n v="0"/>
    <x v="0"/>
    <x v="0"/>
    <n v="0"/>
    <n v="0"/>
  </r>
  <r>
    <n v="201581"/>
    <s v="2015-8-1"/>
    <x v="10"/>
    <n v="8"/>
    <n v="1"/>
    <x v="0"/>
    <x v="4"/>
    <x v="3"/>
    <x v="13"/>
    <x v="2"/>
    <x v="205"/>
    <s v="Good Standing"/>
    <n v="201631"/>
    <s v="2016-3-1"/>
    <n v="2.7"/>
    <x v="199"/>
    <s v="Good Standing"/>
    <n v="201981"/>
    <s v="2019-8-1"/>
    <n v="2.61"/>
    <n v="2.99"/>
    <s v="Good Standing"/>
    <x v="1"/>
    <x v="1"/>
    <n v="1"/>
    <x v="0"/>
    <n v="1"/>
    <x v="0"/>
    <n v="1"/>
    <n v="0"/>
    <x v="0"/>
    <x v="0"/>
    <n v="1"/>
    <n v="1"/>
  </r>
  <r>
    <n v="201581"/>
    <s v="2015-8-1"/>
    <x v="10"/>
    <n v="8"/>
    <n v="1"/>
    <x v="1"/>
    <x v="4"/>
    <x v="68"/>
    <x v="6"/>
    <x v="2"/>
    <x v="45"/>
    <s v="Good Standing"/>
    <n v="201631"/>
    <s v="2016-3-1"/>
    <n v="2.71"/>
    <x v="205"/>
    <s v="Good Standing"/>
    <n v="201931"/>
    <s v="2019-3-1"/>
    <n v="3.03"/>
    <n v="3.48"/>
    <s v="Good Standing"/>
    <x v="1"/>
    <x v="1"/>
    <n v="1"/>
    <x v="0"/>
    <n v="1"/>
    <x v="0"/>
    <n v="0"/>
    <n v="0"/>
    <x v="0"/>
    <x v="1"/>
    <n v="1"/>
    <n v="1"/>
  </r>
  <r>
    <n v="201581"/>
    <s v="2015-8-1"/>
    <x v="10"/>
    <n v="8"/>
    <n v="1"/>
    <x v="1"/>
    <x v="5"/>
    <x v="119"/>
    <x v="13"/>
    <x v="3"/>
    <x v="188"/>
    <s v="Good Standing"/>
    <n v="201631"/>
    <s v="2016-3-1"/>
    <n v="3.65"/>
    <x v="160"/>
    <s v="Good Standing"/>
    <n v="201931"/>
    <s v="2019-3-1"/>
    <n v="3.72"/>
    <n v="3.82"/>
    <s v="Good Standing"/>
    <x v="1"/>
    <x v="1"/>
    <n v="1"/>
    <x v="0"/>
    <n v="1"/>
    <x v="0"/>
    <n v="0"/>
    <n v="0"/>
    <x v="0"/>
    <x v="1"/>
    <n v="1"/>
    <n v="1"/>
  </r>
  <r>
    <n v="201581"/>
    <s v="2015-8-1"/>
    <x v="10"/>
    <n v="8"/>
    <n v="1"/>
    <x v="0"/>
    <x v="4"/>
    <x v="125"/>
    <x v="7"/>
    <x v="0"/>
    <x v="15"/>
    <s v="Good Standing"/>
    <n v="201631"/>
    <s v="2016-3-1"/>
    <n v="2.52"/>
    <x v="259"/>
    <s v="Good Standing"/>
    <n v="201731"/>
    <s v="2017-3-1"/>
    <n v="2.19"/>
    <n v="2.33"/>
    <s v="Good Standing"/>
    <x v="0"/>
    <x v="1"/>
    <n v="1"/>
    <x v="0"/>
    <n v="0"/>
    <x v="1"/>
    <n v="0"/>
    <n v="0"/>
    <x v="0"/>
    <x v="0"/>
    <n v="0"/>
    <n v="0"/>
  </r>
  <r>
    <n v="201581"/>
    <s v="2015-8-1"/>
    <x v="10"/>
    <n v="8"/>
    <n v="1"/>
    <x v="1"/>
    <x v="3"/>
    <x v="20"/>
    <x v="4"/>
    <x v="2"/>
    <x v="262"/>
    <s v="Good Standing"/>
    <n v="201631"/>
    <s v="2016-3-1"/>
    <n v="3.63"/>
    <x v="21"/>
    <s v="Good Standing"/>
    <n v="201931"/>
    <s v="2019-3-1"/>
    <n v="3.25"/>
    <n v="3.57"/>
    <s v="Good Standing"/>
    <x v="0"/>
    <x v="1"/>
    <n v="1"/>
    <x v="0"/>
    <n v="1"/>
    <x v="0"/>
    <n v="0"/>
    <n v="0"/>
    <x v="0"/>
    <x v="1"/>
    <n v="1"/>
    <n v="1"/>
  </r>
  <r>
    <n v="201581"/>
    <s v="2015-8-1"/>
    <x v="10"/>
    <n v="8"/>
    <n v="1"/>
    <x v="1"/>
    <x v="5"/>
    <x v="19"/>
    <x v="9"/>
    <x v="3"/>
    <x v="307"/>
    <s v="Good Standing"/>
    <n v="201581"/>
    <s v="2015-8-1"/>
    <n v="3.62"/>
    <x v="302"/>
    <s v="Good Standing"/>
    <n v="201581"/>
    <s v="2015-8-1"/>
    <n v="3.62"/>
    <n v="3.62"/>
    <s v="Good Standing"/>
    <x v="0"/>
    <x v="1"/>
    <n v="1"/>
    <x v="1"/>
    <n v="0"/>
    <x v="1"/>
    <n v="0"/>
    <n v="0"/>
    <x v="0"/>
    <x v="0"/>
    <n v="0"/>
    <n v="0"/>
  </r>
  <r>
    <n v="201581"/>
    <s v="2015-8-1"/>
    <x v="10"/>
    <n v="8"/>
    <n v="1"/>
    <x v="0"/>
    <x v="4"/>
    <x v="30"/>
    <x v="13"/>
    <x v="3"/>
    <x v="172"/>
    <s v="Probation"/>
    <n v="201631"/>
    <s v="2016-3-1"/>
    <n v="0.94"/>
    <x v="359"/>
    <s v="Disqualified"/>
    <n v="201631"/>
    <s v="2016-3-1"/>
    <n v="0.94"/>
    <n v="0.92"/>
    <s v="Disqualified"/>
    <x v="1"/>
    <x v="1"/>
    <n v="1"/>
    <x v="1"/>
    <n v="0"/>
    <x v="1"/>
    <n v="0"/>
    <n v="0"/>
    <x v="0"/>
    <x v="0"/>
    <n v="0"/>
    <n v="0"/>
  </r>
  <r>
    <n v="201581"/>
    <s v="2015-8-1"/>
    <x v="10"/>
    <n v="8"/>
    <n v="1"/>
    <x v="0"/>
    <x v="5"/>
    <x v="159"/>
    <x v="11"/>
    <x v="3"/>
    <x v="170"/>
    <s v="Good Standing"/>
    <n v="201631"/>
    <s v="2016-3-1"/>
    <n v="2.58"/>
    <x v="174"/>
    <s v="Good Standing"/>
    <n v="201931"/>
    <s v="2019-3-1"/>
    <n v="2.57"/>
    <n v="3.12"/>
    <s v="Good Standing"/>
    <x v="1"/>
    <x v="1"/>
    <n v="1"/>
    <x v="0"/>
    <n v="1"/>
    <x v="0"/>
    <n v="0"/>
    <n v="0"/>
    <x v="0"/>
    <x v="1"/>
    <n v="1"/>
    <n v="1"/>
  </r>
  <r>
    <n v="201581"/>
    <s v="2015-8-1"/>
    <x v="10"/>
    <n v="8"/>
    <n v="1"/>
    <x v="1"/>
    <x v="4"/>
    <x v="78"/>
    <x v="9"/>
    <x v="2"/>
    <x v="155"/>
    <s v="Good Standing"/>
    <n v="201631"/>
    <s v="2016-3-1"/>
    <n v="1.84"/>
    <x v="134"/>
    <s v="Probation"/>
    <n v="202071"/>
    <s v="2020-7-1"/>
    <n v="2.76"/>
    <n v="4"/>
    <s v="Good Standing"/>
    <x v="0"/>
    <x v="1"/>
    <n v="1"/>
    <x v="0"/>
    <n v="1"/>
    <x v="0"/>
    <n v="0"/>
    <n v="0"/>
    <x v="0"/>
    <x v="0"/>
    <n v="0"/>
    <n v="1"/>
  </r>
  <r>
    <n v="201581"/>
    <s v="2015-8-1"/>
    <x v="10"/>
    <n v="8"/>
    <n v="1"/>
    <x v="1"/>
    <x v="1"/>
    <x v="100"/>
    <x v="6"/>
    <x v="1"/>
    <x v="359"/>
    <s v="Probation"/>
    <n v="201651"/>
    <s v="2016-5-1"/>
    <n v="2.19"/>
    <x v="19"/>
    <s v="Good Standing"/>
    <n v="201931"/>
    <s v="2019-3-1"/>
    <n v="2.4900000000000002"/>
    <n v="3"/>
    <s v="Good Standing"/>
    <x v="0"/>
    <x v="1"/>
    <n v="1"/>
    <x v="0"/>
    <n v="1"/>
    <x v="0"/>
    <n v="0"/>
    <n v="0"/>
    <x v="0"/>
    <x v="1"/>
    <n v="1"/>
    <n v="1"/>
  </r>
  <r>
    <n v="201581"/>
    <s v="2015-8-1"/>
    <x v="10"/>
    <n v="8"/>
    <n v="1"/>
    <x v="0"/>
    <x v="4"/>
    <x v="87"/>
    <x v="5"/>
    <x v="0"/>
    <x v="72"/>
    <s v="Good Standing"/>
    <n v="201631"/>
    <s v="2016-3-1"/>
    <n v="2.2599999999999998"/>
    <x v="173"/>
    <s v="Good Standing"/>
    <n v="201881"/>
    <s v="2018-8-1"/>
    <n v="2.73"/>
    <n v="3.34"/>
    <s v="Good Standing"/>
    <x v="0"/>
    <x v="1"/>
    <n v="1"/>
    <x v="0"/>
    <n v="1"/>
    <x v="0"/>
    <n v="0"/>
    <n v="0"/>
    <x v="0"/>
    <x v="1"/>
    <n v="1"/>
    <n v="1"/>
  </r>
  <r>
    <n v="201581"/>
    <s v="2015-8-1"/>
    <x v="10"/>
    <n v="8"/>
    <n v="1"/>
    <x v="0"/>
    <x v="5"/>
    <x v="152"/>
    <x v="11"/>
    <x v="2"/>
    <x v="1"/>
    <s v="Good Standing"/>
    <n v="201631"/>
    <s v="2016-3-1"/>
    <n v="3.58"/>
    <x v="163"/>
    <s v="Good Standing"/>
    <n v="201831"/>
    <s v="2018-3-1"/>
    <n v="3.59"/>
    <n v="3.66"/>
    <s v="Good Standing"/>
    <x v="0"/>
    <x v="1"/>
    <n v="1"/>
    <x v="0"/>
    <n v="1"/>
    <x v="1"/>
    <n v="0"/>
    <n v="0"/>
    <x v="1"/>
    <x v="1"/>
    <n v="1"/>
    <n v="1"/>
  </r>
  <r>
    <n v="201581"/>
    <s v="2015-8-1"/>
    <x v="10"/>
    <n v="8"/>
    <n v="1"/>
    <x v="1"/>
    <x v="3"/>
    <x v="65"/>
    <x v="3"/>
    <x v="2"/>
    <x v="229"/>
    <s v="Good Standing"/>
    <n v="201631"/>
    <s v="2016-3-1"/>
    <n v="2.2000000000000002"/>
    <x v="243"/>
    <s v="Good Standing with Warning"/>
    <n v="201931"/>
    <s v="2019-3-1"/>
    <n v="2.93"/>
    <n v="3.46"/>
    <s v="Good Standing"/>
    <x v="0"/>
    <x v="1"/>
    <n v="1"/>
    <x v="0"/>
    <n v="1"/>
    <x v="0"/>
    <n v="0"/>
    <n v="0"/>
    <x v="0"/>
    <x v="1"/>
    <n v="1"/>
    <n v="1"/>
  </r>
  <r>
    <n v="201581"/>
    <s v="2015-8-1"/>
    <x v="10"/>
    <n v="8"/>
    <n v="1"/>
    <x v="1"/>
    <x v="4"/>
    <x v="62"/>
    <x v="13"/>
    <x v="5"/>
    <x v="222"/>
    <s v="Good Standing"/>
    <n v="201651"/>
    <s v="2016-5-1"/>
    <n v="2.5"/>
    <x v="206"/>
    <s v="Good Standing"/>
    <n v="201931"/>
    <s v="2019-3-1"/>
    <n v="2.2200000000000002"/>
    <n v="2.65"/>
    <s v="Good Standing"/>
    <x v="0"/>
    <x v="1"/>
    <n v="1"/>
    <x v="0"/>
    <n v="1"/>
    <x v="0"/>
    <n v="0"/>
    <n v="0"/>
    <x v="0"/>
    <x v="0"/>
    <n v="0"/>
    <n v="0"/>
  </r>
  <r>
    <n v="201581"/>
    <s v="2015-8-1"/>
    <x v="10"/>
    <n v="8"/>
    <n v="1"/>
    <x v="1"/>
    <x v="0"/>
    <x v="155"/>
    <x v="13"/>
    <x v="2"/>
    <x v="248"/>
    <s v="Probation"/>
    <n v="201631"/>
    <s v="2016-3-1"/>
    <n v="0.72"/>
    <x v="59"/>
    <s v="Disqualified"/>
    <n v="201631"/>
    <s v="2016-3-1"/>
    <n v="0.72"/>
    <n v="0"/>
    <s v="Disqualified"/>
    <x v="0"/>
    <x v="1"/>
    <n v="1"/>
    <x v="1"/>
    <n v="0"/>
    <x v="1"/>
    <n v="0"/>
    <n v="0"/>
    <x v="0"/>
    <x v="0"/>
    <n v="0"/>
    <n v="0"/>
  </r>
  <r>
    <n v="201581"/>
    <s v="2015-8-1"/>
    <x v="10"/>
    <n v="8"/>
    <n v="1"/>
    <x v="0"/>
    <x v="4"/>
    <x v="101"/>
    <x v="9"/>
    <x v="0"/>
    <x v="169"/>
    <s v="Good Standing"/>
    <n v="201631"/>
    <s v="2016-3-1"/>
    <n v="3.93"/>
    <x v="360"/>
    <s v="Good Standing"/>
    <n v="201881"/>
    <s v="2018-8-1"/>
    <n v="3.97"/>
    <n v="3.91"/>
    <s v="Good Standing"/>
    <x v="0"/>
    <x v="1"/>
    <n v="1"/>
    <x v="0"/>
    <n v="1"/>
    <x v="0"/>
    <n v="0"/>
    <n v="0"/>
    <x v="0"/>
    <x v="1"/>
    <n v="1"/>
    <n v="1"/>
  </r>
  <r>
    <n v="201581"/>
    <s v="2015-8-1"/>
    <x v="10"/>
    <n v="8"/>
    <n v="1"/>
    <x v="0"/>
    <x v="2"/>
    <x v="72"/>
    <x v="7"/>
    <x v="0"/>
    <x v="162"/>
    <s v="Good Standing"/>
    <n v="201631"/>
    <s v="2016-3-1"/>
    <n v="2.4"/>
    <x v="234"/>
    <s v="Good Standing"/>
    <n v="201931"/>
    <s v="2019-3-1"/>
    <n v="3.48"/>
    <n v="4"/>
    <s v="Good Standing"/>
    <x v="1"/>
    <x v="0"/>
    <n v="1"/>
    <x v="0"/>
    <n v="1"/>
    <x v="0"/>
    <n v="0"/>
    <n v="0"/>
    <x v="0"/>
    <x v="1"/>
    <n v="1"/>
    <n v="1"/>
  </r>
  <r>
    <n v="201581"/>
    <s v="2015-8-1"/>
    <x v="10"/>
    <n v="8"/>
    <n v="1"/>
    <x v="0"/>
    <x v="5"/>
    <x v="13"/>
    <x v="9"/>
    <x v="6"/>
    <x v="170"/>
    <s v="Good Standing"/>
    <n v="201631"/>
    <s v="2016-3-1"/>
    <n v="2.1800000000000002"/>
    <x v="171"/>
    <s v="Good Standing with Warning"/>
    <n v="201931"/>
    <s v="2019-3-1"/>
    <n v="2.73"/>
    <n v="3.59"/>
    <s v="Good Standing"/>
    <x v="1"/>
    <x v="1"/>
    <n v="1"/>
    <x v="0"/>
    <n v="1"/>
    <x v="0"/>
    <n v="0"/>
    <n v="0"/>
    <x v="0"/>
    <x v="1"/>
    <n v="1"/>
    <n v="1"/>
  </r>
  <r>
    <n v="201581"/>
    <s v="2015-8-1"/>
    <x v="10"/>
    <n v="8"/>
    <n v="1"/>
    <x v="0"/>
    <x v="3"/>
    <x v="122"/>
    <x v="13"/>
    <x v="2"/>
    <x v="236"/>
    <s v="Good Standing"/>
    <n v="201631"/>
    <s v="2016-3-1"/>
    <n v="3"/>
    <x v="328"/>
    <s v="Good Standing"/>
    <n v="201931"/>
    <s v="2019-3-1"/>
    <n v="3.32"/>
    <n v="4"/>
    <s v="Good Standing"/>
    <x v="0"/>
    <x v="1"/>
    <n v="1"/>
    <x v="0"/>
    <n v="1"/>
    <x v="0"/>
    <n v="0"/>
    <n v="0"/>
    <x v="0"/>
    <x v="1"/>
    <n v="1"/>
    <n v="1"/>
  </r>
  <r>
    <n v="201581"/>
    <s v="2015-8-1"/>
    <x v="10"/>
    <n v="8"/>
    <n v="1"/>
    <x v="0"/>
    <x v="5"/>
    <x v="144"/>
    <x v="3"/>
    <x v="6"/>
    <x v="360"/>
    <s v="Probation"/>
    <n v="201631"/>
    <s v="2016-3-1"/>
    <n v="1.37"/>
    <x v="243"/>
    <s v="Probation"/>
    <n v="201881"/>
    <s v="2018-8-1"/>
    <n v="1.72"/>
    <n v="1.5"/>
    <s v="Disqualified"/>
    <x v="0"/>
    <x v="1"/>
    <n v="1"/>
    <x v="0"/>
    <n v="1"/>
    <x v="0"/>
    <n v="0"/>
    <n v="0"/>
    <x v="0"/>
    <x v="0"/>
    <n v="0"/>
    <n v="0"/>
  </r>
  <r>
    <n v="201581"/>
    <s v="2015-8-1"/>
    <x v="10"/>
    <n v="8"/>
    <n v="1"/>
    <x v="0"/>
    <x v="4"/>
    <x v="52"/>
    <x v="12"/>
    <x v="2"/>
    <x v="173"/>
    <s v="Good Standing"/>
    <n v="201631"/>
    <s v="2016-3-1"/>
    <n v="3.83"/>
    <x v="6"/>
    <s v="Good Standing"/>
    <n v="201831"/>
    <s v="2018-3-1"/>
    <n v="3.89"/>
    <n v="3.94"/>
    <s v="Good Standing"/>
    <x v="0"/>
    <x v="1"/>
    <n v="1"/>
    <x v="0"/>
    <n v="1"/>
    <x v="1"/>
    <n v="0"/>
    <n v="0"/>
    <x v="1"/>
    <x v="1"/>
    <n v="1"/>
    <n v="1"/>
  </r>
  <r>
    <n v="201581"/>
    <s v="2015-8-1"/>
    <x v="10"/>
    <n v="8"/>
    <n v="1"/>
    <x v="0"/>
    <x v="5"/>
    <x v="160"/>
    <x v="13"/>
    <x v="3"/>
    <x v="193"/>
    <s v="Good Standing"/>
    <n v="201651"/>
    <s v="2016-5-1"/>
    <n v="3.26"/>
    <x v="19"/>
    <s v="Good Standing"/>
    <n v="201981"/>
    <s v="2019-8-1"/>
    <n v="2.92"/>
    <n v="3.75"/>
    <s v="Good Standing"/>
    <x v="1"/>
    <x v="1"/>
    <n v="1"/>
    <x v="0"/>
    <n v="1"/>
    <x v="0"/>
    <n v="1"/>
    <n v="0"/>
    <x v="0"/>
    <x v="0"/>
    <n v="1"/>
    <n v="1"/>
  </r>
  <r>
    <n v="201581"/>
    <s v="2015-8-1"/>
    <x v="10"/>
    <n v="8"/>
    <n v="1"/>
    <x v="0"/>
    <x v="5"/>
    <x v="145"/>
    <x v="10"/>
    <x v="3"/>
    <x v="297"/>
    <s v="Good Standing"/>
    <n v="201631"/>
    <s v="2016-3-1"/>
    <n v="3.42"/>
    <x v="209"/>
    <s v="Good Standing"/>
    <n v="201931"/>
    <s v="2019-3-1"/>
    <n v="3.33"/>
    <n v="3.5"/>
    <s v="Good Standing"/>
    <x v="1"/>
    <x v="1"/>
    <n v="1"/>
    <x v="0"/>
    <n v="1"/>
    <x v="0"/>
    <n v="0"/>
    <n v="0"/>
    <x v="0"/>
    <x v="1"/>
    <n v="1"/>
    <n v="1"/>
  </r>
  <r>
    <n v="201581"/>
    <s v="2015-8-1"/>
    <x v="10"/>
    <n v="8"/>
    <n v="1"/>
    <x v="1"/>
    <x v="2"/>
    <x v="96"/>
    <x v="13"/>
    <x v="0"/>
    <x v="169"/>
    <s v="Good Standing"/>
    <n v="201661"/>
    <s v="2016-6-1"/>
    <n v="3.86"/>
    <x v="202"/>
    <s v="Good Standing"/>
    <n v="201731"/>
    <s v="2017-3-1"/>
    <n v="3.92"/>
    <n v="4"/>
    <s v="Good Standing"/>
    <x v="0"/>
    <x v="0"/>
    <n v="1"/>
    <x v="0"/>
    <n v="0"/>
    <x v="1"/>
    <n v="0"/>
    <n v="0"/>
    <x v="1"/>
    <x v="1"/>
    <n v="1"/>
    <n v="1"/>
  </r>
  <r>
    <n v="201581"/>
    <s v="2015-8-1"/>
    <x v="10"/>
    <n v="8"/>
    <n v="1"/>
    <x v="0"/>
    <x v="5"/>
    <x v="35"/>
    <x v="5"/>
    <x v="2"/>
    <x v="304"/>
    <s v="Good Standing"/>
    <n v="201631"/>
    <s v="2016-3-1"/>
    <n v="3.28"/>
    <x v="181"/>
    <s v="Good Standing"/>
    <n v="201931"/>
    <s v="2019-3-1"/>
    <n v="3.28"/>
    <n v="3.1"/>
    <s v="Good Standing"/>
    <x v="0"/>
    <x v="1"/>
    <n v="1"/>
    <x v="0"/>
    <n v="1"/>
    <x v="0"/>
    <n v="0"/>
    <n v="0"/>
    <x v="0"/>
    <x v="1"/>
    <n v="1"/>
    <n v="1"/>
  </r>
  <r>
    <n v="201581"/>
    <s v="2015-8-1"/>
    <x v="10"/>
    <n v="8"/>
    <n v="1"/>
    <x v="1"/>
    <x v="4"/>
    <x v="7"/>
    <x v="9"/>
    <x v="2"/>
    <x v="15"/>
    <s v="Good Standing"/>
    <n v="201631"/>
    <s v="2016-3-1"/>
    <n v="3.13"/>
    <x v="220"/>
    <s v="Good Standing"/>
    <n v="201931"/>
    <s v="2019-3-1"/>
    <n v="3.63"/>
    <n v="3.43"/>
    <s v="Good Standing"/>
    <x v="0"/>
    <x v="1"/>
    <n v="1"/>
    <x v="0"/>
    <n v="1"/>
    <x v="0"/>
    <n v="0"/>
    <n v="0"/>
    <x v="0"/>
    <x v="1"/>
    <n v="1"/>
    <n v="1"/>
  </r>
  <r>
    <n v="201581"/>
    <s v="2015-8-1"/>
    <x v="10"/>
    <n v="8"/>
    <n v="1"/>
    <x v="0"/>
    <x v="2"/>
    <x v="29"/>
    <x v="13"/>
    <x v="0"/>
    <x v="198"/>
    <s v="Good Standing"/>
    <n v="201631"/>
    <s v="2016-3-1"/>
    <n v="3.16"/>
    <x v="111"/>
    <s v="Good Standing"/>
    <n v="201681"/>
    <s v="2016-8-1"/>
    <n v="2.95"/>
    <n v="2.67"/>
    <s v="Good Standing"/>
    <x v="0"/>
    <x v="0"/>
    <n v="1"/>
    <x v="0"/>
    <n v="0"/>
    <x v="1"/>
    <n v="0"/>
    <n v="0"/>
    <x v="0"/>
    <x v="0"/>
    <n v="0"/>
    <n v="0"/>
  </r>
  <r>
    <n v="201581"/>
    <s v="2015-8-1"/>
    <x v="10"/>
    <n v="8"/>
    <n v="1"/>
    <x v="1"/>
    <x v="4"/>
    <x v="89"/>
    <x v="4"/>
    <x v="8"/>
    <x v="267"/>
    <s v="Good Standing"/>
    <n v="201631"/>
    <s v="2016-3-1"/>
    <n v="2.93"/>
    <x v="199"/>
    <s v="Good Standing"/>
    <n v="201631"/>
    <s v="2016-3-1"/>
    <n v="2.93"/>
    <n v="2.82"/>
    <s v="Good Standing"/>
    <x v="1"/>
    <x v="1"/>
    <n v="1"/>
    <x v="1"/>
    <n v="0"/>
    <x v="1"/>
    <n v="0"/>
    <n v="0"/>
    <x v="0"/>
    <x v="0"/>
    <n v="0"/>
    <n v="0"/>
  </r>
  <r>
    <n v="201581"/>
    <s v="2015-8-1"/>
    <x v="10"/>
    <n v="8"/>
    <n v="1"/>
    <x v="1"/>
    <x v="4"/>
    <x v="45"/>
    <x v="13"/>
    <x v="4"/>
    <x v="60"/>
    <s v="Good Standing"/>
    <n v="201631"/>
    <s v="2016-3-1"/>
    <n v="3.8"/>
    <x v="184"/>
    <s v="Good Standing"/>
    <n v="202031"/>
    <s v="2020-3-1"/>
    <n v="3.71"/>
    <n v="3"/>
    <s v="Good Standing"/>
    <x v="0"/>
    <x v="1"/>
    <n v="1"/>
    <x v="0"/>
    <n v="1"/>
    <x v="0"/>
    <n v="1"/>
    <n v="0"/>
    <x v="0"/>
    <x v="0"/>
    <n v="1"/>
    <n v="1"/>
  </r>
  <r>
    <n v="201581"/>
    <s v="2015-8-1"/>
    <x v="10"/>
    <n v="8"/>
    <n v="1"/>
    <x v="1"/>
    <x v="5"/>
    <x v="48"/>
    <x v="3"/>
    <x v="2"/>
    <x v="14"/>
    <s v="Good Standing"/>
    <n v="201631"/>
    <s v="2016-3-1"/>
    <n v="3.2"/>
    <x v="172"/>
    <s v="Good Standing"/>
    <n v="201931"/>
    <s v="2019-3-1"/>
    <n v="3.13"/>
    <n v="3.37"/>
    <s v="Good Standing"/>
    <x v="0"/>
    <x v="1"/>
    <n v="1"/>
    <x v="0"/>
    <n v="1"/>
    <x v="0"/>
    <n v="0"/>
    <n v="0"/>
    <x v="0"/>
    <x v="1"/>
    <n v="1"/>
    <n v="1"/>
  </r>
  <r>
    <n v="201581"/>
    <s v="2015-8-1"/>
    <x v="10"/>
    <n v="8"/>
    <n v="1"/>
    <x v="0"/>
    <x v="5"/>
    <x v="37"/>
    <x v="3"/>
    <x v="3"/>
    <x v="180"/>
    <s v="Good Standing"/>
    <n v="201631"/>
    <s v="2016-3-1"/>
    <n v="2.4700000000000002"/>
    <x v="67"/>
    <s v="Good Standing"/>
    <n v="201931"/>
    <s v="2019-3-1"/>
    <n v="3.1"/>
    <n v="3.41"/>
    <s v="Good Standing"/>
    <x v="1"/>
    <x v="1"/>
    <n v="1"/>
    <x v="0"/>
    <n v="1"/>
    <x v="0"/>
    <n v="0"/>
    <n v="0"/>
    <x v="0"/>
    <x v="1"/>
    <n v="1"/>
    <n v="1"/>
  </r>
  <r>
    <n v="201581"/>
    <s v="2015-8-1"/>
    <x v="10"/>
    <n v="8"/>
    <n v="1"/>
    <x v="1"/>
    <x v="5"/>
    <x v="102"/>
    <x v="13"/>
    <x v="2"/>
    <x v="36"/>
    <s v="Good Standing"/>
    <n v="201631"/>
    <s v="2016-3-1"/>
    <n v="2.71"/>
    <x v="181"/>
    <s v="Good Standing"/>
    <n v="201981"/>
    <s v="2019-8-1"/>
    <n v="3.34"/>
    <n v="3.8"/>
    <s v="Good Standing"/>
    <x v="0"/>
    <x v="1"/>
    <n v="1"/>
    <x v="0"/>
    <n v="1"/>
    <x v="0"/>
    <n v="1"/>
    <n v="0"/>
    <x v="0"/>
    <x v="0"/>
    <n v="1"/>
    <n v="1"/>
  </r>
  <r>
    <n v="201581"/>
    <s v="2015-8-1"/>
    <x v="10"/>
    <n v="8"/>
    <n v="1"/>
    <x v="0"/>
    <x v="2"/>
    <x v="3"/>
    <x v="6"/>
    <x v="0"/>
    <x v="175"/>
    <s v="Good Standing"/>
    <n v="201631"/>
    <s v="2016-3-1"/>
    <n v="2.5099999999999998"/>
    <x v="208"/>
    <s v="Good Standing with Warning"/>
    <n v="201981"/>
    <s v="2019-8-1"/>
    <n v="2.4500000000000002"/>
    <n v="3.42"/>
    <s v="Good Standing"/>
    <x v="0"/>
    <x v="1"/>
    <n v="1"/>
    <x v="0"/>
    <n v="1"/>
    <x v="0"/>
    <n v="1"/>
    <n v="0"/>
    <x v="0"/>
    <x v="0"/>
    <n v="0"/>
    <n v="0"/>
  </r>
  <r>
    <n v="201581"/>
    <s v="2015-8-1"/>
    <x v="10"/>
    <n v="8"/>
    <n v="1"/>
    <x v="0"/>
    <x v="5"/>
    <x v="17"/>
    <x v="13"/>
    <x v="3"/>
    <x v="286"/>
    <s v="Good Standing"/>
    <n v="201631"/>
    <s v="2016-3-1"/>
    <n v="2.76"/>
    <x v="151"/>
    <s v="Good Standing"/>
    <n v="201931"/>
    <s v="2019-3-1"/>
    <n v="2.84"/>
    <n v="3.53"/>
    <s v="Good Standing"/>
    <x v="1"/>
    <x v="1"/>
    <n v="1"/>
    <x v="0"/>
    <n v="1"/>
    <x v="0"/>
    <n v="0"/>
    <n v="0"/>
    <x v="0"/>
    <x v="1"/>
    <n v="1"/>
    <n v="1"/>
  </r>
  <r>
    <n v="201581"/>
    <s v="2015-8-1"/>
    <x v="10"/>
    <n v="8"/>
    <n v="1"/>
    <x v="1"/>
    <x v="5"/>
    <x v="77"/>
    <x v="3"/>
    <x v="4"/>
    <x v="60"/>
    <s v="Good Standing"/>
    <n v="201631"/>
    <s v="2016-3-1"/>
    <n v="3.52"/>
    <x v="266"/>
    <s v="Good Standing"/>
    <n v="201931"/>
    <s v="2019-3-1"/>
    <n v="3.7"/>
    <n v="3.85"/>
    <s v="Good Standing"/>
    <x v="1"/>
    <x v="1"/>
    <n v="1"/>
    <x v="0"/>
    <n v="1"/>
    <x v="0"/>
    <n v="0"/>
    <n v="0"/>
    <x v="0"/>
    <x v="0"/>
    <n v="1"/>
    <n v="1"/>
  </r>
  <r>
    <n v="201581"/>
    <s v="2015-8-1"/>
    <x v="10"/>
    <n v="8"/>
    <n v="1"/>
    <x v="1"/>
    <x v="2"/>
    <x v="7"/>
    <x v="6"/>
    <x v="6"/>
    <x v="15"/>
    <s v="Good Standing"/>
    <n v="201631"/>
    <s v="2016-3-1"/>
    <n v="3.14"/>
    <x v="281"/>
    <s v="Good Standing"/>
    <n v="201931"/>
    <s v="2019-3-1"/>
    <n v="3.21"/>
    <n v="3.51"/>
    <s v="Good Standing"/>
    <x v="0"/>
    <x v="0"/>
    <n v="1"/>
    <x v="0"/>
    <n v="1"/>
    <x v="0"/>
    <n v="0"/>
    <n v="0"/>
    <x v="0"/>
    <x v="1"/>
    <n v="1"/>
    <n v="1"/>
  </r>
  <r>
    <n v="201581"/>
    <s v="2015-8-1"/>
    <x v="10"/>
    <n v="8"/>
    <n v="1"/>
    <x v="0"/>
    <x v="3"/>
    <x v="54"/>
    <x v="3"/>
    <x v="2"/>
    <x v="129"/>
    <s v="Good Standing"/>
    <n v="201631"/>
    <s v="2016-3-1"/>
    <n v="3.63"/>
    <x v="209"/>
    <s v="Good Standing"/>
    <n v="201881"/>
    <s v="2018-8-1"/>
    <n v="3.55"/>
    <n v="3.17"/>
    <s v="Good Standing"/>
    <x v="0"/>
    <x v="1"/>
    <n v="1"/>
    <x v="0"/>
    <n v="1"/>
    <x v="0"/>
    <n v="0"/>
    <n v="0"/>
    <x v="0"/>
    <x v="1"/>
    <n v="1"/>
    <n v="1"/>
  </r>
  <r>
    <n v="201581"/>
    <s v="2015-8-1"/>
    <x v="10"/>
    <n v="8"/>
    <n v="1"/>
    <x v="0"/>
    <x v="4"/>
    <x v="68"/>
    <x v="3"/>
    <x v="2"/>
    <x v="76"/>
    <s v="Good Standing"/>
    <n v="201631"/>
    <s v="2016-3-1"/>
    <n v="3.14"/>
    <x v="184"/>
    <s v="Good Standing"/>
    <n v="201631"/>
    <s v="2016-3-1"/>
    <n v="3.14"/>
    <n v="3.6"/>
    <s v="Good Standing"/>
    <x v="1"/>
    <x v="1"/>
    <n v="1"/>
    <x v="1"/>
    <n v="0"/>
    <x v="1"/>
    <n v="0"/>
    <n v="0"/>
    <x v="0"/>
    <x v="0"/>
    <n v="0"/>
    <n v="0"/>
  </r>
  <r>
    <n v="201581"/>
    <s v="2015-8-1"/>
    <x v="10"/>
    <n v="8"/>
    <n v="1"/>
    <x v="0"/>
    <x v="4"/>
    <x v="61"/>
    <x v="6"/>
    <x v="3"/>
    <x v="15"/>
    <s v="Good Standing"/>
    <n v="201631"/>
    <s v="2016-3-1"/>
    <n v="3.01"/>
    <x v="111"/>
    <s v="Good Standing"/>
    <n v="201931"/>
    <s v="2019-3-1"/>
    <n v="3.41"/>
    <n v="3.82"/>
    <s v="Good Standing"/>
    <x v="1"/>
    <x v="0"/>
    <n v="1"/>
    <x v="0"/>
    <n v="1"/>
    <x v="0"/>
    <n v="0"/>
    <n v="0"/>
    <x v="0"/>
    <x v="1"/>
    <n v="1"/>
    <n v="1"/>
  </r>
  <r>
    <n v="201581"/>
    <s v="2015-8-1"/>
    <x v="10"/>
    <n v="8"/>
    <n v="1"/>
    <x v="0"/>
    <x v="5"/>
    <x v="67"/>
    <x v="3"/>
    <x v="2"/>
    <x v="58"/>
    <s v="Good Standing"/>
    <n v="201631"/>
    <s v="2016-3-1"/>
    <n v="2.5299999999999998"/>
    <x v="361"/>
    <s v="Good Standing"/>
    <n v="202031"/>
    <s v="2020-3-1"/>
    <n v="2.25"/>
    <n v="0"/>
    <s v="Good Standing with Warning"/>
    <x v="0"/>
    <x v="1"/>
    <n v="1"/>
    <x v="0"/>
    <n v="1"/>
    <x v="0"/>
    <n v="0"/>
    <n v="0"/>
    <x v="0"/>
    <x v="0"/>
    <n v="1"/>
    <n v="1"/>
  </r>
  <r>
    <n v="201581"/>
    <s v="2015-8-1"/>
    <x v="10"/>
    <n v="8"/>
    <n v="1"/>
    <x v="1"/>
    <x v="5"/>
    <x v="115"/>
    <x v="7"/>
    <x v="0"/>
    <x v="311"/>
    <s v="Good Standing"/>
    <n v="201631"/>
    <s v="2016-3-1"/>
    <n v="3.4"/>
    <x v="58"/>
    <s v="Good Standing"/>
    <n v="201831"/>
    <s v="2018-3-1"/>
    <n v="3.57"/>
    <n v="3.75"/>
    <s v="Good Standing"/>
    <x v="1"/>
    <x v="1"/>
    <n v="1"/>
    <x v="0"/>
    <n v="1"/>
    <x v="1"/>
    <n v="0"/>
    <n v="0"/>
    <x v="1"/>
    <x v="1"/>
    <n v="1"/>
    <n v="1"/>
  </r>
  <r>
    <n v="201581"/>
    <s v="2015-8-1"/>
    <x v="10"/>
    <n v="8"/>
    <n v="1"/>
    <x v="0"/>
    <x v="4"/>
    <x v="134"/>
    <x v="4"/>
    <x v="5"/>
    <x v="6"/>
    <s v="Probation"/>
    <n v="201631"/>
    <s v="2016-3-1"/>
    <n v="2.54"/>
    <x v="260"/>
    <s v="Good Standing"/>
    <n v="202031"/>
    <s v="2020-3-1"/>
    <n v="2.74"/>
    <n v="2.12"/>
    <s v="Good Standing"/>
    <x v="0"/>
    <x v="1"/>
    <n v="1"/>
    <x v="0"/>
    <n v="1"/>
    <x v="0"/>
    <n v="1"/>
    <n v="0"/>
    <x v="0"/>
    <x v="0"/>
    <n v="1"/>
    <n v="1"/>
  </r>
  <r>
    <n v="201581"/>
    <s v="2015-8-1"/>
    <x v="10"/>
    <n v="8"/>
    <n v="1"/>
    <x v="0"/>
    <x v="5"/>
    <x v="49"/>
    <x v="3"/>
    <x v="3"/>
    <x v="361"/>
    <s v="Probation"/>
    <n v="201631"/>
    <s v="2016-3-1"/>
    <n v="2.57"/>
    <x v="192"/>
    <s v="Good Standing"/>
    <n v="201931"/>
    <s v="2019-3-1"/>
    <n v="3.29"/>
    <n v="4"/>
    <s v="Good Standing"/>
    <x v="0"/>
    <x v="1"/>
    <n v="1"/>
    <x v="0"/>
    <n v="1"/>
    <x v="0"/>
    <n v="0"/>
    <n v="0"/>
    <x v="0"/>
    <x v="1"/>
    <n v="1"/>
    <n v="1"/>
  </r>
  <r>
    <n v="201581"/>
    <s v="2015-8-1"/>
    <x v="10"/>
    <n v="8"/>
    <n v="1"/>
    <x v="1"/>
    <x v="5"/>
    <x v="72"/>
    <x v="6"/>
    <x v="3"/>
    <x v="203"/>
    <s v="Good Standing"/>
    <n v="201631"/>
    <s v="2016-3-1"/>
    <n v="2.7"/>
    <x v="161"/>
    <s v="Good Standing"/>
    <n v="201731"/>
    <s v="2017-3-1"/>
    <n v="2.86"/>
    <n v="2.67"/>
    <s v="Good Standing"/>
    <x v="0"/>
    <x v="1"/>
    <n v="1"/>
    <x v="0"/>
    <n v="0"/>
    <x v="1"/>
    <n v="0"/>
    <n v="0"/>
    <x v="0"/>
    <x v="0"/>
    <n v="0"/>
    <n v="0"/>
  </r>
  <r>
    <n v="201581"/>
    <s v="2015-8-1"/>
    <x v="10"/>
    <n v="8"/>
    <n v="1"/>
    <x v="0"/>
    <x v="4"/>
    <x v="77"/>
    <x v="11"/>
    <x v="2"/>
    <x v="1"/>
    <s v="Good Standing"/>
    <n v="201631"/>
    <s v="2016-3-1"/>
    <n v="3.8"/>
    <x v="230"/>
    <s v="Good Standing"/>
    <n v="201881"/>
    <s v="2018-8-1"/>
    <n v="3.78"/>
    <n v="4"/>
    <s v="Good Standing"/>
    <x v="1"/>
    <x v="1"/>
    <n v="1"/>
    <x v="0"/>
    <n v="1"/>
    <x v="0"/>
    <n v="0"/>
    <n v="0"/>
    <x v="0"/>
    <x v="1"/>
    <n v="1"/>
    <n v="1"/>
  </r>
  <r>
    <n v="201581"/>
    <s v="2015-8-1"/>
    <x v="10"/>
    <n v="8"/>
    <n v="1"/>
    <x v="1"/>
    <x v="5"/>
    <x v="103"/>
    <x v="8"/>
    <x v="3"/>
    <x v="217"/>
    <s v="Good Standing"/>
    <n v="201631"/>
    <s v="2016-3-1"/>
    <n v="2.4500000000000002"/>
    <x v="174"/>
    <s v="Good Standing"/>
    <n v="201831"/>
    <s v="2018-3-1"/>
    <n v="2.62"/>
    <n v="2.4"/>
    <s v="Good Standing"/>
    <x v="1"/>
    <x v="1"/>
    <n v="1"/>
    <x v="0"/>
    <n v="1"/>
    <x v="1"/>
    <n v="0"/>
    <n v="0"/>
    <x v="1"/>
    <x v="1"/>
    <n v="1"/>
    <n v="1"/>
  </r>
  <r>
    <n v="201581"/>
    <s v="2015-8-1"/>
    <x v="10"/>
    <n v="8"/>
    <n v="1"/>
    <x v="1"/>
    <x v="4"/>
    <x v="28"/>
    <x v="13"/>
    <x v="4"/>
    <x v="156"/>
    <s v="Good Standing"/>
    <n v="201631"/>
    <s v="2016-3-1"/>
    <n v="3.12"/>
    <x v="90"/>
    <s v="Good Standing"/>
    <n v="201881"/>
    <s v="2018-8-1"/>
    <n v="3.51"/>
    <n v="3.62"/>
    <s v="Good Standing"/>
    <x v="0"/>
    <x v="0"/>
    <n v="1"/>
    <x v="0"/>
    <n v="1"/>
    <x v="0"/>
    <n v="0"/>
    <n v="0"/>
    <x v="0"/>
    <x v="1"/>
    <n v="1"/>
    <n v="1"/>
  </r>
  <r>
    <n v="201581"/>
    <s v="2015-8-1"/>
    <x v="10"/>
    <n v="8"/>
    <n v="1"/>
    <x v="1"/>
    <x v="5"/>
    <x v="6"/>
    <x v="13"/>
    <x v="6"/>
    <x v="13"/>
    <s v="Good Standing"/>
    <n v="201581"/>
    <s v="2015-8-1"/>
    <n v="3.25"/>
    <x v="181"/>
    <s v="Good Standing"/>
    <n v="201581"/>
    <s v="2015-8-1"/>
    <n v="3.25"/>
    <n v="3.25"/>
    <s v="Good Standing"/>
    <x v="0"/>
    <x v="1"/>
    <n v="1"/>
    <x v="1"/>
    <n v="0"/>
    <x v="1"/>
    <n v="0"/>
    <n v="0"/>
    <x v="0"/>
    <x v="0"/>
    <n v="0"/>
    <n v="0"/>
  </r>
  <r>
    <n v="201581"/>
    <s v="2015-8-1"/>
    <x v="10"/>
    <n v="8"/>
    <n v="1"/>
    <x v="1"/>
    <x v="5"/>
    <x v="21"/>
    <x v="13"/>
    <x v="3"/>
    <x v="60"/>
    <s v="Good Standing"/>
    <n v="201631"/>
    <s v="2016-3-1"/>
    <n v="4"/>
    <x v="6"/>
    <s v="Good Standing"/>
    <n v="201931"/>
    <s v="2019-3-1"/>
    <n v="4"/>
    <n v="4"/>
    <s v="Good Standing"/>
    <x v="0"/>
    <x v="1"/>
    <n v="1"/>
    <x v="0"/>
    <n v="1"/>
    <x v="0"/>
    <n v="0"/>
    <n v="0"/>
    <x v="0"/>
    <x v="1"/>
    <n v="1"/>
    <n v="1"/>
  </r>
  <r>
    <n v="201581"/>
    <s v="2015-8-1"/>
    <x v="10"/>
    <n v="8"/>
    <n v="1"/>
    <x v="0"/>
    <x v="4"/>
    <x v="23"/>
    <x v="8"/>
    <x v="0"/>
    <x v="266"/>
    <s v="Good Standing"/>
    <n v="201631"/>
    <s v="2016-3-1"/>
    <n v="3.14"/>
    <x v="324"/>
    <s v="Good Standing"/>
    <n v="202031"/>
    <s v="2020-3-1"/>
    <n v="3.36"/>
    <n v="3.56"/>
    <s v="Good Standing"/>
    <x v="0"/>
    <x v="1"/>
    <n v="1"/>
    <x v="0"/>
    <n v="1"/>
    <x v="0"/>
    <n v="1"/>
    <n v="0"/>
    <x v="0"/>
    <x v="0"/>
    <n v="1"/>
    <n v="1"/>
  </r>
  <r>
    <n v="201581"/>
    <s v="2015-8-1"/>
    <x v="10"/>
    <n v="8"/>
    <n v="1"/>
    <x v="1"/>
    <x v="0"/>
    <x v="39"/>
    <x v="6"/>
    <x v="0"/>
    <x v="155"/>
    <s v="Good Standing"/>
    <n v="201631"/>
    <s v="2016-3-1"/>
    <n v="2.64"/>
    <x v="19"/>
    <s v="Good Standing"/>
    <n v="201931"/>
    <s v="2019-3-1"/>
    <n v="2.96"/>
    <n v="3.39"/>
    <s v="Good Standing"/>
    <x v="0"/>
    <x v="0"/>
    <n v="1"/>
    <x v="0"/>
    <n v="1"/>
    <x v="0"/>
    <n v="0"/>
    <n v="0"/>
    <x v="0"/>
    <x v="1"/>
    <n v="1"/>
    <n v="1"/>
  </r>
  <r>
    <n v="201581"/>
    <s v="2015-8-1"/>
    <x v="10"/>
    <n v="8"/>
    <n v="1"/>
    <x v="0"/>
    <x v="3"/>
    <x v="95"/>
    <x v="13"/>
    <x v="3"/>
    <x v="273"/>
    <s v="Good Standing"/>
    <n v="201631"/>
    <s v="2016-3-1"/>
    <n v="2.68"/>
    <x v="29"/>
    <s v="Good Standing"/>
    <n v="201631"/>
    <s v="2016-3-1"/>
    <n v="2.68"/>
    <n v="2.8"/>
    <s v="Good Standing"/>
    <x v="0"/>
    <x v="0"/>
    <n v="1"/>
    <x v="1"/>
    <n v="0"/>
    <x v="1"/>
    <n v="0"/>
    <n v="0"/>
    <x v="0"/>
    <x v="0"/>
    <n v="0"/>
    <n v="0"/>
  </r>
  <r>
    <n v="201581"/>
    <s v="2015-8-1"/>
    <x v="10"/>
    <n v="8"/>
    <n v="1"/>
    <x v="0"/>
    <x v="3"/>
    <x v="54"/>
    <x v="3"/>
    <x v="0"/>
    <x v="156"/>
    <s v="Good Standing"/>
    <n v="201631"/>
    <s v="2016-3-1"/>
    <n v="3.05"/>
    <x v="263"/>
    <s v="Good Standing"/>
    <n v="201631"/>
    <s v="2016-3-1"/>
    <n v="3.05"/>
    <n v="3.33"/>
    <s v="Good Standing"/>
    <x v="0"/>
    <x v="0"/>
    <n v="1"/>
    <x v="1"/>
    <n v="0"/>
    <x v="1"/>
    <n v="0"/>
    <n v="0"/>
    <x v="0"/>
    <x v="0"/>
    <n v="0"/>
    <n v="0"/>
  </r>
  <r>
    <n v="201581"/>
    <s v="2015-8-1"/>
    <x v="10"/>
    <n v="8"/>
    <n v="1"/>
    <x v="0"/>
    <x v="5"/>
    <x v="111"/>
    <x v="13"/>
    <x v="4"/>
    <x v="362"/>
    <s v="Probation"/>
    <n v="201631"/>
    <s v="2016-3-1"/>
    <n v="1.29"/>
    <x v="59"/>
    <s v="Disqualified"/>
    <n v="201631"/>
    <s v="2016-3-1"/>
    <n v="1.29"/>
    <n v="0"/>
    <s v="Disqualified"/>
    <x v="0"/>
    <x v="1"/>
    <n v="1"/>
    <x v="1"/>
    <n v="0"/>
    <x v="1"/>
    <n v="0"/>
    <n v="0"/>
    <x v="0"/>
    <x v="0"/>
    <n v="0"/>
    <n v="0"/>
  </r>
  <r>
    <n v="201581"/>
    <s v="2015-8-1"/>
    <x v="10"/>
    <n v="8"/>
    <n v="1"/>
    <x v="0"/>
    <x v="3"/>
    <x v="87"/>
    <x v="13"/>
    <x v="2"/>
    <x v="205"/>
    <s v="Good Standing"/>
    <n v="201631"/>
    <s v="2016-3-1"/>
    <n v="2.16"/>
    <x v="362"/>
    <s v="Good Standing with Warning"/>
    <n v="201731"/>
    <s v="2017-3-1"/>
    <n v="1.81"/>
    <n v="0"/>
    <s v="Probation"/>
    <x v="0"/>
    <x v="1"/>
    <n v="1"/>
    <x v="0"/>
    <n v="0"/>
    <x v="1"/>
    <n v="0"/>
    <n v="0"/>
    <x v="0"/>
    <x v="0"/>
    <n v="0"/>
    <n v="0"/>
  </r>
  <r>
    <n v="201581"/>
    <s v="2015-8-1"/>
    <x v="10"/>
    <n v="8"/>
    <n v="1"/>
    <x v="1"/>
    <x v="5"/>
    <x v="119"/>
    <x v="5"/>
    <x v="3"/>
    <x v="153"/>
    <s v="Good Standing"/>
    <n v="201631"/>
    <s v="2016-3-1"/>
    <n v="1.85"/>
    <x v="305"/>
    <s v="Probation"/>
    <n v="201631"/>
    <s v="2016-3-1"/>
    <n v="1.85"/>
    <n v="0.9"/>
    <s v="Probation"/>
    <x v="1"/>
    <x v="1"/>
    <n v="1"/>
    <x v="1"/>
    <n v="0"/>
    <x v="1"/>
    <n v="0"/>
    <n v="0"/>
    <x v="0"/>
    <x v="0"/>
    <n v="0"/>
    <n v="0"/>
  </r>
  <r>
    <n v="201581"/>
    <s v="2015-8-1"/>
    <x v="10"/>
    <n v="8"/>
    <n v="1"/>
    <x v="0"/>
    <x v="0"/>
    <x v="16"/>
    <x v="7"/>
    <x v="0"/>
    <x v="140"/>
    <s v="Good Standing"/>
    <n v="201631"/>
    <s v="2016-3-1"/>
    <n v="1.33"/>
    <x v="59"/>
    <s v="Probation"/>
    <n v="201631"/>
    <s v="2016-3-1"/>
    <n v="1.33"/>
    <n v="0"/>
    <s v="Probation"/>
    <x v="1"/>
    <x v="1"/>
    <n v="1"/>
    <x v="1"/>
    <n v="0"/>
    <x v="1"/>
    <n v="0"/>
    <n v="0"/>
    <x v="0"/>
    <x v="0"/>
    <n v="0"/>
    <n v="0"/>
  </r>
  <r>
    <n v="201581"/>
    <s v="2015-8-1"/>
    <x v="10"/>
    <n v="8"/>
    <n v="1"/>
    <x v="1"/>
    <x v="4"/>
    <x v="72"/>
    <x v="9"/>
    <x v="2"/>
    <x v="222"/>
    <s v="Good Standing"/>
    <n v="201631"/>
    <s v="2016-3-1"/>
    <n v="2.8"/>
    <x v="156"/>
    <s v="Good Standing"/>
    <n v="201931"/>
    <s v="2019-3-1"/>
    <n v="3.14"/>
    <n v="3.63"/>
    <s v="Good Standing"/>
    <x v="1"/>
    <x v="1"/>
    <n v="1"/>
    <x v="0"/>
    <n v="1"/>
    <x v="0"/>
    <n v="0"/>
    <n v="0"/>
    <x v="0"/>
    <x v="1"/>
    <n v="1"/>
    <n v="1"/>
  </r>
  <r>
    <n v="201581"/>
    <s v="2015-8-1"/>
    <x v="10"/>
    <n v="8"/>
    <n v="1"/>
    <x v="0"/>
    <x v="5"/>
    <x v="61"/>
    <x v="11"/>
    <x v="3"/>
    <x v="307"/>
    <s v="Good Standing"/>
    <n v="201651"/>
    <s v="2016-5-1"/>
    <n v="3.2"/>
    <x v="19"/>
    <s v="Good Standing"/>
    <n v="201881"/>
    <s v="2018-8-1"/>
    <n v="3.17"/>
    <n v="4"/>
    <s v="Good Standing"/>
    <x v="1"/>
    <x v="1"/>
    <n v="1"/>
    <x v="0"/>
    <n v="1"/>
    <x v="0"/>
    <n v="0"/>
    <n v="0"/>
    <x v="0"/>
    <x v="1"/>
    <n v="1"/>
    <n v="1"/>
  </r>
  <r>
    <n v="201581"/>
    <s v="2015-8-1"/>
    <x v="10"/>
    <n v="8"/>
    <n v="1"/>
    <x v="1"/>
    <x v="5"/>
    <x v="33"/>
    <x v="13"/>
    <x v="3"/>
    <x v="297"/>
    <s v="Good Standing"/>
    <n v="201631"/>
    <s v="2016-3-1"/>
    <n v="2.89"/>
    <x v="234"/>
    <s v="Good Standing"/>
    <n v="201981"/>
    <s v="2019-8-1"/>
    <n v="2.5099999999999998"/>
    <n v="2.63"/>
    <s v="Good Standing"/>
    <x v="1"/>
    <x v="1"/>
    <n v="1"/>
    <x v="0"/>
    <n v="1"/>
    <x v="0"/>
    <n v="1"/>
    <n v="0"/>
    <x v="0"/>
    <x v="0"/>
    <n v="1"/>
    <n v="1"/>
  </r>
  <r>
    <n v="201581"/>
    <s v="2015-8-1"/>
    <x v="10"/>
    <n v="8"/>
    <n v="1"/>
    <x v="1"/>
    <x v="5"/>
    <x v="96"/>
    <x v="4"/>
    <x v="0"/>
    <x v="258"/>
    <s v="Good Standing"/>
    <n v="201581"/>
    <s v="2015-8-1"/>
    <n v="3.9"/>
    <x v="363"/>
    <s v="Good Standing"/>
    <n v="201581"/>
    <s v="2015-8-1"/>
    <n v="3.9"/>
    <n v="3.9"/>
    <s v="Good Standing"/>
    <x v="0"/>
    <x v="1"/>
    <n v="1"/>
    <x v="1"/>
    <n v="0"/>
    <x v="1"/>
    <n v="0"/>
    <n v="0"/>
    <x v="0"/>
    <x v="0"/>
    <n v="0"/>
    <n v="0"/>
  </r>
  <r>
    <n v="201581"/>
    <s v="2015-8-1"/>
    <x v="10"/>
    <n v="8"/>
    <n v="1"/>
    <x v="0"/>
    <x v="4"/>
    <x v="35"/>
    <x v="3"/>
    <x v="5"/>
    <x v="179"/>
    <s v="Good Standing"/>
    <n v="201671"/>
    <s v="2016-7-1"/>
    <n v="3.34"/>
    <x v="47"/>
    <s v="Good Standing"/>
    <n v="201671"/>
    <s v="2016-7-1"/>
    <n v="3.34"/>
    <n v="3.3"/>
    <s v="Good Standing"/>
    <x v="0"/>
    <x v="0"/>
    <n v="1"/>
    <x v="1"/>
    <n v="0"/>
    <x v="1"/>
    <n v="0"/>
    <n v="0"/>
    <x v="0"/>
    <x v="0"/>
    <n v="0"/>
    <n v="0"/>
  </r>
  <r>
    <n v="201581"/>
    <s v="2015-8-1"/>
    <x v="10"/>
    <n v="8"/>
    <n v="1"/>
    <x v="0"/>
    <x v="4"/>
    <x v="130"/>
    <x v="13"/>
    <x v="3"/>
    <x v="258"/>
    <s v="Good Standing"/>
    <n v="201631"/>
    <s v="2016-3-1"/>
    <n v="3.95"/>
    <x v="6"/>
    <s v="Good Standing"/>
    <n v="201931"/>
    <s v="2019-3-1"/>
    <n v="3.97"/>
    <n v="4"/>
    <s v="Good Standing"/>
    <x v="0"/>
    <x v="0"/>
    <n v="1"/>
    <x v="0"/>
    <n v="1"/>
    <x v="0"/>
    <n v="0"/>
    <n v="1"/>
    <x v="0"/>
    <x v="1"/>
    <n v="1"/>
    <n v="1"/>
  </r>
  <r>
    <n v="201581"/>
    <s v="2015-8-1"/>
    <x v="10"/>
    <n v="8"/>
    <n v="1"/>
    <x v="1"/>
    <x v="5"/>
    <x v="31"/>
    <x v="11"/>
    <x v="3"/>
    <x v="355"/>
    <s v="Probation"/>
    <n v="201631"/>
    <s v="2016-3-1"/>
    <n v="1.07"/>
    <x v="59"/>
    <s v="Disqualified"/>
    <n v="201631"/>
    <s v="2016-3-1"/>
    <n v="1.07"/>
    <n v="0"/>
    <s v="Disqualified"/>
    <x v="1"/>
    <x v="1"/>
    <n v="1"/>
    <x v="1"/>
    <n v="0"/>
    <x v="1"/>
    <n v="0"/>
    <n v="0"/>
    <x v="0"/>
    <x v="0"/>
    <n v="0"/>
    <n v="0"/>
  </r>
  <r>
    <n v="201581"/>
    <s v="2015-8-1"/>
    <x v="10"/>
    <n v="8"/>
    <n v="1"/>
    <x v="1"/>
    <x v="5"/>
    <x v="55"/>
    <x v="13"/>
    <x v="3"/>
    <x v="189"/>
    <s v="Good Standing"/>
    <n v="201631"/>
    <s v="2016-3-1"/>
    <n v="3.46"/>
    <x v="209"/>
    <s v="Good Standing"/>
    <n v="201931"/>
    <s v="2019-3-1"/>
    <n v="3.66"/>
    <n v="4"/>
    <s v="Good Standing"/>
    <x v="0"/>
    <x v="1"/>
    <n v="1"/>
    <x v="0"/>
    <n v="1"/>
    <x v="0"/>
    <n v="0"/>
    <n v="0"/>
    <x v="0"/>
    <x v="1"/>
    <n v="1"/>
    <n v="1"/>
  </r>
  <r>
    <n v="201581"/>
    <s v="2015-8-1"/>
    <x v="10"/>
    <n v="8"/>
    <n v="1"/>
    <x v="0"/>
    <x v="1"/>
    <x v="75"/>
    <x v="11"/>
    <x v="1"/>
    <x v="24"/>
    <s v="Good Standing"/>
    <n v="201631"/>
    <s v="2016-3-1"/>
    <n v="3.38"/>
    <x v="229"/>
    <s v="Good Standing"/>
    <n v="201631"/>
    <s v="2016-3-1"/>
    <n v="3.38"/>
    <n v="3.55"/>
    <s v="Good Standing"/>
    <x v="0"/>
    <x v="0"/>
    <n v="1"/>
    <x v="1"/>
    <n v="0"/>
    <x v="1"/>
    <n v="0"/>
    <n v="0"/>
    <x v="0"/>
    <x v="0"/>
    <n v="0"/>
    <n v="0"/>
  </r>
  <r>
    <n v="201581"/>
    <s v="2015-8-1"/>
    <x v="10"/>
    <n v="8"/>
    <n v="1"/>
    <x v="0"/>
    <x v="3"/>
    <x v="75"/>
    <x v="8"/>
    <x v="3"/>
    <x v="222"/>
    <s v="Good Standing"/>
    <n v="201581"/>
    <s v="2015-8-1"/>
    <n v="2.9"/>
    <x v="172"/>
    <s v="Good Standing"/>
    <n v="201581"/>
    <s v="2015-8-1"/>
    <n v="2.9"/>
    <n v="2.9"/>
    <s v="Good Standing"/>
    <x v="0"/>
    <x v="1"/>
    <n v="1"/>
    <x v="1"/>
    <n v="0"/>
    <x v="1"/>
    <n v="0"/>
    <n v="0"/>
    <x v="0"/>
    <x v="0"/>
    <n v="0"/>
    <n v="0"/>
  </r>
  <r>
    <n v="201581"/>
    <s v="2015-8-1"/>
    <x v="10"/>
    <n v="8"/>
    <n v="1"/>
    <x v="1"/>
    <x v="5"/>
    <x v="12"/>
    <x v="13"/>
    <x v="3"/>
    <x v="319"/>
    <s v="Probation"/>
    <n v="201631"/>
    <s v="2016-3-1"/>
    <n v="2.06"/>
    <x v="187"/>
    <s v="Good Standing"/>
    <n v="201931"/>
    <s v="2019-3-1"/>
    <n v="2.4500000000000002"/>
    <n v="3.25"/>
    <s v="Good Standing"/>
    <x v="0"/>
    <x v="1"/>
    <n v="1"/>
    <x v="0"/>
    <n v="1"/>
    <x v="0"/>
    <n v="0"/>
    <n v="0"/>
    <x v="0"/>
    <x v="1"/>
    <n v="1"/>
    <n v="1"/>
  </r>
  <r>
    <n v="201581"/>
    <s v="2015-8-1"/>
    <x v="10"/>
    <n v="8"/>
    <n v="1"/>
    <x v="1"/>
    <x v="5"/>
    <x v="98"/>
    <x v="8"/>
    <x v="3"/>
    <x v="156"/>
    <s v="Good Standing"/>
    <n v="201631"/>
    <s v="2016-3-1"/>
    <n v="3.05"/>
    <x v="192"/>
    <s v="Good Standing"/>
    <n v="201981"/>
    <s v="2019-8-1"/>
    <n v="3.37"/>
    <n v="3.76"/>
    <s v="Good Standing"/>
    <x v="1"/>
    <x v="1"/>
    <n v="1"/>
    <x v="0"/>
    <n v="1"/>
    <x v="0"/>
    <n v="1"/>
    <n v="0"/>
    <x v="0"/>
    <x v="0"/>
    <n v="1"/>
    <n v="1"/>
  </r>
  <r>
    <n v="201581"/>
    <s v="2015-8-1"/>
    <x v="10"/>
    <n v="8"/>
    <n v="1"/>
    <x v="1"/>
    <x v="3"/>
    <x v="138"/>
    <x v="13"/>
    <x v="0"/>
    <x v="182"/>
    <s v="Good Standing"/>
    <n v="201661"/>
    <s v="2016-6-1"/>
    <n v="3.18"/>
    <x v="67"/>
    <s v="Good Standing"/>
    <n v="201931"/>
    <s v="2019-3-1"/>
    <n v="3.53"/>
    <n v="3.74"/>
    <s v="Good Standing"/>
    <x v="0"/>
    <x v="0"/>
    <n v="1"/>
    <x v="0"/>
    <n v="1"/>
    <x v="0"/>
    <n v="0"/>
    <n v="0"/>
    <x v="0"/>
    <x v="1"/>
    <n v="1"/>
    <n v="1"/>
  </r>
  <r>
    <n v="201581"/>
    <s v="2015-8-1"/>
    <x v="10"/>
    <n v="8"/>
    <n v="1"/>
    <x v="1"/>
    <x v="1"/>
    <x v="35"/>
    <x v="3"/>
    <x v="1"/>
    <x v="259"/>
    <s v="Good Standing"/>
    <n v="201631"/>
    <s v="2016-3-1"/>
    <n v="3.84"/>
    <x v="360"/>
    <s v="Good Standing"/>
    <n v="201831"/>
    <s v="2018-3-1"/>
    <n v="3.8"/>
    <n v="3.67"/>
    <s v="Good Standing"/>
    <x v="0"/>
    <x v="1"/>
    <n v="1"/>
    <x v="0"/>
    <n v="1"/>
    <x v="1"/>
    <n v="0"/>
    <n v="0"/>
    <x v="1"/>
    <x v="1"/>
    <n v="1"/>
    <n v="1"/>
  </r>
  <r>
    <n v="201581"/>
    <s v="2015-8-1"/>
    <x v="10"/>
    <n v="8"/>
    <n v="1"/>
    <x v="0"/>
    <x v="5"/>
    <x v="119"/>
    <x v="3"/>
    <x v="3"/>
    <x v="192"/>
    <s v="Good Standing"/>
    <n v="201631"/>
    <s v="2016-3-1"/>
    <n v="3.1"/>
    <x v="321"/>
    <s v="Good Standing"/>
    <n v="201931"/>
    <s v="2019-3-1"/>
    <n v="3.03"/>
    <n v="3.8"/>
    <s v="Good Standing"/>
    <x v="0"/>
    <x v="1"/>
    <n v="1"/>
    <x v="0"/>
    <n v="1"/>
    <x v="0"/>
    <n v="0"/>
    <n v="0"/>
    <x v="0"/>
    <x v="1"/>
    <n v="1"/>
    <n v="1"/>
  </r>
  <r>
    <n v="201581"/>
    <s v="2015-8-1"/>
    <x v="10"/>
    <n v="8"/>
    <n v="1"/>
    <x v="0"/>
    <x v="4"/>
    <x v="99"/>
    <x v="13"/>
    <x v="7"/>
    <x v="175"/>
    <s v="Good Standing"/>
    <n v="201631"/>
    <s v="2016-3-1"/>
    <n v="2.73"/>
    <x v="301"/>
    <s v="Good Standing"/>
    <n v="201631"/>
    <s v="2016-3-1"/>
    <n v="2.73"/>
    <n v="2.48"/>
    <s v="Good Standing"/>
    <x v="0"/>
    <x v="0"/>
    <n v="1"/>
    <x v="1"/>
    <n v="0"/>
    <x v="1"/>
    <n v="0"/>
    <n v="0"/>
    <x v="0"/>
    <x v="0"/>
    <n v="0"/>
    <n v="0"/>
  </r>
  <r>
    <n v="201581"/>
    <s v="2015-8-1"/>
    <x v="10"/>
    <n v="8"/>
    <n v="1"/>
    <x v="1"/>
    <x v="3"/>
    <x v="0"/>
    <x v="7"/>
    <x v="3"/>
    <x v="194"/>
    <s v="Good Standing"/>
    <n v="201581"/>
    <s v="2015-8-1"/>
    <n v="2.92"/>
    <x v="121"/>
    <s v="Good Standing"/>
    <n v="201581"/>
    <s v="2015-8-1"/>
    <n v="2.92"/>
    <n v="2.92"/>
    <s v="Good Standing"/>
    <x v="0"/>
    <x v="1"/>
    <n v="1"/>
    <x v="1"/>
    <n v="0"/>
    <x v="1"/>
    <n v="0"/>
    <n v="0"/>
    <x v="0"/>
    <x v="0"/>
    <n v="0"/>
    <n v="0"/>
  </r>
  <r>
    <n v="201581"/>
    <s v="2015-8-1"/>
    <x v="10"/>
    <n v="8"/>
    <n v="1"/>
    <x v="0"/>
    <x v="3"/>
    <x v="109"/>
    <x v="7"/>
    <x v="0"/>
    <x v="36"/>
    <s v="Good Standing"/>
    <n v="201581"/>
    <s v="2015-8-1"/>
    <n v="2"/>
    <x v="67"/>
    <s v="Good Standing"/>
    <n v="201881"/>
    <s v="2018-8-1"/>
    <n v="2.41"/>
    <n v="0"/>
    <s v="Good Standing"/>
    <x v="0"/>
    <x v="0"/>
    <n v="1"/>
    <x v="0"/>
    <n v="1"/>
    <x v="0"/>
    <n v="0"/>
    <n v="0"/>
    <x v="0"/>
    <x v="0"/>
    <n v="0"/>
    <n v="0"/>
  </r>
  <r>
    <n v="201581"/>
    <s v="2015-8-1"/>
    <x v="10"/>
    <n v="8"/>
    <n v="1"/>
    <x v="1"/>
    <x v="4"/>
    <x v="91"/>
    <x v="7"/>
    <x v="6"/>
    <x v="363"/>
    <s v="Probation"/>
    <n v="201631"/>
    <s v="2016-3-1"/>
    <n v="1.49"/>
    <x v="317"/>
    <s v="Probation"/>
    <n v="201631"/>
    <s v="2016-3-1"/>
    <n v="1.49"/>
    <n v="2.08"/>
    <s v="Probation"/>
    <x v="1"/>
    <x v="1"/>
    <n v="1"/>
    <x v="1"/>
    <n v="0"/>
    <x v="1"/>
    <n v="0"/>
    <n v="0"/>
    <x v="0"/>
    <x v="0"/>
    <n v="0"/>
    <n v="0"/>
  </r>
  <r>
    <n v="201581"/>
    <s v="2015-8-1"/>
    <x v="10"/>
    <n v="8"/>
    <n v="1"/>
    <x v="1"/>
    <x v="4"/>
    <x v="73"/>
    <x v="13"/>
    <x v="2"/>
    <x v="230"/>
    <s v="Good Standing"/>
    <n v="201631"/>
    <s v="2016-3-1"/>
    <n v="3.5"/>
    <x v="184"/>
    <s v="Good Standing"/>
    <n v="201731"/>
    <s v="2017-3-1"/>
    <n v="3.69"/>
    <n v="3.85"/>
    <s v="Good Standing"/>
    <x v="1"/>
    <x v="1"/>
    <n v="1"/>
    <x v="0"/>
    <n v="0"/>
    <x v="1"/>
    <n v="0"/>
    <n v="0"/>
    <x v="0"/>
    <x v="0"/>
    <n v="0"/>
    <n v="0"/>
  </r>
  <r>
    <n v="201581"/>
    <s v="2015-8-1"/>
    <x v="10"/>
    <n v="8"/>
    <n v="1"/>
    <x v="1"/>
    <x v="4"/>
    <x v="103"/>
    <x v="8"/>
    <x v="2"/>
    <x v="194"/>
    <s v="Good Standing"/>
    <n v="201631"/>
    <s v="2016-3-1"/>
    <n v="2.87"/>
    <x v="199"/>
    <s v="Good Standing"/>
    <n v="201831"/>
    <s v="2018-3-1"/>
    <n v="3.33"/>
    <n v="3.5"/>
    <s v="Good Standing"/>
    <x v="1"/>
    <x v="1"/>
    <n v="1"/>
    <x v="0"/>
    <n v="1"/>
    <x v="1"/>
    <n v="0"/>
    <n v="0"/>
    <x v="1"/>
    <x v="1"/>
    <n v="1"/>
    <n v="1"/>
  </r>
  <r>
    <n v="201681"/>
    <s v="2016-8-1"/>
    <x v="11"/>
    <n v="8"/>
    <n v="1"/>
    <x v="0"/>
    <x v="1"/>
    <x v="65"/>
    <x v="4"/>
    <x v="1"/>
    <x v="156"/>
    <s v="Good Standing"/>
    <n v="201731"/>
    <s v="2017-3-1"/>
    <n v="1.74"/>
    <x v="213"/>
    <s v="Probation"/>
    <n v="202031"/>
    <s v="2020-3-1"/>
    <n v="2.69"/>
    <n v="3.22"/>
    <s v="Good Standing"/>
    <x v="0"/>
    <x v="1"/>
    <n v="1"/>
    <x v="0"/>
    <n v="1"/>
    <x v="0"/>
    <n v="0"/>
    <n v="0"/>
    <x v="0"/>
    <x v="1"/>
    <n v="1"/>
    <m/>
  </r>
  <r>
    <n v="201681"/>
    <s v="2016-8-1"/>
    <x v="11"/>
    <n v="8"/>
    <n v="1"/>
    <x v="0"/>
    <x v="3"/>
    <x v="140"/>
    <x v="6"/>
    <x v="5"/>
    <x v="162"/>
    <s v="Good Standing"/>
    <n v="201731"/>
    <s v="2017-3-1"/>
    <n v="2.7"/>
    <x v="194"/>
    <s v="Good Standing"/>
    <n v="201731"/>
    <s v="2017-3-1"/>
    <n v="2.7"/>
    <n v="2.66"/>
    <s v="Good Standing"/>
    <x v="0"/>
    <x v="0"/>
    <n v="1"/>
    <x v="1"/>
    <n v="0"/>
    <x v="1"/>
    <n v="0"/>
    <n v="0"/>
    <x v="0"/>
    <x v="0"/>
    <n v="0"/>
    <m/>
  </r>
  <r>
    <n v="201681"/>
    <s v="2016-8-1"/>
    <x v="11"/>
    <n v="8"/>
    <n v="1"/>
    <x v="0"/>
    <x v="5"/>
    <x v="97"/>
    <x v="6"/>
    <x v="6"/>
    <x v="313"/>
    <s v="Probation"/>
    <n v="201731"/>
    <s v="2017-3-1"/>
    <n v="2.39"/>
    <x v="151"/>
    <s v="Good Standing"/>
    <n v="201731"/>
    <s v="2017-3-1"/>
    <n v="2.39"/>
    <n v="2.75"/>
    <s v="Good Standing"/>
    <x v="0"/>
    <x v="0"/>
    <n v="1"/>
    <x v="1"/>
    <n v="0"/>
    <x v="1"/>
    <n v="0"/>
    <n v="0"/>
    <x v="0"/>
    <x v="0"/>
    <n v="0"/>
    <m/>
  </r>
  <r>
    <n v="201681"/>
    <s v="2016-8-1"/>
    <x v="11"/>
    <n v="8"/>
    <n v="1"/>
    <x v="0"/>
    <x v="4"/>
    <x v="78"/>
    <x v="5"/>
    <x v="0"/>
    <x v="162"/>
    <s v="Good Standing"/>
    <n v="201731"/>
    <s v="2017-3-1"/>
    <n v="2.31"/>
    <x v="297"/>
    <s v="Good Standing"/>
    <n v="201831"/>
    <s v="2018-3-1"/>
    <n v="2.08"/>
    <n v="1.17"/>
    <s v="Good Standing with Warning"/>
    <x v="1"/>
    <x v="0"/>
    <n v="1"/>
    <x v="0"/>
    <n v="0"/>
    <x v="1"/>
    <n v="0"/>
    <n v="0"/>
    <x v="0"/>
    <x v="0"/>
    <n v="0"/>
    <m/>
  </r>
  <r>
    <n v="201681"/>
    <s v="2016-8-1"/>
    <x v="11"/>
    <n v="8"/>
    <n v="1"/>
    <x v="1"/>
    <x v="1"/>
    <x v="21"/>
    <x v="14"/>
    <x v="1"/>
    <x v="60"/>
    <s v="Good Standing"/>
    <n v="201731"/>
    <s v="2017-3-1"/>
    <n v="4"/>
    <x v="6"/>
    <s v="Good Standing"/>
    <n v="202031"/>
    <s v="2020-3-1"/>
    <n v="4"/>
    <n v="4"/>
    <s v="Good Standing"/>
    <x v="0"/>
    <x v="0"/>
    <n v="1"/>
    <x v="0"/>
    <n v="1"/>
    <x v="0"/>
    <n v="0"/>
    <n v="0"/>
    <x v="0"/>
    <x v="1"/>
    <n v="1"/>
    <m/>
  </r>
  <r>
    <n v="201681"/>
    <s v="2016-8-1"/>
    <x v="11"/>
    <n v="8"/>
    <n v="1"/>
    <x v="0"/>
    <x v="1"/>
    <x v="73"/>
    <x v="8"/>
    <x v="1"/>
    <x v="76"/>
    <s v="Good Standing"/>
    <n v="201731"/>
    <s v="2017-3-1"/>
    <n v="2.76"/>
    <x v="199"/>
    <s v="Good Standing"/>
    <n v="201981"/>
    <s v="2019-8-1"/>
    <n v="3.22"/>
    <n v="3.03"/>
    <s v="Good Standing"/>
    <x v="0"/>
    <x v="0"/>
    <n v="1"/>
    <x v="0"/>
    <n v="1"/>
    <x v="0"/>
    <n v="0"/>
    <n v="0"/>
    <x v="0"/>
    <x v="1"/>
    <n v="1"/>
    <m/>
  </r>
  <r>
    <n v="201681"/>
    <s v="2016-8-1"/>
    <x v="11"/>
    <n v="8"/>
    <n v="1"/>
    <x v="0"/>
    <x v="3"/>
    <x v="78"/>
    <x v="13"/>
    <x v="0"/>
    <x v="155"/>
    <s v="Good Standing"/>
    <n v="201771"/>
    <s v="2017-7-1"/>
    <n v="2.46"/>
    <x v="213"/>
    <s v="Good Standing with Warning"/>
    <n v="202081"/>
    <s v="2020-8-1"/>
    <n v="2.8"/>
    <n v="3.46"/>
    <s v="Good Standing"/>
    <x v="0"/>
    <x v="0"/>
    <n v="1"/>
    <x v="0"/>
    <n v="1"/>
    <x v="0"/>
    <n v="1"/>
    <n v="0"/>
    <x v="0"/>
    <x v="0"/>
    <n v="0"/>
    <m/>
  </r>
  <r>
    <n v="201681"/>
    <s v="2016-8-1"/>
    <x v="11"/>
    <n v="8"/>
    <n v="1"/>
    <x v="1"/>
    <x v="5"/>
    <x v="121"/>
    <x v="6"/>
    <x v="0"/>
    <x v="297"/>
    <s v="Good Standing"/>
    <n v="201731"/>
    <s v="2017-3-1"/>
    <n v="3.23"/>
    <x v="324"/>
    <s v="Good Standing"/>
    <n v="201931"/>
    <s v="2019-3-1"/>
    <n v="3.55"/>
    <n v="4"/>
    <s v="Good Standing"/>
    <x v="0"/>
    <x v="1"/>
    <n v="1"/>
    <x v="0"/>
    <n v="1"/>
    <x v="1"/>
    <n v="0"/>
    <n v="0"/>
    <x v="0"/>
    <x v="0"/>
    <n v="0"/>
    <m/>
  </r>
  <r>
    <n v="201681"/>
    <s v="2016-8-1"/>
    <x v="11"/>
    <n v="8"/>
    <n v="1"/>
    <x v="0"/>
    <x v="4"/>
    <x v="24"/>
    <x v="4"/>
    <x v="3"/>
    <x v="364"/>
    <s v="Probation"/>
    <n v="201731"/>
    <s v="2017-3-1"/>
    <n v="2.5499999999999998"/>
    <x v="192"/>
    <s v="Good Standing"/>
    <n v="202031"/>
    <s v="2020-3-1"/>
    <n v="2.4700000000000002"/>
    <n v="3.13"/>
    <s v="Good Standing"/>
    <x v="1"/>
    <x v="0"/>
    <n v="1"/>
    <x v="0"/>
    <n v="1"/>
    <x v="0"/>
    <n v="0"/>
    <n v="0"/>
    <x v="0"/>
    <x v="1"/>
    <n v="1"/>
    <m/>
  </r>
  <r>
    <n v="201681"/>
    <s v="2016-8-1"/>
    <x v="11"/>
    <n v="8"/>
    <n v="1"/>
    <x v="1"/>
    <x v="4"/>
    <x v="17"/>
    <x v="8"/>
    <x v="2"/>
    <x v="182"/>
    <s v="Good Standing"/>
    <n v="201731"/>
    <s v="2017-3-1"/>
    <n v="3.3"/>
    <x v="163"/>
    <s v="Good Standing"/>
    <n v="202031"/>
    <s v="2020-3-1"/>
    <n v="3.26"/>
    <n v="3.3"/>
    <s v="Good Standing"/>
    <x v="0"/>
    <x v="1"/>
    <n v="1"/>
    <x v="0"/>
    <n v="1"/>
    <x v="0"/>
    <n v="0"/>
    <n v="0"/>
    <x v="0"/>
    <x v="0"/>
    <n v="0"/>
    <m/>
  </r>
  <r>
    <n v="201681"/>
    <s v="2016-8-1"/>
    <x v="11"/>
    <n v="8"/>
    <n v="1"/>
    <x v="0"/>
    <x v="0"/>
    <x v="97"/>
    <x v="15"/>
    <x v="0"/>
    <x v="308"/>
    <s v="Good Standing"/>
    <n v="201731"/>
    <s v="2017-3-1"/>
    <n v="3.43"/>
    <x v="184"/>
    <s v="Good Standing"/>
    <n v="201731"/>
    <s v="2017-3-1"/>
    <n v="3.43"/>
    <n v="3.6"/>
    <s v="Good Standing"/>
    <x v="0"/>
    <x v="1"/>
    <n v="1"/>
    <x v="1"/>
    <n v="0"/>
    <x v="1"/>
    <n v="0"/>
    <n v="0"/>
    <x v="0"/>
    <x v="0"/>
    <n v="0"/>
    <m/>
  </r>
  <r>
    <n v="201681"/>
    <s v="2016-8-1"/>
    <x v="11"/>
    <n v="8"/>
    <n v="1"/>
    <x v="0"/>
    <x v="1"/>
    <x v="105"/>
    <x v="14"/>
    <x v="1"/>
    <x v="60"/>
    <s v="Good Standing"/>
    <n v="201681"/>
    <s v="2016-8-1"/>
    <n v="4"/>
    <x v="6"/>
    <s v="Good Standing"/>
    <n v="201681"/>
    <s v="2016-8-1"/>
    <n v="4"/>
    <n v="4"/>
    <s v="Good Standing"/>
    <x v="0"/>
    <x v="1"/>
    <n v="1"/>
    <x v="1"/>
    <n v="0"/>
    <x v="1"/>
    <n v="0"/>
    <n v="0"/>
    <x v="0"/>
    <x v="0"/>
    <n v="0"/>
    <m/>
  </r>
  <r>
    <n v="201681"/>
    <s v="2016-8-1"/>
    <x v="11"/>
    <n v="8"/>
    <n v="1"/>
    <x v="0"/>
    <x v="5"/>
    <x v="104"/>
    <x v="4"/>
    <x v="3"/>
    <x v="175"/>
    <s v="Good Standing"/>
    <n v="201731"/>
    <s v="2017-3-1"/>
    <n v="2.87"/>
    <x v="161"/>
    <s v="Good Standing"/>
    <n v="202071"/>
    <s v="2020-7-1"/>
    <n v="2.63"/>
    <n v="3.3"/>
    <s v="Good Standing"/>
    <x v="1"/>
    <x v="1"/>
    <n v="1"/>
    <x v="0"/>
    <n v="1"/>
    <x v="0"/>
    <n v="0"/>
    <n v="0"/>
    <x v="0"/>
    <x v="0"/>
    <n v="1"/>
    <m/>
  </r>
  <r>
    <n v="201681"/>
    <s v="2016-8-1"/>
    <x v="11"/>
    <n v="8"/>
    <n v="1"/>
    <x v="1"/>
    <x v="1"/>
    <x v="46"/>
    <x v="8"/>
    <x v="1"/>
    <x v="164"/>
    <s v="Good Standing"/>
    <n v="201731"/>
    <s v="2017-3-1"/>
    <n v="3.46"/>
    <x v="192"/>
    <s v="Good Standing"/>
    <n v="202031"/>
    <s v="2020-3-1"/>
    <n v="3.4"/>
    <n v="3.87"/>
    <s v="Good Standing"/>
    <x v="0"/>
    <x v="1"/>
    <n v="1"/>
    <x v="0"/>
    <n v="1"/>
    <x v="0"/>
    <n v="0"/>
    <n v="0"/>
    <x v="0"/>
    <x v="1"/>
    <n v="1"/>
    <m/>
  </r>
  <r>
    <n v="201681"/>
    <s v="2016-8-1"/>
    <x v="11"/>
    <n v="8"/>
    <n v="1"/>
    <x v="1"/>
    <x v="5"/>
    <x v="44"/>
    <x v="14"/>
    <x v="3"/>
    <x v="234"/>
    <s v="Good Standing"/>
    <n v="201731"/>
    <s v="2017-3-1"/>
    <n v="2.52"/>
    <x v="297"/>
    <s v="Good Standing"/>
    <n v="202031"/>
    <s v="2020-3-1"/>
    <n v="2.5499999999999998"/>
    <n v="2.57"/>
    <s v="Good Standing"/>
    <x v="1"/>
    <x v="1"/>
    <n v="1"/>
    <x v="0"/>
    <n v="1"/>
    <x v="0"/>
    <n v="0"/>
    <n v="0"/>
    <x v="0"/>
    <x v="0"/>
    <n v="0"/>
    <m/>
  </r>
  <r>
    <n v="201681"/>
    <s v="2016-8-1"/>
    <x v="11"/>
    <n v="8"/>
    <n v="1"/>
    <x v="0"/>
    <x v="4"/>
    <x v="89"/>
    <x v="10"/>
    <x v="0"/>
    <x v="14"/>
    <s v="Good Standing"/>
    <n v="201731"/>
    <s v="2017-3-1"/>
    <n v="3.58"/>
    <x v="164"/>
    <s v="Good Standing"/>
    <n v="202031"/>
    <s v="2020-3-1"/>
    <n v="3.4"/>
    <n v="3.66"/>
    <s v="Good Standing"/>
    <x v="0"/>
    <x v="0"/>
    <n v="1"/>
    <x v="0"/>
    <n v="1"/>
    <x v="0"/>
    <n v="0"/>
    <n v="0"/>
    <x v="0"/>
    <x v="1"/>
    <n v="1"/>
    <m/>
  </r>
  <r>
    <n v="201681"/>
    <s v="2016-8-1"/>
    <x v="11"/>
    <n v="8"/>
    <n v="1"/>
    <x v="0"/>
    <x v="1"/>
    <x v="26"/>
    <x v="15"/>
    <x v="1"/>
    <x v="24"/>
    <s v="Good Standing"/>
    <n v="201731"/>
    <s v="2017-3-1"/>
    <n v="2.15"/>
    <x v="298"/>
    <s v="Good Standing with Warning"/>
    <n v="202031"/>
    <s v="2020-3-1"/>
    <n v="2.54"/>
    <n v="2.93"/>
    <s v="Good Standing"/>
    <x v="0"/>
    <x v="1"/>
    <n v="1"/>
    <x v="0"/>
    <n v="1"/>
    <x v="0"/>
    <n v="0"/>
    <n v="0"/>
    <x v="0"/>
    <x v="1"/>
    <n v="1"/>
    <m/>
  </r>
  <r>
    <n v="201681"/>
    <s v="2016-8-1"/>
    <x v="11"/>
    <n v="8"/>
    <n v="1"/>
    <x v="0"/>
    <x v="4"/>
    <x v="131"/>
    <x v="8"/>
    <x v="0"/>
    <x v="93"/>
    <s v="Good Standing"/>
    <n v="201731"/>
    <s v="2017-3-1"/>
    <n v="3.47"/>
    <x v="181"/>
    <s v="Good Standing"/>
    <n v="202131"/>
    <s v="2021-3-1"/>
    <n v="3.13"/>
    <n v="3.49"/>
    <s v="Good Standing"/>
    <x v="0"/>
    <x v="1"/>
    <n v="1"/>
    <x v="0"/>
    <n v="1"/>
    <x v="0"/>
    <n v="1"/>
    <n v="0"/>
    <x v="0"/>
    <x v="0"/>
    <n v="1"/>
    <m/>
  </r>
  <r>
    <n v="201681"/>
    <s v="2016-8-1"/>
    <x v="11"/>
    <n v="8"/>
    <n v="1"/>
    <x v="0"/>
    <x v="4"/>
    <x v="58"/>
    <x v="8"/>
    <x v="2"/>
    <x v="29"/>
    <s v="Good Standing"/>
    <n v="201731"/>
    <s v="2017-3-1"/>
    <n v="3.17"/>
    <x v="151"/>
    <s v="Good Standing"/>
    <n v="202081"/>
    <s v="2020-8-1"/>
    <n v="3.49"/>
    <n v="4"/>
    <s v="Good Standing"/>
    <x v="1"/>
    <x v="1"/>
    <n v="1"/>
    <x v="0"/>
    <n v="1"/>
    <x v="0"/>
    <n v="1"/>
    <n v="0"/>
    <x v="0"/>
    <x v="0"/>
    <n v="1"/>
    <m/>
  </r>
  <r>
    <n v="201681"/>
    <s v="2016-8-1"/>
    <x v="11"/>
    <n v="8"/>
    <n v="1"/>
    <x v="1"/>
    <x v="0"/>
    <x v="74"/>
    <x v="6"/>
    <x v="6"/>
    <x v="182"/>
    <s v="Good Standing"/>
    <n v="201731"/>
    <s v="2017-3-1"/>
    <n v="3.17"/>
    <x v="29"/>
    <s v="Good Standing"/>
    <n v="201731"/>
    <s v="2017-3-1"/>
    <n v="3.17"/>
    <n v="2.8"/>
    <s v="Good Standing"/>
    <x v="0"/>
    <x v="0"/>
    <n v="1"/>
    <x v="1"/>
    <n v="0"/>
    <x v="1"/>
    <n v="0"/>
    <n v="0"/>
    <x v="0"/>
    <x v="0"/>
    <n v="0"/>
    <m/>
  </r>
  <r>
    <n v="201681"/>
    <s v="2016-8-1"/>
    <x v="11"/>
    <n v="8"/>
    <n v="1"/>
    <x v="1"/>
    <x v="5"/>
    <x v="113"/>
    <x v="14"/>
    <x v="3"/>
    <x v="365"/>
    <s v="Good Standing"/>
    <n v="201731"/>
    <s v="2017-3-1"/>
    <n v="2.72"/>
    <x v="135"/>
    <s v="Good Standing"/>
    <n v="201831"/>
    <s v="2018-3-1"/>
    <n v="2.02"/>
    <n v="1.75"/>
    <s v="Good Standing with Warning"/>
    <x v="1"/>
    <x v="1"/>
    <n v="1"/>
    <x v="0"/>
    <n v="0"/>
    <x v="1"/>
    <n v="0"/>
    <n v="0"/>
    <x v="0"/>
    <x v="0"/>
    <n v="0"/>
    <m/>
  </r>
  <r>
    <n v="201681"/>
    <s v="2016-8-1"/>
    <x v="11"/>
    <n v="8"/>
    <n v="1"/>
    <x v="1"/>
    <x v="5"/>
    <x v="97"/>
    <x v="6"/>
    <x v="3"/>
    <x v="280"/>
    <s v="Good Standing"/>
    <n v="201731"/>
    <s v="2017-3-1"/>
    <n v="2.5099999999999998"/>
    <x v="248"/>
    <s v="Good Standing with Warning"/>
    <n v="201831"/>
    <s v="2018-3-1"/>
    <n v="2.4500000000000002"/>
    <n v="2"/>
    <s v="Good Standing"/>
    <x v="1"/>
    <x v="1"/>
    <n v="1"/>
    <x v="0"/>
    <n v="0"/>
    <x v="1"/>
    <n v="0"/>
    <n v="0"/>
    <x v="0"/>
    <x v="0"/>
    <n v="0"/>
    <m/>
  </r>
  <r>
    <n v="201681"/>
    <s v="2016-8-1"/>
    <x v="11"/>
    <n v="8"/>
    <n v="1"/>
    <x v="0"/>
    <x v="4"/>
    <x v="10"/>
    <x v="3"/>
    <x v="0"/>
    <x v="233"/>
    <s v="Good Standing"/>
    <n v="201731"/>
    <s v="2017-3-1"/>
    <n v="3.08"/>
    <x v="26"/>
    <s v="Good Standing"/>
    <n v="202081"/>
    <s v="2020-8-1"/>
    <n v="3.21"/>
    <n v="2.68"/>
    <s v="Good Standing"/>
    <x v="0"/>
    <x v="1"/>
    <n v="1"/>
    <x v="0"/>
    <n v="1"/>
    <x v="0"/>
    <n v="1"/>
    <n v="0"/>
    <x v="0"/>
    <x v="0"/>
    <n v="0"/>
    <m/>
  </r>
  <r>
    <n v="201681"/>
    <s v="2016-8-1"/>
    <x v="11"/>
    <n v="8"/>
    <n v="1"/>
    <x v="0"/>
    <x v="5"/>
    <x v="117"/>
    <x v="15"/>
    <x v="3"/>
    <x v="220"/>
    <s v="Good Standing"/>
    <n v="201731"/>
    <s v="2017-3-1"/>
    <n v="3.15"/>
    <x v="181"/>
    <s v="Good Standing"/>
    <n v="202031"/>
    <s v="2020-3-1"/>
    <n v="3.32"/>
    <n v="3.7"/>
    <s v="Good Standing"/>
    <x v="1"/>
    <x v="0"/>
    <n v="1"/>
    <x v="0"/>
    <n v="1"/>
    <x v="0"/>
    <n v="0"/>
    <n v="0"/>
    <x v="0"/>
    <x v="1"/>
    <n v="1"/>
    <m/>
  </r>
  <r>
    <n v="201681"/>
    <s v="2016-8-1"/>
    <x v="11"/>
    <n v="8"/>
    <n v="1"/>
    <x v="1"/>
    <x v="3"/>
    <x v="43"/>
    <x v="13"/>
    <x v="5"/>
    <x v="366"/>
    <s v="Probation"/>
    <n v="201731"/>
    <s v="2017-3-1"/>
    <n v="1.92"/>
    <x v="248"/>
    <s v="Probation"/>
    <n v="202031"/>
    <s v="2020-3-1"/>
    <n v="2.2400000000000002"/>
    <n v="2.73"/>
    <s v="Good Standing"/>
    <x v="0"/>
    <x v="1"/>
    <n v="1"/>
    <x v="0"/>
    <n v="1"/>
    <x v="0"/>
    <n v="0"/>
    <n v="0"/>
    <x v="0"/>
    <x v="0"/>
    <n v="1"/>
    <m/>
  </r>
  <r>
    <n v="201681"/>
    <s v="2016-8-1"/>
    <x v="11"/>
    <n v="8"/>
    <n v="1"/>
    <x v="1"/>
    <x v="1"/>
    <x v="138"/>
    <x v="3"/>
    <x v="1"/>
    <x v="136"/>
    <s v="Good Standing"/>
    <n v="201771"/>
    <s v="2017-7-1"/>
    <n v="3.29"/>
    <x v="47"/>
    <s v="Good Standing"/>
    <n v="201831"/>
    <s v="2018-3-1"/>
    <n v="3.31"/>
    <n v="3.33"/>
    <s v="Good Standing"/>
    <x v="0"/>
    <x v="0"/>
    <n v="1"/>
    <x v="0"/>
    <n v="0"/>
    <x v="1"/>
    <n v="0"/>
    <n v="0"/>
    <x v="0"/>
    <x v="0"/>
    <n v="0"/>
    <m/>
  </r>
  <r>
    <n v="201681"/>
    <s v="2016-8-1"/>
    <x v="11"/>
    <n v="8"/>
    <n v="1"/>
    <x v="0"/>
    <x v="4"/>
    <x v="41"/>
    <x v="6"/>
    <x v="0"/>
    <x v="60"/>
    <s v="Good Standing"/>
    <n v="201731"/>
    <s v="2017-3-1"/>
    <n v="3.77"/>
    <x v="184"/>
    <s v="Good Standing"/>
    <n v="202031"/>
    <s v="2020-3-1"/>
    <n v="3.82"/>
    <n v="4"/>
    <s v="Good Standing"/>
    <x v="0"/>
    <x v="1"/>
    <n v="1"/>
    <x v="0"/>
    <n v="1"/>
    <x v="0"/>
    <n v="0"/>
    <n v="0"/>
    <x v="0"/>
    <x v="1"/>
    <n v="1"/>
    <m/>
  </r>
  <r>
    <n v="201681"/>
    <s v="2016-8-1"/>
    <x v="11"/>
    <n v="8"/>
    <n v="1"/>
    <x v="0"/>
    <x v="3"/>
    <x v="91"/>
    <x v="15"/>
    <x v="0"/>
    <x v="367"/>
    <s v="Probation"/>
    <n v="201731"/>
    <s v="2017-3-1"/>
    <n v="1.83"/>
    <x v="358"/>
    <s v="Probation"/>
    <n v="201731"/>
    <s v="2017-3-1"/>
    <n v="1.83"/>
    <n v="2.33"/>
    <s v="Probation"/>
    <x v="0"/>
    <x v="0"/>
    <n v="1"/>
    <x v="1"/>
    <n v="0"/>
    <x v="1"/>
    <n v="0"/>
    <n v="0"/>
    <x v="0"/>
    <x v="0"/>
    <n v="0"/>
    <m/>
  </r>
  <r>
    <n v="201681"/>
    <s v="2016-8-1"/>
    <x v="11"/>
    <n v="8"/>
    <n v="1"/>
    <x v="0"/>
    <x v="5"/>
    <x v="109"/>
    <x v="9"/>
    <x v="3"/>
    <x v="207"/>
    <s v="Good Standing"/>
    <n v="201731"/>
    <s v="2017-3-1"/>
    <n v="2.82"/>
    <x v="277"/>
    <s v="Good Standing"/>
    <n v="201731"/>
    <s v="2017-3-1"/>
    <n v="2.82"/>
    <n v="3.05"/>
    <s v="Good Standing"/>
    <x v="1"/>
    <x v="1"/>
    <n v="1"/>
    <x v="1"/>
    <n v="0"/>
    <x v="1"/>
    <n v="0"/>
    <n v="0"/>
    <x v="0"/>
    <x v="0"/>
    <n v="0"/>
    <m/>
  </r>
  <r>
    <n v="201681"/>
    <s v="2016-8-1"/>
    <x v="11"/>
    <n v="8"/>
    <n v="1"/>
    <x v="1"/>
    <x v="1"/>
    <x v="92"/>
    <x v="3"/>
    <x v="1"/>
    <x v="60"/>
    <s v="Good Standing"/>
    <n v="201771"/>
    <s v="2017-7-1"/>
    <n v="4"/>
    <x v="6"/>
    <s v="Good Standing"/>
    <n v="202031"/>
    <s v="2020-3-1"/>
    <n v="3.97"/>
    <n v="3.8"/>
    <s v="Good Standing"/>
    <x v="0"/>
    <x v="0"/>
    <n v="1"/>
    <x v="0"/>
    <n v="1"/>
    <x v="0"/>
    <n v="0"/>
    <n v="0"/>
    <x v="0"/>
    <x v="1"/>
    <n v="1"/>
    <m/>
  </r>
  <r>
    <n v="201681"/>
    <s v="2016-8-1"/>
    <x v="11"/>
    <n v="8"/>
    <n v="1"/>
    <x v="1"/>
    <x v="1"/>
    <x v="43"/>
    <x v="8"/>
    <x v="1"/>
    <x v="60"/>
    <s v="Good Standing"/>
    <n v="201731"/>
    <s v="2017-3-1"/>
    <n v="3.9"/>
    <x v="230"/>
    <s v="Good Standing"/>
    <n v="202031"/>
    <s v="2020-3-1"/>
    <n v="3.89"/>
    <n v="3.58"/>
    <s v="Good Standing"/>
    <x v="0"/>
    <x v="1"/>
    <n v="1"/>
    <x v="0"/>
    <n v="1"/>
    <x v="0"/>
    <n v="0"/>
    <n v="0"/>
    <x v="0"/>
    <x v="0"/>
    <n v="0"/>
    <m/>
  </r>
  <r>
    <n v="201681"/>
    <s v="2016-8-1"/>
    <x v="11"/>
    <n v="8"/>
    <n v="1"/>
    <x v="0"/>
    <x v="3"/>
    <x v="52"/>
    <x v="10"/>
    <x v="0"/>
    <x v="212"/>
    <s v="Good Standing"/>
    <n v="201731"/>
    <s v="2017-3-1"/>
    <n v="3.05"/>
    <x v="19"/>
    <s v="Good Standing"/>
    <n v="202031"/>
    <s v="2020-3-1"/>
    <n v="3.37"/>
    <n v="3.82"/>
    <s v="Good Standing"/>
    <x v="0"/>
    <x v="1"/>
    <n v="1"/>
    <x v="0"/>
    <n v="1"/>
    <x v="0"/>
    <n v="0"/>
    <n v="0"/>
    <x v="0"/>
    <x v="1"/>
    <n v="1"/>
    <m/>
  </r>
  <r>
    <n v="201681"/>
    <s v="2016-8-1"/>
    <x v="11"/>
    <n v="8"/>
    <n v="1"/>
    <x v="0"/>
    <x v="4"/>
    <x v="117"/>
    <x v="10"/>
    <x v="2"/>
    <x v="258"/>
    <s v="Good Standing"/>
    <n v="201731"/>
    <s v="2017-3-1"/>
    <n v="3.58"/>
    <x v="90"/>
    <s v="Good Standing"/>
    <n v="202031"/>
    <s v="2020-3-1"/>
    <n v="3.71"/>
    <n v="4"/>
    <s v="Good Standing"/>
    <x v="1"/>
    <x v="1"/>
    <n v="1"/>
    <x v="0"/>
    <n v="1"/>
    <x v="0"/>
    <n v="0"/>
    <n v="0"/>
    <x v="0"/>
    <x v="1"/>
    <n v="1"/>
    <m/>
  </r>
  <r>
    <n v="201681"/>
    <s v="2016-8-1"/>
    <x v="11"/>
    <n v="8"/>
    <n v="1"/>
    <x v="1"/>
    <x v="1"/>
    <x v="109"/>
    <x v="4"/>
    <x v="1"/>
    <x v="305"/>
    <s v="Probation"/>
    <n v="201681"/>
    <s v="2016-8-1"/>
    <n v="0.68"/>
    <x v="364"/>
    <s v="Probation"/>
    <n v="201681"/>
    <s v="2016-8-1"/>
    <n v="0.68"/>
    <n v="0.68"/>
    <s v="Probation"/>
    <x v="0"/>
    <x v="1"/>
    <n v="1"/>
    <x v="1"/>
    <n v="0"/>
    <x v="1"/>
    <n v="0"/>
    <n v="0"/>
    <x v="0"/>
    <x v="0"/>
    <n v="0"/>
    <m/>
  </r>
  <r>
    <n v="201681"/>
    <s v="2016-8-1"/>
    <x v="11"/>
    <n v="8"/>
    <n v="1"/>
    <x v="1"/>
    <x v="4"/>
    <x v="41"/>
    <x v="12"/>
    <x v="6"/>
    <x v="224"/>
    <s v="Good Standing"/>
    <n v="201731"/>
    <s v="2017-3-1"/>
    <n v="3.36"/>
    <x v="220"/>
    <s v="Good Standing"/>
    <n v="202031"/>
    <s v="2020-3-1"/>
    <n v="3.15"/>
    <n v="3.92"/>
    <s v="Good Standing"/>
    <x v="0"/>
    <x v="0"/>
    <n v="1"/>
    <x v="0"/>
    <n v="1"/>
    <x v="0"/>
    <n v="0"/>
    <n v="0"/>
    <x v="0"/>
    <x v="1"/>
    <n v="1"/>
    <m/>
  </r>
  <r>
    <n v="201681"/>
    <s v="2016-8-1"/>
    <x v="11"/>
    <n v="8"/>
    <n v="1"/>
    <x v="0"/>
    <x v="4"/>
    <x v="124"/>
    <x v="3"/>
    <x v="2"/>
    <x v="35"/>
    <s v="Good Standing"/>
    <n v="201731"/>
    <s v="2017-3-1"/>
    <n v="3.66"/>
    <x v="164"/>
    <s v="Good Standing"/>
    <n v="202031"/>
    <s v="2020-3-1"/>
    <n v="3.74"/>
    <n v="0"/>
    <s v="Good Standing"/>
    <x v="0"/>
    <x v="1"/>
    <n v="1"/>
    <x v="0"/>
    <n v="1"/>
    <x v="0"/>
    <n v="0"/>
    <n v="0"/>
    <x v="0"/>
    <x v="1"/>
    <n v="1"/>
    <m/>
  </r>
  <r>
    <n v="201681"/>
    <s v="2016-8-1"/>
    <x v="11"/>
    <n v="8"/>
    <n v="1"/>
    <x v="1"/>
    <x v="3"/>
    <x v="25"/>
    <x v="4"/>
    <x v="3"/>
    <x v="236"/>
    <s v="Good Standing"/>
    <n v="201731"/>
    <s v="2017-3-1"/>
    <n v="3.23"/>
    <x v="201"/>
    <s v="Good Standing"/>
    <n v="202081"/>
    <s v="2020-8-1"/>
    <n v="3.18"/>
    <n v="3.43"/>
    <s v="Good Standing"/>
    <x v="1"/>
    <x v="1"/>
    <n v="1"/>
    <x v="0"/>
    <n v="1"/>
    <x v="0"/>
    <n v="1"/>
    <n v="0"/>
    <x v="0"/>
    <x v="0"/>
    <n v="1"/>
    <m/>
  </r>
  <r>
    <n v="201681"/>
    <s v="2016-8-1"/>
    <x v="11"/>
    <n v="8"/>
    <n v="1"/>
    <x v="0"/>
    <x v="5"/>
    <x v="120"/>
    <x v="13"/>
    <x v="0"/>
    <x v="129"/>
    <s v="Good Standing"/>
    <n v="201731"/>
    <s v="2017-3-1"/>
    <n v="3.87"/>
    <x v="6"/>
    <s v="Good Standing"/>
    <n v="201971"/>
    <s v="2019-7-1"/>
    <n v="3.7"/>
    <n v="3"/>
    <s v="Good Standing"/>
    <x v="0"/>
    <x v="0"/>
    <n v="1"/>
    <x v="0"/>
    <n v="1"/>
    <x v="1"/>
    <n v="0"/>
    <n v="0"/>
    <x v="0"/>
    <x v="1"/>
    <n v="1"/>
    <m/>
  </r>
  <r>
    <n v="201681"/>
    <s v="2016-8-1"/>
    <x v="11"/>
    <n v="8"/>
    <n v="1"/>
    <x v="0"/>
    <x v="3"/>
    <x v="10"/>
    <x v="14"/>
    <x v="3"/>
    <x v="368"/>
    <s v="Good Standing"/>
    <n v="201731"/>
    <s v="2017-3-1"/>
    <n v="2.33"/>
    <x v="188"/>
    <s v="Good Standing"/>
    <n v="202131"/>
    <s v="2021-3-1"/>
    <n v="2.68"/>
    <n v="3"/>
    <s v="Good Standing"/>
    <x v="0"/>
    <x v="0"/>
    <n v="1"/>
    <x v="0"/>
    <n v="1"/>
    <x v="0"/>
    <n v="1"/>
    <n v="1"/>
    <x v="0"/>
    <x v="0"/>
    <n v="0"/>
    <m/>
  </r>
  <r>
    <n v="201681"/>
    <s v="2016-8-1"/>
    <x v="11"/>
    <n v="8"/>
    <n v="1"/>
    <x v="0"/>
    <x v="4"/>
    <x v="35"/>
    <x v="9"/>
    <x v="2"/>
    <x v="198"/>
    <s v="Good Standing"/>
    <n v="201731"/>
    <s v="2017-3-1"/>
    <n v="3.19"/>
    <x v="135"/>
    <s v="Good Standing"/>
    <n v="201981"/>
    <s v="2019-8-1"/>
    <n v="3.55"/>
    <n v="3.92"/>
    <s v="Good Standing"/>
    <x v="0"/>
    <x v="1"/>
    <n v="1"/>
    <x v="0"/>
    <n v="1"/>
    <x v="0"/>
    <n v="0"/>
    <n v="0"/>
    <x v="0"/>
    <x v="1"/>
    <n v="1"/>
    <m/>
  </r>
  <r>
    <n v="201681"/>
    <s v="2016-8-1"/>
    <x v="11"/>
    <n v="8"/>
    <n v="1"/>
    <x v="0"/>
    <x v="4"/>
    <x v="115"/>
    <x v="3"/>
    <x v="0"/>
    <x v="321"/>
    <s v="Good Standing"/>
    <n v="201771"/>
    <s v="2017-7-1"/>
    <n v="3.61"/>
    <x v="6"/>
    <s v="Good Standing"/>
    <n v="201831"/>
    <s v="2018-3-1"/>
    <n v="3.71"/>
    <n v="3.66"/>
    <s v="Good Standing"/>
    <x v="0"/>
    <x v="0"/>
    <n v="1"/>
    <x v="0"/>
    <n v="0"/>
    <x v="1"/>
    <n v="0"/>
    <n v="0"/>
    <x v="0"/>
    <x v="0"/>
    <n v="0"/>
    <m/>
  </r>
  <r>
    <n v="201681"/>
    <s v="2016-8-1"/>
    <x v="11"/>
    <n v="8"/>
    <n v="1"/>
    <x v="1"/>
    <x v="4"/>
    <x v="117"/>
    <x v="9"/>
    <x v="3"/>
    <x v="157"/>
    <s v="Good Standing"/>
    <n v="201731"/>
    <s v="2017-3-1"/>
    <n v="2.58"/>
    <x v="321"/>
    <s v="Good Standing"/>
    <n v="201731"/>
    <s v="2017-3-1"/>
    <n v="2.58"/>
    <n v="2.77"/>
    <s v="Good Standing"/>
    <x v="1"/>
    <x v="1"/>
    <n v="1"/>
    <x v="1"/>
    <n v="0"/>
    <x v="1"/>
    <n v="0"/>
    <n v="0"/>
    <x v="0"/>
    <x v="0"/>
    <n v="0"/>
    <m/>
  </r>
  <r>
    <n v="201681"/>
    <s v="2016-8-1"/>
    <x v="11"/>
    <n v="8"/>
    <n v="1"/>
    <x v="0"/>
    <x v="4"/>
    <x v="25"/>
    <x v="15"/>
    <x v="0"/>
    <x v="136"/>
    <s v="Good Standing"/>
    <n v="201731"/>
    <s v="2017-3-1"/>
    <n v="3.05"/>
    <x v="19"/>
    <s v="Good Standing"/>
    <n v="202031"/>
    <s v="2020-3-1"/>
    <n v="2.96"/>
    <n v="3"/>
    <s v="Good Standing"/>
    <x v="0"/>
    <x v="1"/>
    <n v="1"/>
    <x v="0"/>
    <n v="1"/>
    <x v="0"/>
    <n v="0"/>
    <n v="0"/>
    <x v="0"/>
    <x v="0"/>
    <n v="0"/>
    <m/>
  </r>
  <r>
    <n v="201681"/>
    <s v="2016-8-1"/>
    <x v="11"/>
    <n v="8"/>
    <n v="1"/>
    <x v="0"/>
    <x v="4"/>
    <x v="77"/>
    <x v="4"/>
    <x v="0"/>
    <x v="177"/>
    <s v="Good Standing"/>
    <n v="201731"/>
    <s v="2017-3-1"/>
    <n v="3.84"/>
    <x v="230"/>
    <s v="Good Standing"/>
    <n v="202031"/>
    <s v="2020-3-1"/>
    <n v="3.85"/>
    <n v="3.89"/>
    <s v="Good Standing"/>
    <x v="0"/>
    <x v="1"/>
    <n v="1"/>
    <x v="0"/>
    <n v="1"/>
    <x v="0"/>
    <n v="0"/>
    <n v="0"/>
    <x v="0"/>
    <x v="1"/>
    <n v="1"/>
    <m/>
  </r>
  <r>
    <n v="201681"/>
    <s v="2016-8-1"/>
    <x v="11"/>
    <n v="8"/>
    <n v="1"/>
    <x v="0"/>
    <x v="1"/>
    <x v="122"/>
    <x v="12"/>
    <x v="1"/>
    <x v="156"/>
    <s v="Good Standing"/>
    <n v="201771"/>
    <s v="2017-7-1"/>
    <n v="2.27"/>
    <x v="259"/>
    <s v="Good Standing"/>
    <n v="202031"/>
    <s v="2020-3-1"/>
    <n v="2.98"/>
    <n v="3.62"/>
    <s v="Good Standing"/>
    <x v="0"/>
    <x v="1"/>
    <n v="1"/>
    <x v="0"/>
    <n v="1"/>
    <x v="0"/>
    <n v="0"/>
    <n v="0"/>
    <x v="0"/>
    <x v="1"/>
    <n v="1"/>
    <m/>
  </r>
  <r>
    <n v="201681"/>
    <s v="2016-8-1"/>
    <x v="11"/>
    <n v="8"/>
    <n v="1"/>
    <x v="0"/>
    <x v="5"/>
    <x v="99"/>
    <x v="12"/>
    <x v="6"/>
    <x v="139"/>
    <s v="Good Standing"/>
    <n v="201731"/>
    <s v="2017-3-1"/>
    <n v="2.2799999999999998"/>
    <x v="243"/>
    <s v="Good Standing with Warning"/>
    <n v="202051"/>
    <s v="2020-5-1"/>
    <n v="2.41"/>
    <n v="0"/>
    <s v="Good Standing with Warning"/>
    <x v="0"/>
    <x v="1"/>
    <n v="1"/>
    <x v="0"/>
    <n v="1"/>
    <x v="0"/>
    <n v="0"/>
    <n v="0"/>
    <x v="0"/>
    <x v="0"/>
    <n v="0"/>
    <m/>
  </r>
  <r>
    <n v="201681"/>
    <s v="2016-8-1"/>
    <x v="11"/>
    <n v="8"/>
    <n v="1"/>
    <x v="1"/>
    <x v="2"/>
    <x v="77"/>
    <x v="13"/>
    <x v="0"/>
    <x v="15"/>
    <s v="Good Standing"/>
    <n v="201761"/>
    <s v="2017-6-1"/>
    <n v="3.27"/>
    <x v="47"/>
    <s v="Good Standing"/>
    <n v="201831"/>
    <s v="2018-3-1"/>
    <n v="3.42"/>
    <n v="3.57"/>
    <s v="Good Standing"/>
    <x v="0"/>
    <x v="0"/>
    <n v="1"/>
    <x v="0"/>
    <n v="0"/>
    <x v="1"/>
    <n v="0"/>
    <n v="0"/>
    <x v="0"/>
    <x v="0"/>
    <n v="0"/>
    <m/>
  </r>
  <r>
    <n v="201681"/>
    <s v="2016-8-1"/>
    <x v="11"/>
    <n v="8"/>
    <n v="1"/>
    <x v="1"/>
    <x v="5"/>
    <x v="11"/>
    <x v="6"/>
    <x v="2"/>
    <x v="24"/>
    <s v="Good Standing"/>
    <n v="201731"/>
    <s v="2017-3-1"/>
    <n v="2.91"/>
    <x v="161"/>
    <s v="Good Standing"/>
    <n v="202031"/>
    <s v="2020-3-1"/>
    <n v="3.27"/>
    <n v="3.81"/>
    <s v="Good Standing"/>
    <x v="1"/>
    <x v="1"/>
    <n v="1"/>
    <x v="0"/>
    <n v="1"/>
    <x v="0"/>
    <n v="0"/>
    <n v="0"/>
    <x v="0"/>
    <x v="1"/>
    <n v="1"/>
    <m/>
  </r>
  <r>
    <n v="201681"/>
    <s v="2016-8-1"/>
    <x v="11"/>
    <n v="8"/>
    <n v="1"/>
    <x v="1"/>
    <x v="5"/>
    <x v="11"/>
    <x v="12"/>
    <x v="2"/>
    <x v="98"/>
    <s v="Good Standing"/>
    <n v="201731"/>
    <s v="2017-3-1"/>
    <n v="3.61"/>
    <x v="209"/>
    <s v="Good Standing"/>
    <n v="201931"/>
    <s v="2019-3-1"/>
    <n v="3.72"/>
    <n v="3.85"/>
    <s v="Good Standing"/>
    <x v="1"/>
    <x v="1"/>
    <n v="1"/>
    <x v="0"/>
    <n v="1"/>
    <x v="1"/>
    <n v="0"/>
    <n v="0"/>
    <x v="1"/>
    <x v="1"/>
    <n v="1"/>
    <m/>
  </r>
  <r>
    <n v="201681"/>
    <s v="2016-8-1"/>
    <x v="11"/>
    <n v="8"/>
    <n v="1"/>
    <x v="1"/>
    <x v="5"/>
    <x v="94"/>
    <x v="14"/>
    <x v="3"/>
    <x v="91"/>
    <s v="Good Standing"/>
    <n v="201731"/>
    <s v="2017-3-1"/>
    <n v="3.46"/>
    <x v="163"/>
    <s v="Good Standing"/>
    <n v="202031"/>
    <s v="2020-3-1"/>
    <n v="3.65"/>
    <n v="4"/>
    <s v="Good Standing"/>
    <x v="1"/>
    <x v="1"/>
    <n v="1"/>
    <x v="0"/>
    <n v="1"/>
    <x v="0"/>
    <n v="0"/>
    <n v="0"/>
    <x v="0"/>
    <x v="1"/>
    <n v="1"/>
    <m/>
  </r>
  <r>
    <n v="201681"/>
    <s v="2016-8-1"/>
    <x v="11"/>
    <n v="8"/>
    <n v="1"/>
    <x v="0"/>
    <x v="5"/>
    <x v="3"/>
    <x v="15"/>
    <x v="3"/>
    <x v="153"/>
    <s v="Good Standing"/>
    <n v="201751"/>
    <s v="2017-5-1"/>
    <n v="2.21"/>
    <x v="259"/>
    <s v="Good Standing"/>
    <n v="202071"/>
    <s v="2020-7-1"/>
    <n v="2.68"/>
    <n v="3"/>
    <s v="Good Standing"/>
    <x v="1"/>
    <x v="0"/>
    <n v="1"/>
    <x v="0"/>
    <n v="1"/>
    <x v="0"/>
    <n v="0"/>
    <n v="0"/>
    <x v="0"/>
    <x v="0"/>
    <n v="0"/>
    <m/>
  </r>
  <r>
    <n v="201681"/>
    <s v="2016-8-1"/>
    <x v="11"/>
    <n v="8"/>
    <n v="1"/>
    <x v="0"/>
    <x v="5"/>
    <x v="62"/>
    <x v="12"/>
    <x v="4"/>
    <x v="221"/>
    <s v="Good Standing"/>
    <n v="201731"/>
    <s v="2017-3-1"/>
    <n v="2.82"/>
    <x v="337"/>
    <s v="Good Standing"/>
    <n v="201731"/>
    <s v="2017-3-1"/>
    <n v="2.82"/>
    <n v="2.2400000000000002"/>
    <s v="Good Standing"/>
    <x v="1"/>
    <x v="1"/>
    <n v="1"/>
    <x v="1"/>
    <n v="0"/>
    <x v="1"/>
    <n v="0"/>
    <n v="0"/>
    <x v="0"/>
    <x v="0"/>
    <n v="0"/>
    <m/>
  </r>
  <r>
    <n v="201681"/>
    <s v="2016-8-1"/>
    <x v="11"/>
    <n v="8"/>
    <n v="1"/>
    <x v="0"/>
    <x v="5"/>
    <x v="119"/>
    <x v="8"/>
    <x v="3"/>
    <x v="283"/>
    <s v="Good Standing"/>
    <n v="201731"/>
    <s v="2017-3-1"/>
    <n v="1.55"/>
    <x v="59"/>
    <s v="Probation"/>
    <n v="201781"/>
    <s v="2017-8-1"/>
    <n v="1.98"/>
    <n v="2.93"/>
    <s v="Probation"/>
    <x v="0"/>
    <x v="1"/>
    <n v="1"/>
    <x v="0"/>
    <n v="0"/>
    <x v="1"/>
    <n v="0"/>
    <n v="0"/>
    <x v="0"/>
    <x v="0"/>
    <n v="0"/>
    <m/>
  </r>
  <r>
    <n v="201681"/>
    <s v="2016-8-1"/>
    <x v="11"/>
    <n v="8"/>
    <n v="1"/>
    <x v="1"/>
    <x v="5"/>
    <x v="96"/>
    <x v="14"/>
    <x v="3"/>
    <x v="173"/>
    <s v="Good Standing"/>
    <n v="201731"/>
    <s v="2017-3-1"/>
    <n v="3.95"/>
    <x v="6"/>
    <s v="Good Standing"/>
    <n v="202031"/>
    <s v="2020-3-1"/>
    <n v="3.79"/>
    <n v="3.94"/>
    <s v="Good Standing"/>
    <x v="1"/>
    <x v="1"/>
    <n v="1"/>
    <x v="0"/>
    <n v="1"/>
    <x v="0"/>
    <n v="0"/>
    <n v="0"/>
    <x v="0"/>
    <x v="1"/>
    <n v="1"/>
    <m/>
  </r>
  <r>
    <n v="201681"/>
    <s v="2016-8-1"/>
    <x v="11"/>
    <n v="8"/>
    <n v="1"/>
    <x v="1"/>
    <x v="5"/>
    <x v="59"/>
    <x v="14"/>
    <x v="2"/>
    <x v="156"/>
    <s v="Good Standing"/>
    <n v="201731"/>
    <s v="2017-3-1"/>
    <n v="2.2599999999999998"/>
    <x v="258"/>
    <s v="Good Standing with Warning"/>
    <n v="202031"/>
    <s v="2020-3-1"/>
    <n v="2.93"/>
    <n v="3.86"/>
    <s v="Good Standing"/>
    <x v="0"/>
    <x v="1"/>
    <n v="1"/>
    <x v="0"/>
    <n v="1"/>
    <x v="0"/>
    <n v="0"/>
    <n v="0"/>
    <x v="0"/>
    <x v="1"/>
    <n v="1"/>
    <m/>
  </r>
  <r>
    <n v="201681"/>
    <s v="2016-8-1"/>
    <x v="11"/>
    <n v="8"/>
    <n v="1"/>
    <x v="1"/>
    <x v="4"/>
    <x v="21"/>
    <x v="8"/>
    <x v="6"/>
    <x v="60"/>
    <s v="Good Standing"/>
    <n v="201731"/>
    <s v="2017-3-1"/>
    <n v="3.96"/>
    <x v="50"/>
    <s v="Good Standing"/>
    <n v="202031"/>
    <s v="2020-3-1"/>
    <n v="3.98"/>
    <n v="4"/>
    <s v="Good Standing"/>
    <x v="0"/>
    <x v="1"/>
    <n v="1"/>
    <x v="0"/>
    <n v="1"/>
    <x v="0"/>
    <n v="0"/>
    <n v="0"/>
    <x v="0"/>
    <x v="1"/>
    <n v="1"/>
    <m/>
  </r>
  <r>
    <n v="201681"/>
    <s v="2016-8-1"/>
    <x v="11"/>
    <n v="8"/>
    <n v="1"/>
    <x v="0"/>
    <x v="4"/>
    <x v="100"/>
    <x v="12"/>
    <x v="0"/>
    <x v="6"/>
    <s v="Probation"/>
    <n v="201731"/>
    <s v="2017-3-1"/>
    <n v="1.52"/>
    <x v="59"/>
    <s v="Probation"/>
    <n v="201731"/>
    <s v="2017-3-1"/>
    <n v="1.52"/>
    <n v="0"/>
    <s v="Probation"/>
    <x v="0"/>
    <x v="1"/>
    <n v="1"/>
    <x v="1"/>
    <n v="0"/>
    <x v="1"/>
    <n v="0"/>
    <n v="0"/>
    <x v="0"/>
    <x v="0"/>
    <n v="0"/>
    <m/>
  </r>
  <r>
    <n v="201681"/>
    <s v="2016-8-1"/>
    <x v="11"/>
    <n v="8"/>
    <n v="1"/>
    <x v="0"/>
    <x v="3"/>
    <x v="65"/>
    <x v="6"/>
    <x v="0"/>
    <x v="180"/>
    <s v="Good Standing"/>
    <n v="201731"/>
    <s v="2017-3-1"/>
    <n v="2.3199999999999998"/>
    <x v="325"/>
    <s v="Good Standing with Warning"/>
    <n v="201831"/>
    <s v="2018-3-1"/>
    <n v="2.42"/>
    <n v="2.76"/>
    <s v="Good Standing"/>
    <x v="0"/>
    <x v="0"/>
    <n v="1"/>
    <x v="0"/>
    <n v="0"/>
    <x v="1"/>
    <n v="0"/>
    <n v="0"/>
    <x v="0"/>
    <x v="0"/>
    <n v="0"/>
    <m/>
  </r>
  <r>
    <n v="201681"/>
    <s v="2016-8-1"/>
    <x v="11"/>
    <n v="8"/>
    <n v="1"/>
    <x v="0"/>
    <x v="5"/>
    <x v="36"/>
    <x v="13"/>
    <x v="0"/>
    <x v="30"/>
    <s v="Good Standing"/>
    <n v="201731"/>
    <s v="2017-3-1"/>
    <n v="3.41"/>
    <x v="184"/>
    <s v="Good Standing"/>
    <n v="202031"/>
    <s v="2020-3-1"/>
    <n v="3.57"/>
    <n v="4"/>
    <s v="Good Standing"/>
    <x v="0"/>
    <x v="0"/>
    <n v="1"/>
    <x v="0"/>
    <n v="1"/>
    <x v="0"/>
    <n v="0"/>
    <n v="0"/>
    <x v="0"/>
    <x v="1"/>
    <n v="1"/>
    <m/>
  </r>
  <r>
    <n v="201681"/>
    <s v="2016-8-1"/>
    <x v="11"/>
    <n v="8"/>
    <n v="1"/>
    <x v="1"/>
    <x v="5"/>
    <x v="121"/>
    <x v="5"/>
    <x v="0"/>
    <x v="257"/>
    <s v="Good Standing"/>
    <n v="201731"/>
    <s v="2017-3-1"/>
    <n v="3.67"/>
    <x v="164"/>
    <s v="Good Standing"/>
    <n v="202031"/>
    <s v="2020-3-1"/>
    <n v="3.69"/>
    <n v="3.76"/>
    <s v="Good Standing"/>
    <x v="0"/>
    <x v="1"/>
    <n v="1"/>
    <x v="0"/>
    <n v="1"/>
    <x v="0"/>
    <n v="0"/>
    <n v="0"/>
    <x v="0"/>
    <x v="1"/>
    <n v="1"/>
    <m/>
  </r>
  <r>
    <n v="201681"/>
    <s v="2016-8-1"/>
    <x v="11"/>
    <n v="8"/>
    <n v="1"/>
    <x v="1"/>
    <x v="0"/>
    <x v="21"/>
    <x v="8"/>
    <x v="0"/>
    <x v="60"/>
    <s v="Good Standing"/>
    <n v="201731"/>
    <s v="2017-3-1"/>
    <n v="4"/>
    <x v="6"/>
    <s v="Good Standing"/>
    <n v="201931"/>
    <s v="2019-3-1"/>
    <n v="4"/>
    <n v="4"/>
    <s v="Good Standing"/>
    <x v="0"/>
    <x v="0"/>
    <n v="1"/>
    <x v="0"/>
    <n v="1"/>
    <x v="1"/>
    <n v="0"/>
    <n v="0"/>
    <x v="0"/>
    <x v="0"/>
    <n v="0"/>
    <m/>
  </r>
  <r>
    <n v="201681"/>
    <s v="2016-8-1"/>
    <x v="11"/>
    <n v="8"/>
    <n v="1"/>
    <x v="1"/>
    <x v="4"/>
    <x v="40"/>
    <x v="14"/>
    <x v="2"/>
    <x v="272"/>
    <s v="Probation"/>
    <n v="201731"/>
    <s v="2017-3-1"/>
    <n v="1.32"/>
    <x v="47"/>
    <s v="Probation"/>
    <n v="201981"/>
    <s v="2019-8-1"/>
    <n v="2.08"/>
    <n v="0"/>
    <s v="Good Standing with Warning"/>
    <x v="1"/>
    <x v="1"/>
    <n v="1"/>
    <x v="0"/>
    <n v="1"/>
    <x v="0"/>
    <n v="0"/>
    <n v="0"/>
    <x v="0"/>
    <x v="0"/>
    <n v="0"/>
    <m/>
  </r>
  <r>
    <n v="201681"/>
    <s v="2016-8-1"/>
    <x v="11"/>
    <n v="8"/>
    <n v="1"/>
    <x v="1"/>
    <x v="3"/>
    <x v="1"/>
    <x v="8"/>
    <x v="4"/>
    <x v="24"/>
    <s v="Good Standing"/>
    <n v="201731"/>
    <s v="2017-3-1"/>
    <n v="3.14"/>
    <x v="58"/>
    <s v="Good Standing"/>
    <n v="202081"/>
    <s v="2020-8-1"/>
    <n v="3.17"/>
    <n v="3.72"/>
    <s v="Good Standing"/>
    <x v="0"/>
    <x v="1"/>
    <n v="1"/>
    <x v="0"/>
    <n v="1"/>
    <x v="0"/>
    <n v="1"/>
    <n v="0"/>
    <x v="0"/>
    <x v="0"/>
    <n v="0"/>
    <m/>
  </r>
  <r>
    <n v="201681"/>
    <s v="2016-8-1"/>
    <x v="11"/>
    <n v="8"/>
    <n v="1"/>
    <x v="0"/>
    <x v="3"/>
    <x v="68"/>
    <x v="8"/>
    <x v="0"/>
    <x v="189"/>
    <s v="Good Standing"/>
    <n v="201731"/>
    <s v="2017-3-1"/>
    <n v="3.39"/>
    <x v="237"/>
    <s v="Good Standing"/>
    <n v="202031"/>
    <s v="2020-3-1"/>
    <n v="3.82"/>
    <n v="3.85"/>
    <s v="Good Standing"/>
    <x v="1"/>
    <x v="1"/>
    <n v="1"/>
    <x v="0"/>
    <n v="1"/>
    <x v="0"/>
    <n v="0"/>
    <n v="0"/>
    <x v="0"/>
    <x v="1"/>
    <n v="1"/>
    <m/>
  </r>
  <r>
    <n v="201681"/>
    <s v="2016-8-1"/>
    <x v="11"/>
    <n v="8"/>
    <n v="1"/>
    <x v="1"/>
    <x v="4"/>
    <x v="86"/>
    <x v="3"/>
    <x v="2"/>
    <x v="180"/>
    <s v="Good Standing"/>
    <n v="201731"/>
    <s v="2017-3-1"/>
    <n v="3.12"/>
    <x v="163"/>
    <s v="Good Standing"/>
    <n v="202031"/>
    <s v="2020-3-1"/>
    <n v="3.49"/>
    <n v="3.92"/>
    <s v="Good Standing"/>
    <x v="0"/>
    <x v="1"/>
    <n v="1"/>
    <x v="0"/>
    <n v="1"/>
    <x v="0"/>
    <n v="0"/>
    <n v="0"/>
    <x v="0"/>
    <x v="1"/>
    <n v="1"/>
    <m/>
  </r>
  <r>
    <n v="201681"/>
    <s v="2016-8-1"/>
    <x v="11"/>
    <n v="8"/>
    <n v="1"/>
    <x v="0"/>
    <x v="4"/>
    <x v="72"/>
    <x v="3"/>
    <x v="0"/>
    <x v="173"/>
    <s v="Good Standing"/>
    <n v="201731"/>
    <s v="2017-3-1"/>
    <n v="3.59"/>
    <x v="238"/>
    <s v="Good Standing"/>
    <n v="201831"/>
    <s v="2018-3-1"/>
    <n v="3.61"/>
    <n v="3.75"/>
    <s v="Good Standing"/>
    <x v="0"/>
    <x v="1"/>
    <n v="1"/>
    <x v="0"/>
    <n v="0"/>
    <x v="1"/>
    <n v="0"/>
    <n v="0"/>
    <x v="0"/>
    <x v="0"/>
    <n v="0"/>
    <m/>
  </r>
  <r>
    <n v="201681"/>
    <s v="2016-8-1"/>
    <x v="11"/>
    <n v="8"/>
    <n v="1"/>
    <x v="0"/>
    <x v="5"/>
    <x v="61"/>
    <x v="11"/>
    <x v="5"/>
    <x v="15"/>
    <s v="Good Standing"/>
    <n v="201731"/>
    <s v="2017-3-1"/>
    <n v="3.32"/>
    <x v="184"/>
    <s v="Good Standing"/>
    <n v="202031"/>
    <s v="2020-3-1"/>
    <n v="3.29"/>
    <n v="3.4"/>
    <s v="Good Standing"/>
    <x v="0"/>
    <x v="1"/>
    <n v="1"/>
    <x v="0"/>
    <n v="1"/>
    <x v="0"/>
    <n v="0"/>
    <n v="0"/>
    <x v="0"/>
    <x v="1"/>
    <n v="1"/>
    <m/>
  </r>
  <r>
    <n v="201681"/>
    <s v="2016-8-1"/>
    <x v="11"/>
    <n v="8"/>
    <n v="1"/>
    <x v="0"/>
    <x v="5"/>
    <x v="36"/>
    <x v="5"/>
    <x v="0"/>
    <x v="202"/>
    <s v="Good Standing"/>
    <n v="201731"/>
    <s v="2017-3-1"/>
    <n v="2.38"/>
    <x v="67"/>
    <s v="Good Standing"/>
    <n v="201881"/>
    <s v="2018-8-1"/>
    <n v="1.48"/>
    <n v="0"/>
    <s v="Disqualified"/>
    <x v="1"/>
    <x v="1"/>
    <n v="1"/>
    <x v="0"/>
    <n v="1"/>
    <x v="1"/>
    <n v="0"/>
    <n v="0"/>
    <x v="0"/>
    <x v="0"/>
    <n v="0"/>
    <m/>
  </r>
  <r>
    <n v="201681"/>
    <s v="2016-8-1"/>
    <x v="11"/>
    <n v="8"/>
    <n v="1"/>
    <x v="0"/>
    <x v="3"/>
    <x v="13"/>
    <x v="3"/>
    <x v="0"/>
    <x v="158"/>
    <s v="Good Standing"/>
    <n v="201731"/>
    <s v="2017-3-1"/>
    <n v="2.57"/>
    <x v="161"/>
    <s v="Good Standing"/>
    <n v="202081"/>
    <s v="2020-8-1"/>
    <n v="2.67"/>
    <n v="2.65"/>
    <s v="Good Standing"/>
    <x v="0"/>
    <x v="0"/>
    <n v="1"/>
    <x v="0"/>
    <n v="1"/>
    <x v="0"/>
    <n v="1"/>
    <n v="0"/>
    <x v="0"/>
    <x v="0"/>
    <n v="0"/>
    <m/>
  </r>
  <r>
    <n v="201681"/>
    <s v="2016-8-1"/>
    <x v="11"/>
    <n v="8"/>
    <n v="1"/>
    <x v="1"/>
    <x v="5"/>
    <x v="62"/>
    <x v="6"/>
    <x v="5"/>
    <x v="130"/>
    <s v="Good Standing"/>
    <n v="201731"/>
    <s v="2017-3-1"/>
    <n v="2.98"/>
    <x v="138"/>
    <s v="Good Standing"/>
    <n v="201831"/>
    <s v="2018-3-1"/>
    <n v="3.03"/>
    <n v="3.66"/>
    <s v="Good Standing"/>
    <x v="1"/>
    <x v="1"/>
    <n v="1"/>
    <x v="0"/>
    <n v="0"/>
    <x v="1"/>
    <n v="0"/>
    <n v="0"/>
    <x v="0"/>
    <x v="0"/>
    <n v="0"/>
    <m/>
  </r>
  <r>
    <n v="201681"/>
    <s v="2016-8-1"/>
    <x v="11"/>
    <n v="8"/>
    <n v="1"/>
    <x v="0"/>
    <x v="5"/>
    <x v="44"/>
    <x v="15"/>
    <x v="4"/>
    <x v="341"/>
    <s v="Probation"/>
    <n v="201751"/>
    <s v="2017-5-1"/>
    <n v="2.0499999999999998"/>
    <x v="19"/>
    <s v="Good Standing"/>
    <n v="202051"/>
    <s v="2020-5-1"/>
    <n v="2.62"/>
    <n v="2"/>
    <s v="Good Standing"/>
    <x v="0"/>
    <x v="0"/>
    <n v="1"/>
    <x v="0"/>
    <n v="1"/>
    <x v="0"/>
    <n v="0"/>
    <n v="0"/>
    <x v="0"/>
    <x v="1"/>
    <n v="1"/>
    <m/>
  </r>
  <r>
    <n v="201781"/>
    <s v="2017-8-1"/>
    <x v="12"/>
    <n v="8"/>
    <n v="1"/>
    <x v="0"/>
    <x v="1"/>
    <x v="117"/>
    <x v="14"/>
    <x v="1"/>
    <x v="296"/>
    <s v="Probation"/>
    <n v="201831"/>
    <s v="2018-3-1"/>
    <n v="1.7"/>
    <x v="365"/>
    <s v="Probation"/>
    <n v="201831"/>
    <s v="2018-3-1"/>
    <n v="1.7"/>
    <n v="1.91"/>
    <s v="Probation"/>
    <x v="0"/>
    <x v="1"/>
    <n v="1"/>
    <x v="1"/>
    <n v="0"/>
    <x v="1"/>
    <n v="0"/>
    <m/>
    <x v="0"/>
    <x v="0"/>
    <m/>
    <m/>
  </r>
  <r>
    <n v="201781"/>
    <s v="2017-8-1"/>
    <x v="12"/>
    <n v="8"/>
    <n v="1"/>
    <x v="1"/>
    <x v="1"/>
    <x v="48"/>
    <x v="3"/>
    <x v="1"/>
    <x v="92"/>
    <s v="Good Standing"/>
    <n v="201831"/>
    <s v="2018-3-1"/>
    <n v="3.72"/>
    <x v="164"/>
    <s v="Good Standing"/>
    <n v="201981"/>
    <s v="2019-8-1"/>
    <n v="3.65"/>
    <n v="3.67"/>
    <s v="Good Standing"/>
    <x v="0"/>
    <x v="1"/>
    <n v="1"/>
    <x v="0"/>
    <n v="1"/>
    <x v="1"/>
    <n v="0"/>
    <m/>
    <x v="0"/>
    <x v="0"/>
    <m/>
    <m/>
  </r>
  <r>
    <n v="201781"/>
    <s v="2017-8-1"/>
    <x v="12"/>
    <n v="8"/>
    <n v="1"/>
    <x v="0"/>
    <x v="1"/>
    <x v="52"/>
    <x v="14"/>
    <x v="1"/>
    <x v="253"/>
    <s v="Good Standing"/>
    <n v="201781"/>
    <s v="2017-8-1"/>
    <n v="3.02"/>
    <x v="111"/>
    <s v="Good Standing"/>
    <n v="201781"/>
    <s v="2017-8-1"/>
    <n v="3.02"/>
    <n v="3.02"/>
    <s v="Good Standing"/>
    <x v="0"/>
    <x v="0"/>
    <n v="1"/>
    <x v="1"/>
    <n v="0"/>
    <x v="1"/>
    <n v="0"/>
    <m/>
    <x v="0"/>
    <x v="0"/>
    <m/>
    <m/>
  </r>
  <r>
    <n v="201781"/>
    <s v="2017-8-1"/>
    <x v="12"/>
    <n v="8"/>
    <n v="1"/>
    <x v="1"/>
    <x v="1"/>
    <x v="47"/>
    <x v="9"/>
    <x v="1"/>
    <x v="157"/>
    <s v="Good Standing"/>
    <n v="201831"/>
    <s v="2018-3-1"/>
    <n v="2.52"/>
    <x v="26"/>
    <s v="Good Standing"/>
    <n v="201881"/>
    <s v="2018-8-1"/>
    <n v="2.56"/>
    <n v="2.66"/>
    <s v="Good Standing"/>
    <x v="0"/>
    <x v="0"/>
    <n v="1"/>
    <x v="0"/>
    <n v="0"/>
    <x v="1"/>
    <n v="0"/>
    <m/>
    <x v="0"/>
    <x v="0"/>
    <m/>
    <m/>
  </r>
  <r>
    <n v="201781"/>
    <s v="2017-8-1"/>
    <x v="12"/>
    <n v="8"/>
    <n v="1"/>
    <x v="0"/>
    <x v="0"/>
    <x v="140"/>
    <x v="10"/>
    <x v="0"/>
    <x v="230"/>
    <s v="Good Standing"/>
    <n v="201831"/>
    <s v="2018-3-1"/>
    <n v="3.54"/>
    <x v="366"/>
    <s v="Good Standing"/>
    <n v="201831"/>
    <s v="2018-3-1"/>
    <n v="3.54"/>
    <n v="3.63"/>
    <s v="Good Standing"/>
    <x v="0"/>
    <x v="0"/>
    <n v="1"/>
    <x v="1"/>
    <n v="0"/>
    <x v="1"/>
    <n v="0"/>
    <m/>
    <x v="0"/>
    <x v="0"/>
    <m/>
    <m/>
  </r>
  <r>
    <n v="201781"/>
    <s v="2017-8-1"/>
    <x v="12"/>
    <n v="8"/>
    <n v="1"/>
    <x v="0"/>
    <x v="2"/>
    <x v="111"/>
    <x v="3"/>
    <x v="3"/>
    <x v="223"/>
    <s v="Good Standing"/>
    <n v="201781"/>
    <s v="2017-8-1"/>
    <n v="2.04"/>
    <x v="367"/>
    <s v="Good Standing"/>
    <n v="201781"/>
    <s v="2017-8-1"/>
    <n v="2.04"/>
    <n v="2.04"/>
    <s v="Good Standing"/>
    <x v="1"/>
    <x v="0"/>
    <n v="1"/>
    <x v="1"/>
    <n v="0"/>
    <x v="1"/>
    <n v="0"/>
    <m/>
    <x v="0"/>
    <x v="0"/>
    <m/>
    <m/>
  </r>
  <r>
    <n v="201781"/>
    <s v="2017-8-1"/>
    <x v="12"/>
    <n v="8"/>
    <n v="1"/>
    <x v="1"/>
    <x v="4"/>
    <x v="44"/>
    <x v="5"/>
    <x v="7"/>
    <x v="91"/>
    <s v="Good Standing"/>
    <n v="201831"/>
    <s v="2018-3-1"/>
    <n v="3.26"/>
    <x v="58"/>
    <s v="Good Standing"/>
    <n v="201831"/>
    <s v="2018-3-1"/>
    <n v="3.26"/>
    <n v="3.1"/>
    <s v="Good Standing"/>
    <x v="0"/>
    <x v="1"/>
    <n v="1"/>
    <x v="1"/>
    <n v="0"/>
    <x v="1"/>
    <n v="0"/>
    <m/>
    <x v="0"/>
    <x v="0"/>
    <m/>
    <m/>
  </r>
  <r>
    <n v="201781"/>
    <s v="2017-8-1"/>
    <x v="12"/>
    <n v="8"/>
    <n v="1"/>
    <x v="0"/>
    <x v="3"/>
    <x v="56"/>
    <x v="9"/>
    <x v="3"/>
    <x v="339"/>
    <s v="Probation"/>
    <n v="201831"/>
    <s v="2018-3-1"/>
    <n v="1.25"/>
    <x v="353"/>
    <s v="Disqualified"/>
    <n v="201831"/>
    <s v="2018-3-1"/>
    <n v="1.25"/>
    <n v="0.82"/>
    <s v="Disqualified"/>
    <x v="1"/>
    <x v="1"/>
    <n v="1"/>
    <x v="1"/>
    <n v="0"/>
    <x v="1"/>
    <n v="0"/>
    <m/>
    <x v="0"/>
    <x v="0"/>
    <m/>
    <m/>
  </r>
  <r>
    <n v="201781"/>
    <s v="2017-8-1"/>
    <x v="12"/>
    <n v="8"/>
    <n v="1"/>
    <x v="0"/>
    <x v="4"/>
    <x v="78"/>
    <x v="3"/>
    <x v="2"/>
    <x v="84"/>
    <s v="Probation"/>
    <n v="201831"/>
    <s v="2018-3-1"/>
    <n v="0"/>
    <x v="59"/>
    <s v="Probation"/>
    <n v="201831"/>
    <s v="2018-3-1"/>
    <n v="0"/>
    <n v="0"/>
    <s v="Probation"/>
    <x v="0"/>
    <x v="1"/>
    <n v="1"/>
    <x v="1"/>
    <n v="0"/>
    <x v="1"/>
    <n v="0"/>
    <m/>
    <x v="0"/>
    <x v="0"/>
    <m/>
    <m/>
  </r>
  <r>
    <n v="201781"/>
    <s v="2017-8-1"/>
    <x v="12"/>
    <n v="8"/>
    <n v="1"/>
    <x v="1"/>
    <x v="4"/>
    <x v="100"/>
    <x v="8"/>
    <x v="5"/>
    <x v="253"/>
    <s v="Good Standing"/>
    <n v="201831"/>
    <s v="2018-3-1"/>
    <n v="3.19"/>
    <x v="237"/>
    <s v="Good Standing"/>
    <n v="202131"/>
    <s v="2021-3-1"/>
    <n v="2.57"/>
    <n v="3"/>
    <s v="Good Standing"/>
    <x v="1"/>
    <x v="1"/>
    <n v="1"/>
    <x v="0"/>
    <n v="1"/>
    <x v="0"/>
    <n v="1"/>
    <m/>
    <x v="0"/>
    <x v="0"/>
    <m/>
    <m/>
  </r>
  <r>
    <n v="201781"/>
    <s v="2017-8-1"/>
    <x v="12"/>
    <n v="8"/>
    <n v="1"/>
    <x v="0"/>
    <x v="4"/>
    <x v="102"/>
    <x v="10"/>
    <x v="3"/>
    <x v="203"/>
    <s v="Good Standing"/>
    <n v="201831"/>
    <s v="2018-3-1"/>
    <n v="2.76"/>
    <x v="221"/>
    <s v="Good Standing"/>
    <n v="202131"/>
    <s v="2021-3-1"/>
    <n v="3.33"/>
    <n v="3.4"/>
    <s v="Good Standing"/>
    <x v="0"/>
    <x v="1"/>
    <n v="1"/>
    <x v="0"/>
    <n v="1"/>
    <x v="0"/>
    <n v="0"/>
    <m/>
    <x v="0"/>
    <x v="1"/>
    <m/>
    <m/>
  </r>
  <r>
    <n v="201781"/>
    <s v="2017-8-1"/>
    <x v="12"/>
    <n v="8"/>
    <n v="1"/>
    <x v="0"/>
    <x v="5"/>
    <x v="63"/>
    <x v="6"/>
    <x v="3"/>
    <x v="36"/>
    <s v="Good Standing"/>
    <n v="201831"/>
    <s v="2018-3-1"/>
    <n v="2.52"/>
    <x v="58"/>
    <s v="Good Standing"/>
    <n v="202131"/>
    <s v="2021-3-1"/>
    <n v="3.05"/>
    <n v="3.76"/>
    <s v="Good Standing"/>
    <x v="0"/>
    <x v="0"/>
    <n v="1"/>
    <x v="0"/>
    <n v="1"/>
    <x v="0"/>
    <n v="1"/>
    <m/>
    <x v="0"/>
    <x v="0"/>
    <m/>
    <m/>
  </r>
  <r>
    <n v="201781"/>
    <s v="2017-8-1"/>
    <x v="12"/>
    <n v="8"/>
    <n v="1"/>
    <x v="1"/>
    <x v="5"/>
    <x v="35"/>
    <x v="4"/>
    <x v="7"/>
    <x v="182"/>
    <s v="Good Standing"/>
    <n v="201831"/>
    <s v="2018-3-1"/>
    <n v="2.99"/>
    <x v="138"/>
    <s v="Good Standing"/>
    <n v="202131"/>
    <s v="2021-3-1"/>
    <n v="2.9"/>
    <n v="3.26"/>
    <s v="Good Standing"/>
    <x v="1"/>
    <x v="1"/>
    <n v="1"/>
    <x v="0"/>
    <n v="1"/>
    <x v="0"/>
    <n v="0"/>
    <m/>
    <x v="0"/>
    <x v="0"/>
    <m/>
    <m/>
  </r>
  <r>
    <n v="201781"/>
    <s v="2017-8-1"/>
    <x v="12"/>
    <n v="8"/>
    <n v="1"/>
    <x v="1"/>
    <x v="0"/>
    <x v="12"/>
    <x v="9"/>
    <x v="2"/>
    <x v="369"/>
    <s v="Probation"/>
    <n v="201831"/>
    <s v="2018-3-1"/>
    <n v="2.02"/>
    <x v="174"/>
    <s v="Good Standing"/>
    <n v="202131"/>
    <s v="2021-3-1"/>
    <n v="3.12"/>
    <n v="4"/>
    <s v="Good Standing"/>
    <x v="0"/>
    <x v="1"/>
    <n v="1"/>
    <x v="0"/>
    <n v="1"/>
    <x v="0"/>
    <n v="0"/>
    <m/>
    <x v="0"/>
    <x v="1"/>
    <m/>
    <m/>
  </r>
  <r>
    <n v="201781"/>
    <s v="2017-8-1"/>
    <x v="12"/>
    <n v="8"/>
    <n v="1"/>
    <x v="1"/>
    <x v="3"/>
    <x v="104"/>
    <x v="8"/>
    <x v="2"/>
    <x v="351"/>
    <s v="Probation"/>
    <n v="201831"/>
    <s v="2018-3-1"/>
    <n v="0.98"/>
    <x v="314"/>
    <s v="Probation"/>
    <n v="201881"/>
    <s v="2018-8-1"/>
    <n v="0.73"/>
    <n v="0.25"/>
    <s v="Disqualified"/>
    <x v="0"/>
    <x v="1"/>
    <n v="1"/>
    <x v="0"/>
    <n v="0"/>
    <x v="1"/>
    <n v="0"/>
    <m/>
    <x v="0"/>
    <x v="0"/>
    <m/>
    <m/>
  </r>
  <r>
    <n v="201781"/>
    <s v="2017-8-1"/>
    <x v="12"/>
    <n v="8"/>
    <n v="1"/>
    <x v="0"/>
    <x v="4"/>
    <x v="52"/>
    <x v="11"/>
    <x v="6"/>
    <x v="194"/>
    <s v="Good Standing"/>
    <n v="201871"/>
    <s v="2018-7-1"/>
    <n v="2.66"/>
    <x v="19"/>
    <s v="Good Standing"/>
    <m/>
    <s v="--"/>
    <m/>
    <m/>
    <m/>
    <x v="1"/>
    <x v="1"/>
    <n v="1"/>
    <x v="0"/>
    <n v="1"/>
    <x v="1"/>
    <n v="0"/>
    <m/>
    <x v="0"/>
    <x v="0"/>
    <m/>
    <m/>
  </r>
  <r>
    <n v="201781"/>
    <s v="2017-8-1"/>
    <x v="12"/>
    <n v="8"/>
    <n v="1"/>
    <x v="1"/>
    <x v="4"/>
    <x v="85"/>
    <x v="8"/>
    <x v="3"/>
    <x v="25"/>
    <s v="Good Standing"/>
    <n v="201831"/>
    <s v="2018-3-1"/>
    <n v="3.21"/>
    <x v="209"/>
    <s v="Good Standing"/>
    <n v="202131"/>
    <s v="2021-3-1"/>
    <n v="3.6"/>
    <n v="3.82"/>
    <s v="Good Standing"/>
    <x v="0"/>
    <x v="1"/>
    <n v="1"/>
    <x v="0"/>
    <n v="1"/>
    <x v="0"/>
    <n v="0"/>
    <m/>
    <x v="0"/>
    <x v="0"/>
    <m/>
    <m/>
  </r>
  <r>
    <n v="201781"/>
    <s v="2017-8-1"/>
    <x v="12"/>
    <n v="8"/>
    <n v="1"/>
    <x v="0"/>
    <x v="3"/>
    <x v="10"/>
    <x v="10"/>
    <x v="3"/>
    <x v="362"/>
    <s v="Probation"/>
    <n v="201781"/>
    <s v="2017-8-1"/>
    <n v="1.86"/>
    <x v="325"/>
    <s v="Probation"/>
    <n v="201781"/>
    <s v="2017-8-1"/>
    <n v="1.86"/>
    <n v="1.86"/>
    <s v="Probation"/>
    <x v="1"/>
    <x v="1"/>
    <n v="1"/>
    <x v="1"/>
    <n v="0"/>
    <x v="1"/>
    <n v="0"/>
    <m/>
    <x v="0"/>
    <x v="0"/>
    <m/>
    <m/>
  </r>
  <r>
    <n v="201781"/>
    <s v="2017-8-1"/>
    <x v="12"/>
    <n v="8"/>
    <n v="1"/>
    <x v="1"/>
    <x v="3"/>
    <x v="39"/>
    <x v="6"/>
    <x v="2"/>
    <x v="348"/>
    <s v="Probation"/>
    <n v="201831"/>
    <s v="2018-3-1"/>
    <n v="1.17"/>
    <x v="305"/>
    <s v="Probation"/>
    <n v="202131"/>
    <s v="2021-3-1"/>
    <n v="2.62"/>
    <n v="3.53"/>
    <s v="Good Standing"/>
    <x v="1"/>
    <x v="1"/>
    <n v="1"/>
    <x v="0"/>
    <n v="1"/>
    <x v="0"/>
    <n v="0"/>
    <m/>
    <x v="0"/>
    <x v="0"/>
    <m/>
    <m/>
  </r>
  <r>
    <n v="201781"/>
    <s v="2017-8-1"/>
    <x v="12"/>
    <n v="8"/>
    <n v="1"/>
    <x v="0"/>
    <x v="1"/>
    <x v="95"/>
    <x v="11"/>
    <x v="1"/>
    <x v="58"/>
    <s v="Good Standing"/>
    <n v="201851"/>
    <s v="2018-5-1"/>
    <n v="3.32"/>
    <x v="6"/>
    <s v="Good Standing"/>
    <n v="201881"/>
    <s v="2018-8-1"/>
    <n v="3.09"/>
    <n v="2.5299999999999998"/>
    <s v="Good Standing"/>
    <x v="0"/>
    <x v="1"/>
    <n v="1"/>
    <x v="0"/>
    <n v="0"/>
    <x v="1"/>
    <n v="0"/>
    <m/>
    <x v="0"/>
    <x v="0"/>
    <m/>
    <m/>
  </r>
  <r>
    <n v="201781"/>
    <s v="2017-8-1"/>
    <x v="12"/>
    <n v="8"/>
    <n v="1"/>
    <x v="1"/>
    <x v="4"/>
    <x v="124"/>
    <x v="5"/>
    <x v="3"/>
    <x v="14"/>
    <s v="Good Standing"/>
    <n v="201831"/>
    <s v="2018-3-1"/>
    <n v="3.5"/>
    <x v="160"/>
    <s v="Good Standing"/>
    <n v="202131"/>
    <s v="2021-3-1"/>
    <n v="3.55"/>
    <n v="3.75"/>
    <s v="Good Standing"/>
    <x v="1"/>
    <x v="1"/>
    <n v="1"/>
    <x v="0"/>
    <n v="1"/>
    <x v="0"/>
    <n v="0"/>
    <m/>
    <x v="0"/>
    <x v="1"/>
    <m/>
    <m/>
  </r>
  <r>
    <n v="201781"/>
    <s v="2017-8-1"/>
    <x v="12"/>
    <n v="8"/>
    <n v="1"/>
    <x v="0"/>
    <x v="4"/>
    <x v="25"/>
    <x v="14"/>
    <x v="2"/>
    <x v="301"/>
    <s v="Good Standing"/>
    <n v="201831"/>
    <s v="2018-3-1"/>
    <n v="1.5"/>
    <x v="211"/>
    <s v="Probation"/>
    <n v="202031"/>
    <s v="2020-3-1"/>
    <n v="1.58"/>
    <n v="1.56"/>
    <s v="Subject to Disqualification"/>
    <x v="0"/>
    <x v="1"/>
    <n v="1"/>
    <x v="0"/>
    <n v="1"/>
    <x v="1"/>
    <n v="0"/>
    <m/>
    <x v="0"/>
    <x v="0"/>
    <m/>
    <m/>
  </r>
  <r>
    <n v="201781"/>
    <s v="2017-8-1"/>
    <x v="12"/>
    <n v="8"/>
    <n v="1"/>
    <x v="0"/>
    <x v="3"/>
    <x v="123"/>
    <x v="8"/>
    <x v="2"/>
    <x v="267"/>
    <s v="Good Standing"/>
    <n v="201831"/>
    <s v="2018-3-1"/>
    <n v="2.9"/>
    <x v="151"/>
    <s v="Good Standing"/>
    <n v="202131"/>
    <s v="2021-3-1"/>
    <n v="3.12"/>
    <n v="3.85"/>
    <s v="Good Standing"/>
    <x v="0"/>
    <x v="1"/>
    <n v="1"/>
    <x v="0"/>
    <n v="1"/>
    <x v="0"/>
    <n v="0"/>
    <m/>
    <x v="0"/>
    <x v="1"/>
    <m/>
    <m/>
  </r>
  <r>
    <n v="201781"/>
    <s v="2017-8-1"/>
    <x v="12"/>
    <n v="8"/>
    <n v="1"/>
    <x v="0"/>
    <x v="1"/>
    <x v="21"/>
    <x v="11"/>
    <x v="1"/>
    <x v="370"/>
    <s v="Probation"/>
    <n v="201781"/>
    <s v="2017-8-1"/>
    <n v="1.29"/>
    <x v="368"/>
    <s v="Probation"/>
    <n v="201781"/>
    <s v="2017-8-1"/>
    <n v="1.29"/>
    <n v="1.29"/>
    <s v="Probation"/>
    <x v="0"/>
    <x v="1"/>
    <n v="1"/>
    <x v="1"/>
    <n v="0"/>
    <x v="1"/>
    <n v="0"/>
    <m/>
    <x v="0"/>
    <x v="0"/>
    <m/>
    <m/>
  </r>
  <r>
    <n v="201781"/>
    <s v="2017-8-1"/>
    <x v="12"/>
    <n v="8"/>
    <n v="1"/>
    <x v="0"/>
    <x v="5"/>
    <x v="80"/>
    <x v="14"/>
    <x v="3"/>
    <x v="72"/>
    <s v="Good Standing"/>
    <n v="201831"/>
    <s v="2018-3-1"/>
    <n v="2.29"/>
    <x v="310"/>
    <s v="Good Standing"/>
    <n v="201831"/>
    <s v="2018-3-1"/>
    <n v="2.29"/>
    <n v="2.25"/>
    <s v="Good Standing"/>
    <x v="0"/>
    <x v="1"/>
    <n v="1"/>
    <x v="1"/>
    <n v="0"/>
    <x v="1"/>
    <n v="0"/>
    <m/>
    <x v="0"/>
    <x v="0"/>
    <m/>
    <m/>
  </r>
  <r>
    <n v="201781"/>
    <s v="2017-8-1"/>
    <x v="12"/>
    <n v="8"/>
    <n v="1"/>
    <x v="1"/>
    <x v="1"/>
    <x v="118"/>
    <x v="14"/>
    <x v="1"/>
    <x v="80"/>
    <s v="Good Standing"/>
    <n v="201831"/>
    <s v="2018-3-1"/>
    <n v="1.87"/>
    <x v="369"/>
    <s v="Probation"/>
    <n v="201831"/>
    <s v="2018-3-1"/>
    <n v="1.87"/>
    <n v="2.0299999999999998"/>
    <s v="Probation"/>
    <x v="0"/>
    <x v="0"/>
    <n v="1"/>
    <x v="1"/>
    <n v="0"/>
    <x v="1"/>
    <n v="0"/>
    <m/>
    <x v="0"/>
    <x v="0"/>
    <m/>
    <m/>
  </r>
  <r>
    <n v="201781"/>
    <s v="2017-8-1"/>
    <x v="12"/>
    <n v="8"/>
    <n v="1"/>
    <x v="0"/>
    <x v="4"/>
    <x v="0"/>
    <x v="13"/>
    <x v="2"/>
    <x v="243"/>
    <s v="Probation"/>
    <n v="201831"/>
    <s v="2018-3-1"/>
    <n v="2.5"/>
    <x v="214"/>
    <s v="Good Standing"/>
    <n v="202131"/>
    <s v="2021-3-1"/>
    <n v="3.17"/>
    <n v="3.25"/>
    <s v="Good Standing"/>
    <x v="0"/>
    <x v="1"/>
    <n v="1"/>
    <x v="0"/>
    <n v="1"/>
    <x v="0"/>
    <n v="0"/>
    <m/>
    <x v="0"/>
    <x v="1"/>
    <m/>
    <m/>
  </r>
  <r>
    <n v="201781"/>
    <s v="2017-8-1"/>
    <x v="12"/>
    <n v="8"/>
    <n v="1"/>
    <x v="0"/>
    <x v="3"/>
    <x v="3"/>
    <x v="4"/>
    <x v="6"/>
    <x v="175"/>
    <s v="Good Standing"/>
    <n v="201831"/>
    <s v="2018-3-1"/>
    <n v="3.09"/>
    <x v="58"/>
    <s v="Good Standing"/>
    <n v="202131"/>
    <s v="2021-3-1"/>
    <n v="3.41"/>
    <n v="3.67"/>
    <s v="Good Standing"/>
    <x v="0"/>
    <x v="1"/>
    <n v="1"/>
    <x v="0"/>
    <n v="1"/>
    <x v="0"/>
    <n v="0"/>
    <m/>
    <x v="0"/>
    <x v="1"/>
    <m/>
    <m/>
  </r>
  <r>
    <n v="201781"/>
    <s v="2017-8-1"/>
    <x v="12"/>
    <n v="8"/>
    <n v="1"/>
    <x v="0"/>
    <x v="5"/>
    <x v="33"/>
    <x v="8"/>
    <x v="2"/>
    <x v="15"/>
    <s v="Good Standing"/>
    <n v="201831"/>
    <s v="2018-3-1"/>
    <n v="2.85"/>
    <x v="156"/>
    <s v="Good Standing"/>
    <n v="202131"/>
    <s v="2021-3-1"/>
    <n v="3.04"/>
    <n v="3.73"/>
    <s v="Good Standing"/>
    <x v="1"/>
    <x v="1"/>
    <n v="1"/>
    <x v="0"/>
    <n v="1"/>
    <x v="0"/>
    <n v="0"/>
    <m/>
    <x v="0"/>
    <x v="0"/>
    <m/>
    <m/>
  </r>
  <r>
    <n v="201781"/>
    <s v="2017-8-1"/>
    <x v="12"/>
    <n v="8"/>
    <n v="1"/>
    <x v="1"/>
    <x v="4"/>
    <x v="8"/>
    <x v="6"/>
    <x v="0"/>
    <x v="265"/>
    <s v="Good Standing"/>
    <n v="201831"/>
    <s v="2018-3-1"/>
    <n v="2.52"/>
    <x v="199"/>
    <s v="Good Standing"/>
    <n v="202131"/>
    <s v="2021-3-1"/>
    <n v="2.86"/>
    <n v="3.53"/>
    <s v="Good Standing"/>
    <x v="1"/>
    <x v="1"/>
    <n v="1"/>
    <x v="0"/>
    <n v="1"/>
    <x v="0"/>
    <n v="1"/>
    <m/>
    <x v="0"/>
    <x v="0"/>
    <m/>
    <m/>
  </r>
  <r>
    <n v="201781"/>
    <s v="2017-8-1"/>
    <x v="12"/>
    <n v="8"/>
    <n v="1"/>
    <x v="0"/>
    <x v="5"/>
    <x v="88"/>
    <x v="11"/>
    <x v="3"/>
    <x v="91"/>
    <s v="Good Standing"/>
    <n v="201831"/>
    <s v="2018-3-1"/>
    <n v="3.51"/>
    <x v="184"/>
    <s v="Good Standing"/>
    <n v="202131"/>
    <s v="2021-3-1"/>
    <n v="3.7"/>
    <n v="4"/>
    <s v="Good Standing"/>
    <x v="1"/>
    <x v="1"/>
    <n v="1"/>
    <x v="0"/>
    <n v="1"/>
    <x v="0"/>
    <n v="0"/>
    <m/>
    <x v="0"/>
    <x v="1"/>
    <m/>
    <m/>
  </r>
  <r>
    <n v="201781"/>
    <s v="2017-8-1"/>
    <x v="12"/>
    <n v="8"/>
    <n v="1"/>
    <x v="1"/>
    <x v="5"/>
    <x v="53"/>
    <x v="8"/>
    <x v="3"/>
    <x v="99"/>
    <s v="Probation"/>
    <n v="201831"/>
    <s v="2018-3-1"/>
    <n v="2.11"/>
    <x v="370"/>
    <s v="Good Standing"/>
    <n v="202031"/>
    <s v="2020-3-1"/>
    <n v="2.98"/>
    <n v="3.42"/>
    <s v="Good Standing"/>
    <x v="1"/>
    <x v="1"/>
    <n v="1"/>
    <x v="0"/>
    <n v="1"/>
    <x v="1"/>
    <n v="0"/>
    <m/>
    <x v="1"/>
    <x v="1"/>
    <m/>
    <m/>
  </r>
  <r>
    <n v="201781"/>
    <s v="2017-8-1"/>
    <x v="12"/>
    <n v="8"/>
    <n v="1"/>
    <x v="0"/>
    <x v="5"/>
    <x v="61"/>
    <x v="9"/>
    <x v="0"/>
    <x v="221"/>
    <s v="Good Standing"/>
    <n v="201831"/>
    <s v="2018-3-1"/>
    <n v="3.48"/>
    <x v="163"/>
    <s v="Good Standing"/>
    <n v="202061"/>
    <s v="2020-6-1"/>
    <n v="3.73"/>
    <n v="3.7"/>
    <s v="Good Standing"/>
    <x v="0"/>
    <x v="1"/>
    <n v="1"/>
    <x v="0"/>
    <n v="1"/>
    <x v="1"/>
    <n v="0"/>
    <m/>
    <x v="0"/>
    <x v="1"/>
    <m/>
    <m/>
  </r>
  <r>
    <n v="201781"/>
    <s v="2017-8-1"/>
    <x v="12"/>
    <n v="8"/>
    <n v="1"/>
    <x v="1"/>
    <x v="5"/>
    <x v="112"/>
    <x v="6"/>
    <x v="3"/>
    <x v="371"/>
    <s v="Good Standing"/>
    <n v="201831"/>
    <s v="2018-3-1"/>
    <n v="3.7"/>
    <x v="261"/>
    <s v="Good Standing"/>
    <n v="202131"/>
    <s v="2021-3-1"/>
    <n v="3.73"/>
    <n v="3.92"/>
    <s v="Good Standing"/>
    <x v="1"/>
    <x v="1"/>
    <n v="1"/>
    <x v="0"/>
    <n v="1"/>
    <x v="0"/>
    <n v="0"/>
    <m/>
    <x v="0"/>
    <x v="1"/>
    <m/>
    <m/>
  </r>
  <r>
    <n v="201781"/>
    <s v="2017-8-1"/>
    <x v="12"/>
    <n v="8"/>
    <n v="1"/>
    <x v="0"/>
    <x v="2"/>
    <x v="68"/>
    <x v="6"/>
    <x v="0"/>
    <x v="80"/>
    <s v="Good Standing"/>
    <n v="201831"/>
    <s v="2018-3-1"/>
    <n v="2.64"/>
    <x v="187"/>
    <s v="Good Standing"/>
    <n v="201931"/>
    <s v="2019-3-1"/>
    <n v="2.7"/>
    <n v="2.56"/>
    <s v="Good Standing"/>
    <x v="0"/>
    <x v="0"/>
    <n v="1"/>
    <x v="0"/>
    <n v="0"/>
    <x v="1"/>
    <n v="0"/>
    <m/>
    <x v="0"/>
    <x v="0"/>
    <m/>
    <m/>
  </r>
  <r>
    <n v="201781"/>
    <s v="2017-8-1"/>
    <x v="12"/>
    <n v="8"/>
    <n v="1"/>
    <x v="1"/>
    <x v="5"/>
    <x v="28"/>
    <x v="3"/>
    <x v="2"/>
    <x v="210"/>
    <s v="Good Standing"/>
    <n v="201831"/>
    <s v="2018-3-1"/>
    <n v="3.51"/>
    <x v="238"/>
    <s v="Good Standing"/>
    <n v="202131"/>
    <s v="2021-3-1"/>
    <n v="3.61"/>
    <n v="3.7"/>
    <s v="Good Standing"/>
    <x v="0"/>
    <x v="1"/>
    <n v="1"/>
    <x v="0"/>
    <n v="1"/>
    <x v="0"/>
    <n v="0"/>
    <m/>
    <x v="0"/>
    <x v="0"/>
    <m/>
    <m/>
  </r>
  <r>
    <n v="201781"/>
    <s v="2017-8-1"/>
    <x v="12"/>
    <n v="8"/>
    <n v="1"/>
    <x v="0"/>
    <x v="5"/>
    <x v="95"/>
    <x v="3"/>
    <x v="3"/>
    <x v="207"/>
    <s v="Good Standing"/>
    <n v="201831"/>
    <s v="2018-3-1"/>
    <n v="1.26"/>
    <x v="341"/>
    <s v="Probation"/>
    <n v="201831"/>
    <s v="2018-3-1"/>
    <n v="1.26"/>
    <n v="0.25"/>
    <s v="Probation"/>
    <x v="1"/>
    <x v="1"/>
    <n v="1"/>
    <x v="1"/>
    <n v="0"/>
    <x v="1"/>
    <n v="0"/>
    <m/>
    <x v="0"/>
    <x v="0"/>
    <m/>
    <m/>
  </r>
  <r>
    <n v="201781"/>
    <s v="2017-8-1"/>
    <x v="12"/>
    <n v="8"/>
    <n v="1"/>
    <x v="1"/>
    <x v="4"/>
    <x v="100"/>
    <x v="11"/>
    <x v="3"/>
    <x v="237"/>
    <s v="Good Standing"/>
    <n v="201831"/>
    <s v="2018-3-1"/>
    <n v="3.24"/>
    <x v="334"/>
    <s v="Good Standing"/>
    <n v="201931"/>
    <s v="2019-3-1"/>
    <n v="3.41"/>
    <n v="3.82"/>
    <s v="Good Standing"/>
    <x v="1"/>
    <x v="1"/>
    <n v="1"/>
    <x v="0"/>
    <n v="0"/>
    <x v="1"/>
    <n v="0"/>
    <m/>
    <x v="0"/>
    <x v="0"/>
    <m/>
    <m/>
  </r>
  <r>
    <n v="201781"/>
    <s v="2017-8-1"/>
    <x v="12"/>
    <n v="8"/>
    <n v="1"/>
    <x v="0"/>
    <x v="5"/>
    <x v="95"/>
    <x v="8"/>
    <x v="3"/>
    <x v="119"/>
    <s v="Probation"/>
    <n v="201831"/>
    <s v="2018-3-1"/>
    <n v="2.2000000000000002"/>
    <x v="361"/>
    <s v="Good Standing"/>
    <n v="202131"/>
    <s v="2021-3-1"/>
    <n v="2.99"/>
    <n v="3.81"/>
    <s v="Good Standing"/>
    <x v="1"/>
    <x v="1"/>
    <n v="1"/>
    <x v="0"/>
    <n v="1"/>
    <x v="0"/>
    <n v="0"/>
    <m/>
    <x v="0"/>
    <x v="0"/>
    <m/>
    <m/>
  </r>
  <r>
    <n v="201781"/>
    <s v="2017-8-1"/>
    <x v="12"/>
    <n v="8"/>
    <n v="1"/>
    <x v="1"/>
    <x v="5"/>
    <x v="79"/>
    <x v="14"/>
    <x v="2"/>
    <x v="156"/>
    <s v="Good Standing"/>
    <n v="201831"/>
    <s v="2018-3-1"/>
    <n v="3.01"/>
    <x v="192"/>
    <s v="Good Standing"/>
    <n v="202131"/>
    <s v="2021-3-1"/>
    <n v="3.28"/>
    <n v="3.53"/>
    <s v="Good Standing"/>
    <x v="0"/>
    <x v="1"/>
    <n v="1"/>
    <x v="0"/>
    <n v="1"/>
    <x v="0"/>
    <n v="0"/>
    <m/>
    <x v="0"/>
    <x v="1"/>
    <m/>
    <m/>
  </r>
  <r>
    <n v="201781"/>
    <s v="2017-8-1"/>
    <x v="12"/>
    <n v="8"/>
    <n v="1"/>
    <x v="1"/>
    <x v="3"/>
    <x v="26"/>
    <x v="11"/>
    <x v="3"/>
    <x v="222"/>
    <s v="Good Standing"/>
    <n v="201831"/>
    <s v="2018-3-1"/>
    <n v="3.1"/>
    <x v="181"/>
    <s v="Good Standing"/>
    <n v="202131"/>
    <s v="2021-3-1"/>
    <n v="2.89"/>
    <n v="2.62"/>
    <s v="Good Standing"/>
    <x v="0"/>
    <x v="1"/>
    <n v="1"/>
    <x v="0"/>
    <n v="0"/>
    <x v="1"/>
    <n v="1"/>
    <m/>
    <x v="0"/>
    <x v="0"/>
    <m/>
    <m/>
  </r>
  <r>
    <n v="201781"/>
    <s v="2017-8-1"/>
    <x v="12"/>
    <n v="8"/>
    <n v="1"/>
    <x v="1"/>
    <x v="5"/>
    <x v="79"/>
    <x v="15"/>
    <x v="3"/>
    <x v="222"/>
    <s v="Good Standing"/>
    <n v="201831"/>
    <s v="2018-3-1"/>
    <n v="2.29"/>
    <x v="325"/>
    <s v="Good Standing with Warning"/>
    <n v="202131"/>
    <s v="2021-3-1"/>
    <n v="2.37"/>
    <n v="2.16"/>
    <s v="Good Standing"/>
    <x v="0"/>
    <x v="1"/>
    <n v="1"/>
    <x v="0"/>
    <n v="1"/>
    <x v="0"/>
    <n v="1"/>
    <m/>
    <x v="0"/>
    <x v="0"/>
    <m/>
    <m/>
  </r>
  <r>
    <n v="201781"/>
    <s v="2017-8-1"/>
    <x v="12"/>
    <n v="8"/>
    <n v="1"/>
    <x v="0"/>
    <x v="3"/>
    <x v="58"/>
    <x v="12"/>
    <x v="3"/>
    <x v="170"/>
    <s v="Good Standing"/>
    <n v="201831"/>
    <s v="2018-3-1"/>
    <n v="2.2200000000000002"/>
    <x v="340"/>
    <s v="Good Standing with Warning"/>
    <n v="202131"/>
    <s v="2021-3-1"/>
    <n v="3.21"/>
    <n v="3.81"/>
    <s v="Good Standing"/>
    <x v="1"/>
    <x v="1"/>
    <n v="1"/>
    <x v="0"/>
    <n v="1"/>
    <x v="0"/>
    <n v="0"/>
    <m/>
    <x v="0"/>
    <x v="0"/>
    <m/>
    <m/>
  </r>
  <r>
    <n v="201781"/>
    <s v="2017-8-1"/>
    <x v="12"/>
    <n v="8"/>
    <n v="1"/>
    <x v="0"/>
    <x v="5"/>
    <x v="74"/>
    <x v="11"/>
    <x v="3"/>
    <x v="280"/>
    <s v="Good Standing"/>
    <n v="201831"/>
    <s v="2018-3-1"/>
    <n v="3.15"/>
    <x v="214"/>
    <s v="Good Standing"/>
    <n v="202131"/>
    <s v="2021-3-1"/>
    <n v="2.64"/>
    <n v="3.52"/>
    <s v="Good Standing"/>
    <x v="1"/>
    <x v="1"/>
    <n v="1"/>
    <x v="0"/>
    <n v="0"/>
    <x v="0"/>
    <n v="0"/>
    <m/>
    <x v="0"/>
    <x v="0"/>
    <m/>
    <m/>
  </r>
  <r>
    <n v="201781"/>
    <s v="2017-8-1"/>
    <x v="12"/>
    <n v="8"/>
    <n v="1"/>
    <x v="0"/>
    <x v="4"/>
    <x v="25"/>
    <x v="3"/>
    <x v="0"/>
    <x v="182"/>
    <s v="Good Standing"/>
    <n v="201871"/>
    <s v="2018-7-1"/>
    <n v="3.35"/>
    <x v="48"/>
    <s v="Good Standing with Warning"/>
    <n v="202061"/>
    <s v="2020-6-1"/>
    <n v="3.1"/>
    <n v="2"/>
    <s v="Good Standing"/>
    <x v="0"/>
    <x v="1"/>
    <n v="1"/>
    <x v="0"/>
    <n v="1"/>
    <x v="1"/>
    <n v="0"/>
    <m/>
    <x v="1"/>
    <x v="1"/>
    <m/>
    <m/>
  </r>
  <r>
    <n v="201781"/>
    <s v="2017-8-1"/>
    <x v="12"/>
    <n v="8"/>
    <n v="1"/>
    <x v="0"/>
    <x v="5"/>
    <x v="53"/>
    <x v="13"/>
    <x v="6"/>
    <x v="36"/>
    <s v="Good Standing"/>
    <n v="201831"/>
    <s v="2018-3-1"/>
    <n v="2.23"/>
    <x v="174"/>
    <s v="Good Standing"/>
    <n v="202131"/>
    <s v="2021-3-1"/>
    <n v="2.35"/>
    <n v="2.41"/>
    <s v="Good Standing"/>
    <x v="1"/>
    <x v="1"/>
    <n v="1"/>
    <x v="0"/>
    <n v="1"/>
    <x v="0"/>
    <n v="0"/>
    <m/>
    <x v="0"/>
    <x v="0"/>
    <m/>
    <m/>
  </r>
  <r>
    <n v="201781"/>
    <s v="2017-8-1"/>
    <x v="12"/>
    <n v="8"/>
    <n v="1"/>
    <x v="1"/>
    <x v="4"/>
    <x v="101"/>
    <x v="8"/>
    <x v="2"/>
    <x v="180"/>
    <s v="Good Standing"/>
    <n v="201831"/>
    <s v="2018-3-1"/>
    <n v="2.81"/>
    <x v="231"/>
    <s v="Good Standing"/>
    <n v="202131"/>
    <s v="2021-3-1"/>
    <n v="3.39"/>
    <n v="4"/>
    <s v="Good Standing"/>
    <x v="0"/>
    <x v="1"/>
    <n v="1"/>
    <x v="0"/>
    <n v="1"/>
    <x v="0"/>
    <n v="0"/>
    <m/>
    <x v="0"/>
    <x v="1"/>
    <m/>
    <m/>
  </r>
  <r>
    <n v="201781"/>
    <s v="2017-8-1"/>
    <x v="12"/>
    <n v="8"/>
    <n v="1"/>
    <x v="0"/>
    <x v="3"/>
    <x v="0"/>
    <x v="11"/>
    <x v="6"/>
    <x v="58"/>
    <s v="Good Standing"/>
    <n v="201831"/>
    <s v="2018-3-1"/>
    <n v="3.16"/>
    <x v="160"/>
    <s v="Good Standing"/>
    <n v="202131"/>
    <s v="2021-3-1"/>
    <n v="3.38"/>
    <n v="3.85"/>
    <s v="Good Standing"/>
    <x v="0"/>
    <x v="0"/>
    <n v="1"/>
    <x v="0"/>
    <n v="1"/>
    <x v="0"/>
    <n v="0"/>
    <m/>
    <x v="0"/>
    <x v="0"/>
    <m/>
    <m/>
  </r>
  <r>
    <n v="201781"/>
    <s v="2017-8-1"/>
    <x v="12"/>
    <n v="8"/>
    <n v="1"/>
    <x v="1"/>
    <x v="4"/>
    <x v="101"/>
    <x v="9"/>
    <x v="2"/>
    <x v="7"/>
    <s v="Good Standing"/>
    <n v="201831"/>
    <s v="2018-3-1"/>
    <n v="2.63"/>
    <x v="151"/>
    <s v="Good Standing"/>
    <n v="202131"/>
    <s v="2021-3-1"/>
    <n v="3.27"/>
    <n v="3.42"/>
    <s v="Good Standing"/>
    <x v="0"/>
    <x v="1"/>
    <n v="1"/>
    <x v="0"/>
    <n v="1"/>
    <x v="0"/>
    <n v="0"/>
    <m/>
    <x v="0"/>
    <x v="1"/>
    <m/>
    <m/>
  </r>
  <r>
    <n v="201781"/>
    <s v="2017-8-1"/>
    <x v="12"/>
    <n v="8"/>
    <n v="1"/>
    <x v="0"/>
    <x v="3"/>
    <x v="117"/>
    <x v="6"/>
    <x v="2"/>
    <x v="281"/>
    <s v="Good Standing"/>
    <n v="201831"/>
    <s v="2018-3-1"/>
    <n v="2.4700000000000002"/>
    <x v="19"/>
    <s v="Good Standing"/>
    <n v="202131"/>
    <s v="2021-3-1"/>
    <n v="3.34"/>
    <n v="3.95"/>
    <s v="Good Standing"/>
    <x v="1"/>
    <x v="1"/>
    <n v="1"/>
    <x v="0"/>
    <n v="1"/>
    <x v="0"/>
    <n v="0"/>
    <m/>
    <x v="0"/>
    <x v="1"/>
    <m/>
    <m/>
  </r>
  <r>
    <n v="201781"/>
    <s v="2017-8-1"/>
    <x v="12"/>
    <n v="8"/>
    <n v="1"/>
    <x v="1"/>
    <x v="5"/>
    <x v="131"/>
    <x v="14"/>
    <x v="2"/>
    <x v="197"/>
    <s v="Good Standing"/>
    <n v="201831"/>
    <s v="2018-3-1"/>
    <n v="3.2"/>
    <x v="261"/>
    <s v="Good Standing"/>
    <n v="202131"/>
    <s v="2021-3-1"/>
    <n v="3.44"/>
    <n v="3.66"/>
    <s v="Good Standing"/>
    <x v="1"/>
    <x v="1"/>
    <n v="1"/>
    <x v="0"/>
    <n v="1"/>
    <x v="0"/>
    <n v="0"/>
    <m/>
    <x v="0"/>
    <x v="0"/>
    <m/>
    <m/>
  </r>
  <r>
    <n v="201781"/>
    <s v="2017-8-1"/>
    <x v="12"/>
    <n v="8"/>
    <n v="1"/>
    <x v="1"/>
    <x v="5"/>
    <x v="20"/>
    <x v="8"/>
    <x v="0"/>
    <x v="170"/>
    <s v="Good Standing"/>
    <n v="201831"/>
    <s v="2018-3-1"/>
    <n v="2"/>
    <x v="293"/>
    <s v="Good Standing with Warning"/>
    <n v="202131"/>
    <s v="2021-3-1"/>
    <n v="2.52"/>
    <n v="3.71"/>
    <s v="Good Standing"/>
    <x v="0"/>
    <x v="1"/>
    <n v="1"/>
    <x v="0"/>
    <n v="1"/>
    <x v="0"/>
    <n v="0"/>
    <m/>
    <x v="0"/>
    <x v="0"/>
    <m/>
    <m/>
  </r>
  <r>
    <n v="201781"/>
    <s v="2017-8-1"/>
    <x v="12"/>
    <n v="8"/>
    <n v="1"/>
    <x v="1"/>
    <x v="4"/>
    <x v="86"/>
    <x v="6"/>
    <x v="3"/>
    <x v="231"/>
    <s v="Good Standing"/>
    <n v="201861"/>
    <s v="2018-6-1"/>
    <n v="2.94"/>
    <x v="184"/>
    <s v="Good Standing"/>
    <n v="202131"/>
    <s v="2021-3-1"/>
    <n v="3.01"/>
    <n v="1.99"/>
    <s v="Good Standing with Warning"/>
    <x v="0"/>
    <x v="1"/>
    <n v="1"/>
    <x v="0"/>
    <n v="1"/>
    <x v="0"/>
    <n v="1"/>
    <m/>
    <x v="0"/>
    <x v="0"/>
    <m/>
    <m/>
  </r>
  <r>
    <n v="201781"/>
    <s v="2017-8-1"/>
    <x v="12"/>
    <n v="8"/>
    <n v="1"/>
    <x v="1"/>
    <x v="3"/>
    <x v="78"/>
    <x v="14"/>
    <x v="5"/>
    <x v="186"/>
    <s v="Good Standing"/>
    <n v="201871"/>
    <s v="2018-7-1"/>
    <n v="3.4"/>
    <x v="102"/>
    <s v="Good Standing"/>
    <n v="202131"/>
    <s v="2021-3-1"/>
    <n v="2.9"/>
    <n v="3.08"/>
    <s v="Good Standing"/>
    <x v="0"/>
    <x v="0"/>
    <n v="1"/>
    <x v="0"/>
    <n v="1"/>
    <x v="0"/>
    <n v="0"/>
    <m/>
    <x v="0"/>
    <x v="1"/>
    <m/>
    <m/>
  </r>
  <r>
    <n v="201781"/>
    <s v="2017-8-1"/>
    <x v="12"/>
    <n v="8"/>
    <n v="1"/>
    <x v="1"/>
    <x v="5"/>
    <x v="82"/>
    <x v="9"/>
    <x v="3"/>
    <x v="221"/>
    <s v="Good Standing"/>
    <n v="201831"/>
    <s v="2018-3-1"/>
    <n v="3.61"/>
    <x v="164"/>
    <s v="Good Standing"/>
    <n v="202131"/>
    <s v="2021-3-1"/>
    <n v="3.15"/>
    <n v="2.8"/>
    <s v="Good Standing"/>
    <x v="1"/>
    <x v="1"/>
    <n v="1"/>
    <x v="0"/>
    <n v="1"/>
    <x v="0"/>
    <n v="0"/>
    <m/>
    <x v="0"/>
    <x v="1"/>
    <m/>
    <m/>
  </r>
  <r>
    <n v="201781"/>
    <s v="2017-8-1"/>
    <x v="12"/>
    <n v="8"/>
    <n v="1"/>
    <x v="1"/>
    <x v="5"/>
    <x v="46"/>
    <x v="12"/>
    <x v="3"/>
    <x v="219"/>
    <s v="Good Standing"/>
    <n v="201831"/>
    <s v="2018-3-1"/>
    <n v="3.8"/>
    <x v="6"/>
    <s v="Good Standing"/>
    <n v="202131"/>
    <s v="2021-3-1"/>
    <n v="3.89"/>
    <n v="4"/>
    <s v="Good Standing"/>
    <x v="0"/>
    <x v="1"/>
    <n v="1"/>
    <x v="0"/>
    <n v="1"/>
    <x v="0"/>
    <n v="0"/>
    <m/>
    <x v="0"/>
    <x v="1"/>
    <m/>
    <m/>
  </r>
  <r>
    <n v="201781"/>
    <s v="2017-8-1"/>
    <x v="12"/>
    <n v="8"/>
    <n v="1"/>
    <x v="0"/>
    <x v="4"/>
    <x v="102"/>
    <x v="4"/>
    <x v="6"/>
    <x v="180"/>
    <s v="Good Standing"/>
    <n v="201831"/>
    <s v="2018-3-1"/>
    <n v="2.75"/>
    <x v="161"/>
    <s v="Good Standing"/>
    <n v="202131"/>
    <s v="2021-3-1"/>
    <n v="3.33"/>
    <n v="3.54"/>
    <s v="Good Standing"/>
    <x v="0"/>
    <x v="1"/>
    <n v="1"/>
    <x v="0"/>
    <n v="1"/>
    <x v="0"/>
    <n v="0"/>
    <m/>
    <x v="0"/>
    <x v="1"/>
    <m/>
    <m/>
  </r>
  <r>
    <n v="201781"/>
    <s v="2017-8-1"/>
    <x v="12"/>
    <n v="8"/>
    <n v="1"/>
    <x v="1"/>
    <x v="4"/>
    <x v="88"/>
    <x v="6"/>
    <x v="2"/>
    <x v="230"/>
    <s v="Good Standing"/>
    <n v="201831"/>
    <s v="2018-3-1"/>
    <n v="3.05"/>
    <x v="151"/>
    <s v="Good Standing"/>
    <n v="202131"/>
    <s v="2021-3-1"/>
    <n v="3.23"/>
    <n v="3.43"/>
    <s v="Good Standing"/>
    <x v="0"/>
    <x v="1"/>
    <n v="1"/>
    <x v="0"/>
    <n v="1"/>
    <x v="0"/>
    <n v="0"/>
    <m/>
    <x v="0"/>
    <x v="1"/>
    <m/>
    <m/>
  </r>
  <r>
    <n v="201781"/>
    <s v="2017-8-1"/>
    <x v="12"/>
    <n v="8"/>
    <n v="1"/>
    <x v="0"/>
    <x v="2"/>
    <x v="102"/>
    <x v="10"/>
    <x v="0"/>
    <x v="221"/>
    <s v="Good Standing"/>
    <n v="201831"/>
    <s v="2018-3-1"/>
    <n v="3.48"/>
    <x v="163"/>
    <s v="Good Standing"/>
    <n v="201931"/>
    <s v="2019-3-1"/>
    <n v="3.36"/>
    <n v="3.24"/>
    <s v="Good Standing"/>
    <x v="0"/>
    <x v="0"/>
    <n v="1"/>
    <x v="0"/>
    <n v="0"/>
    <x v="1"/>
    <n v="0"/>
    <m/>
    <x v="0"/>
    <x v="0"/>
    <m/>
    <m/>
  </r>
  <r>
    <n v="201781"/>
    <s v="2017-8-1"/>
    <x v="12"/>
    <n v="8"/>
    <n v="1"/>
    <x v="1"/>
    <x v="4"/>
    <x v="95"/>
    <x v="11"/>
    <x v="2"/>
    <x v="158"/>
    <s v="Good Standing"/>
    <n v="201831"/>
    <s v="2018-3-1"/>
    <n v="2.52"/>
    <x v="222"/>
    <s v="Good Standing"/>
    <n v="202131"/>
    <s v="2021-3-1"/>
    <n v="3.23"/>
    <n v="3.84"/>
    <s v="Good Standing"/>
    <x v="0"/>
    <x v="1"/>
    <n v="1"/>
    <x v="0"/>
    <n v="1"/>
    <x v="0"/>
    <n v="0"/>
    <m/>
    <x v="0"/>
    <x v="1"/>
    <m/>
    <m/>
  </r>
  <r>
    <n v="201781"/>
    <s v="2017-8-1"/>
    <x v="12"/>
    <n v="8"/>
    <n v="1"/>
    <x v="0"/>
    <x v="4"/>
    <x v="76"/>
    <x v="8"/>
    <x v="2"/>
    <x v="372"/>
    <s v="Good Standing"/>
    <n v="201831"/>
    <s v="2018-3-1"/>
    <n v="3.41"/>
    <x v="45"/>
    <s v="Good Standing"/>
    <n v="202131"/>
    <s v="2021-3-1"/>
    <n v="3.71"/>
    <n v="3.63"/>
    <s v="Good Standing"/>
    <x v="1"/>
    <x v="1"/>
    <n v="1"/>
    <x v="0"/>
    <n v="1"/>
    <x v="0"/>
    <n v="0"/>
    <m/>
    <x v="0"/>
    <x v="0"/>
    <m/>
    <m/>
  </r>
  <r>
    <n v="201781"/>
    <s v="2017-8-1"/>
    <x v="12"/>
    <n v="8"/>
    <n v="1"/>
    <x v="0"/>
    <x v="5"/>
    <x v="73"/>
    <x v="9"/>
    <x v="3"/>
    <x v="262"/>
    <s v="Good Standing"/>
    <n v="201831"/>
    <s v="2018-3-1"/>
    <n v="3.59"/>
    <x v="164"/>
    <s v="Good Standing"/>
    <n v="202131"/>
    <s v="2021-3-1"/>
    <n v="3.8"/>
    <n v="4"/>
    <s v="Good Standing"/>
    <x v="1"/>
    <x v="1"/>
    <n v="1"/>
    <x v="0"/>
    <n v="1"/>
    <x v="0"/>
    <n v="0"/>
    <m/>
    <x v="0"/>
    <x v="1"/>
    <m/>
    <m/>
  </r>
  <r>
    <n v="201781"/>
    <s v="2017-8-1"/>
    <x v="12"/>
    <n v="8"/>
    <n v="1"/>
    <x v="1"/>
    <x v="5"/>
    <x v="1"/>
    <x v="13"/>
    <x v="3"/>
    <x v="12"/>
    <s v="Good Standing"/>
    <n v="201831"/>
    <s v="2018-3-1"/>
    <n v="3.39"/>
    <x v="163"/>
    <s v="Good Standing"/>
    <n v="202031"/>
    <s v="2020-3-1"/>
    <n v="3.47"/>
    <n v="3.88"/>
    <s v="Good Standing"/>
    <x v="1"/>
    <x v="1"/>
    <n v="1"/>
    <x v="0"/>
    <n v="1"/>
    <x v="1"/>
    <n v="0"/>
    <m/>
    <x v="1"/>
    <x v="1"/>
    <m/>
    <m/>
  </r>
  <r>
    <n v="201781"/>
    <s v="2017-8-1"/>
    <x v="12"/>
    <n v="8"/>
    <n v="1"/>
    <x v="0"/>
    <x v="5"/>
    <x v="90"/>
    <x v="5"/>
    <x v="0"/>
    <x v="78"/>
    <s v="Good Standing"/>
    <n v="201831"/>
    <s v="2018-3-1"/>
    <n v="2.86"/>
    <x v="324"/>
    <s v="Good Standing"/>
    <n v="202131"/>
    <s v="2021-3-1"/>
    <n v="3.38"/>
    <n v="3.6"/>
    <s v="Good Standing"/>
    <x v="0"/>
    <x v="1"/>
    <n v="1"/>
    <x v="0"/>
    <n v="1"/>
    <x v="0"/>
    <n v="0"/>
    <m/>
    <x v="0"/>
    <x v="1"/>
    <m/>
    <m/>
  </r>
  <r>
    <n v="201781"/>
    <s v="2017-8-1"/>
    <x v="12"/>
    <n v="8"/>
    <n v="1"/>
    <x v="0"/>
    <x v="4"/>
    <x v="93"/>
    <x v="3"/>
    <x v="5"/>
    <x v="0"/>
    <s v="Good Standing"/>
    <n v="201831"/>
    <s v="2018-3-1"/>
    <n v="2.93"/>
    <x v="261"/>
    <s v="Good Standing"/>
    <n v="201881"/>
    <s v="2018-8-1"/>
    <n v="2.85"/>
    <n v="2.72"/>
    <s v="Good Standing"/>
    <x v="1"/>
    <x v="1"/>
    <n v="1"/>
    <x v="0"/>
    <n v="0"/>
    <x v="1"/>
    <n v="0"/>
    <m/>
    <x v="0"/>
    <x v="0"/>
    <m/>
    <m/>
  </r>
  <r>
    <n v="201781"/>
    <s v="2017-8-1"/>
    <x v="12"/>
    <n v="8"/>
    <n v="1"/>
    <x v="0"/>
    <x v="5"/>
    <x v="42"/>
    <x v="9"/>
    <x v="0"/>
    <x v="76"/>
    <s v="Good Standing"/>
    <n v="201831"/>
    <s v="2018-3-1"/>
    <n v="2.63"/>
    <x v="285"/>
    <s v="Good Standing"/>
    <n v="202131"/>
    <s v="2021-3-1"/>
    <n v="3.18"/>
    <n v="3.36"/>
    <s v="Good Standing"/>
    <x v="1"/>
    <x v="0"/>
    <n v="1"/>
    <x v="0"/>
    <n v="1"/>
    <x v="0"/>
    <n v="0"/>
    <m/>
    <x v="0"/>
    <x v="1"/>
    <m/>
    <m/>
  </r>
  <r>
    <n v="201781"/>
    <s v="2017-8-1"/>
    <x v="12"/>
    <n v="8"/>
    <n v="1"/>
    <x v="0"/>
    <x v="4"/>
    <x v="25"/>
    <x v="3"/>
    <x v="6"/>
    <x v="166"/>
    <s v="Good Standing"/>
    <n v="201831"/>
    <s v="2018-3-1"/>
    <n v="3.72"/>
    <x v="371"/>
    <s v="Good Standing"/>
    <n v="202031"/>
    <s v="2020-3-1"/>
    <n v="3.91"/>
    <n v="4"/>
    <s v="Good Standing"/>
    <x v="0"/>
    <x v="0"/>
    <n v="1"/>
    <x v="0"/>
    <n v="1"/>
    <x v="1"/>
    <n v="0"/>
    <m/>
    <x v="1"/>
    <x v="1"/>
    <m/>
    <m/>
  </r>
  <r>
    <n v="201781"/>
    <s v="2017-8-1"/>
    <x v="12"/>
    <n v="8"/>
    <n v="1"/>
    <x v="0"/>
    <x v="4"/>
    <x v="103"/>
    <x v="10"/>
    <x v="3"/>
    <x v="43"/>
    <s v="Good Standing"/>
    <n v="201831"/>
    <s v="2018-3-1"/>
    <n v="3.72"/>
    <x v="184"/>
    <s v="Good Standing"/>
    <n v="202131"/>
    <s v="2021-3-1"/>
    <n v="3.69"/>
    <n v="4"/>
    <s v="Good Standing"/>
    <x v="1"/>
    <x v="1"/>
    <n v="1"/>
    <x v="0"/>
    <n v="1"/>
    <x v="0"/>
    <n v="0"/>
    <m/>
    <x v="0"/>
    <x v="1"/>
    <m/>
    <m/>
  </r>
  <r>
    <n v="201781"/>
    <s v="2017-8-1"/>
    <x v="12"/>
    <n v="8"/>
    <n v="1"/>
    <x v="1"/>
    <x v="5"/>
    <x v="58"/>
    <x v="14"/>
    <x v="3"/>
    <x v="373"/>
    <s v="Good Standing"/>
    <n v="201831"/>
    <s v="2018-3-1"/>
    <n v="3.54"/>
    <x v="347"/>
    <s v="Good Standing"/>
    <n v="202131"/>
    <s v="2021-3-1"/>
    <n v="3.76"/>
    <n v="3.94"/>
    <s v="Good Standing"/>
    <x v="1"/>
    <x v="1"/>
    <n v="1"/>
    <x v="0"/>
    <n v="1"/>
    <x v="0"/>
    <n v="0"/>
    <m/>
    <x v="0"/>
    <x v="1"/>
    <m/>
    <m/>
  </r>
  <r>
    <n v="201781"/>
    <s v="2017-8-1"/>
    <x v="12"/>
    <n v="8"/>
    <n v="1"/>
    <x v="1"/>
    <x v="5"/>
    <x v="41"/>
    <x v="8"/>
    <x v="2"/>
    <x v="60"/>
    <s v="Good Standing"/>
    <n v="201831"/>
    <s v="2018-3-1"/>
    <n v="3.62"/>
    <x v="220"/>
    <s v="Good Standing"/>
    <n v="202131"/>
    <s v="2021-3-1"/>
    <n v="3.66"/>
    <n v="3.8"/>
    <s v="Good Standing"/>
    <x v="0"/>
    <x v="1"/>
    <n v="1"/>
    <x v="0"/>
    <n v="1"/>
    <x v="0"/>
    <n v="0"/>
    <m/>
    <x v="0"/>
    <x v="1"/>
    <m/>
    <m/>
  </r>
  <r>
    <n v="201781"/>
    <s v="2017-8-1"/>
    <x v="12"/>
    <n v="8"/>
    <n v="1"/>
    <x v="1"/>
    <x v="2"/>
    <x v="66"/>
    <x v="6"/>
    <x v="3"/>
    <x v="258"/>
    <s v="Good Standing"/>
    <n v="201831"/>
    <s v="2018-3-1"/>
    <n v="3.81"/>
    <x v="21"/>
    <s v="Good Standing"/>
    <n v="202131"/>
    <s v="2021-3-1"/>
    <n v="3.83"/>
    <n v="4"/>
    <s v="Good Standing"/>
    <x v="0"/>
    <x v="0"/>
    <n v="1"/>
    <x v="0"/>
    <n v="1"/>
    <x v="0"/>
    <n v="0"/>
    <m/>
    <x v="0"/>
    <x v="1"/>
    <m/>
    <m/>
  </r>
  <r>
    <n v="201781"/>
    <s v="2017-8-1"/>
    <x v="12"/>
    <n v="8"/>
    <n v="1"/>
    <x v="0"/>
    <x v="4"/>
    <x v="41"/>
    <x v="10"/>
    <x v="6"/>
    <x v="29"/>
    <s v="Good Standing"/>
    <n v="201831"/>
    <s v="2018-3-1"/>
    <n v="3.47"/>
    <x v="90"/>
    <s v="Good Standing"/>
    <n v="201931"/>
    <s v="2019-3-1"/>
    <n v="3.07"/>
    <n v="1.48"/>
    <s v="Good Standing with Warning"/>
    <x v="0"/>
    <x v="1"/>
    <n v="1"/>
    <x v="0"/>
    <n v="0"/>
    <x v="1"/>
    <n v="0"/>
    <m/>
    <x v="0"/>
    <x v="0"/>
    <m/>
    <m/>
  </r>
  <r>
    <n v="201781"/>
    <s v="2017-8-1"/>
    <x v="12"/>
    <n v="8"/>
    <n v="1"/>
    <x v="1"/>
    <x v="5"/>
    <x v="93"/>
    <x v="5"/>
    <x v="3"/>
    <x v="140"/>
    <s v="Good Standing"/>
    <n v="201861"/>
    <s v="2018-6-1"/>
    <n v="2.62"/>
    <x v="272"/>
    <s v="Good Standing"/>
    <n v="202081"/>
    <s v="2020-8-1"/>
    <n v="2.63"/>
    <n v="3.72"/>
    <s v="Good Standing"/>
    <x v="1"/>
    <x v="1"/>
    <n v="1"/>
    <x v="0"/>
    <n v="1"/>
    <x v="0"/>
    <n v="0"/>
    <m/>
    <x v="0"/>
    <x v="0"/>
    <m/>
    <m/>
  </r>
  <r>
    <n v="201781"/>
    <s v="2017-8-1"/>
    <x v="12"/>
    <n v="8"/>
    <n v="1"/>
    <x v="1"/>
    <x v="2"/>
    <x v="81"/>
    <x v="8"/>
    <x v="0"/>
    <x v="140"/>
    <s v="Good Standing"/>
    <n v="201861"/>
    <s v="2018-6-1"/>
    <n v="3.13"/>
    <x v="6"/>
    <s v="Good Standing"/>
    <n v="201931"/>
    <s v="2019-3-1"/>
    <n v="3.07"/>
    <n v="2.9"/>
    <s v="Good Standing"/>
    <x v="0"/>
    <x v="0"/>
    <n v="1"/>
    <x v="0"/>
    <n v="0"/>
    <x v="1"/>
    <n v="0"/>
    <m/>
    <x v="0"/>
    <x v="0"/>
    <m/>
    <m/>
  </r>
  <r>
    <n v="201781"/>
    <s v="2017-8-1"/>
    <x v="12"/>
    <n v="8"/>
    <n v="1"/>
    <x v="1"/>
    <x v="5"/>
    <x v="82"/>
    <x v="8"/>
    <x v="2"/>
    <x v="164"/>
    <s v="Good Standing"/>
    <n v="201831"/>
    <s v="2018-3-1"/>
    <n v="3.97"/>
    <x v="6"/>
    <s v="Good Standing"/>
    <n v="202131"/>
    <s v="2021-3-1"/>
    <n v="3.89"/>
    <n v="3.68"/>
    <s v="Good Standing"/>
    <x v="1"/>
    <x v="1"/>
    <n v="1"/>
    <x v="0"/>
    <n v="1"/>
    <x v="0"/>
    <n v="0"/>
    <m/>
    <x v="0"/>
    <x v="0"/>
    <m/>
    <m/>
  </r>
  <r>
    <n v="201781"/>
    <s v="2017-8-1"/>
    <x v="12"/>
    <n v="8"/>
    <n v="1"/>
    <x v="0"/>
    <x v="0"/>
    <x v="90"/>
    <x v="3"/>
    <x v="4"/>
    <x v="267"/>
    <s v="Good Standing"/>
    <n v="201831"/>
    <s v="2018-3-1"/>
    <n v="3.01"/>
    <x v="155"/>
    <s v="Good Standing"/>
    <n v="201931"/>
    <s v="2019-3-1"/>
    <n v="3.1"/>
    <n v="2.67"/>
    <s v="Good Standing"/>
    <x v="0"/>
    <x v="0"/>
    <n v="1"/>
    <x v="0"/>
    <n v="0"/>
    <x v="1"/>
    <n v="0"/>
    <m/>
    <x v="0"/>
    <x v="0"/>
    <m/>
    <m/>
  </r>
  <r>
    <n v="201781"/>
    <s v="2017-8-1"/>
    <x v="12"/>
    <n v="8"/>
    <n v="1"/>
    <x v="0"/>
    <x v="4"/>
    <x v="36"/>
    <x v="6"/>
    <x v="2"/>
    <x v="72"/>
    <s v="Good Standing"/>
    <n v="201831"/>
    <s v="2018-3-1"/>
    <n v="2.12"/>
    <x v="372"/>
    <s v="Good Standing with Warning"/>
    <n v="202131"/>
    <s v="2021-3-1"/>
    <n v="2.76"/>
    <n v="3.18"/>
    <s v="Good Standing"/>
    <x v="1"/>
    <x v="1"/>
    <n v="1"/>
    <x v="0"/>
    <n v="1"/>
    <x v="0"/>
    <n v="0"/>
    <m/>
    <x v="0"/>
    <x v="0"/>
    <m/>
    <m/>
  </r>
  <r>
    <n v="201781"/>
    <s v="2017-8-1"/>
    <x v="12"/>
    <n v="8"/>
    <n v="1"/>
    <x v="0"/>
    <x v="5"/>
    <x v="85"/>
    <x v="3"/>
    <x v="0"/>
    <x v="263"/>
    <s v="Good Standing"/>
    <n v="201831"/>
    <s v="2018-3-1"/>
    <n v="3.45"/>
    <x v="181"/>
    <s v="Good Standing"/>
    <n v="201931"/>
    <s v="2019-3-1"/>
    <n v="3.47"/>
    <n v="3.65"/>
    <s v="Good Standing"/>
    <x v="0"/>
    <x v="0"/>
    <n v="1"/>
    <x v="0"/>
    <n v="0"/>
    <x v="1"/>
    <n v="0"/>
    <m/>
    <x v="0"/>
    <x v="0"/>
    <m/>
    <m/>
  </r>
  <r>
    <n v="201781"/>
    <s v="2017-8-1"/>
    <x v="12"/>
    <n v="8"/>
    <n v="1"/>
    <x v="1"/>
    <x v="4"/>
    <x v="13"/>
    <x v="11"/>
    <x v="5"/>
    <x v="240"/>
    <s v="Probation"/>
    <n v="201781"/>
    <s v="2017-8-1"/>
    <n v="1.4"/>
    <x v="255"/>
    <s v="Probation"/>
    <m/>
    <s v="--"/>
    <m/>
    <m/>
    <m/>
    <x v="0"/>
    <x v="1"/>
    <n v="1"/>
    <x v="1"/>
    <n v="0"/>
    <x v="1"/>
    <n v="0"/>
    <m/>
    <x v="0"/>
    <x v="0"/>
    <m/>
    <m/>
  </r>
  <r>
    <n v="201781"/>
    <s v="2017-8-1"/>
    <x v="12"/>
    <n v="8"/>
    <n v="1"/>
    <x v="1"/>
    <x v="4"/>
    <x v="12"/>
    <x v="5"/>
    <x v="3"/>
    <x v="179"/>
    <s v="Good Standing"/>
    <n v="201831"/>
    <s v="2018-3-1"/>
    <n v="2.48"/>
    <x v="282"/>
    <s v="Good Standing"/>
    <n v="202131"/>
    <s v="2021-3-1"/>
    <n v="2.64"/>
    <n v="2.17"/>
    <s v="Good Standing"/>
    <x v="1"/>
    <x v="1"/>
    <n v="1"/>
    <x v="0"/>
    <n v="1"/>
    <x v="0"/>
    <n v="0"/>
    <m/>
    <x v="0"/>
    <x v="0"/>
    <m/>
    <m/>
  </r>
  <r>
    <n v="201781"/>
    <s v="2017-8-1"/>
    <x v="12"/>
    <n v="8"/>
    <n v="1"/>
    <x v="1"/>
    <x v="5"/>
    <x v="32"/>
    <x v="11"/>
    <x v="2"/>
    <x v="358"/>
    <s v="Probation"/>
    <n v="201781"/>
    <s v="2017-8-1"/>
    <n v="0.86"/>
    <x v="373"/>
    <s v="Probation"/>
    <m/>
    <s v="--"/>
    <m/>
    <m/>
    <m/>
    <x v="1"/>
    <x v="1"/>
    <n v="1"/>
    <x v="1"/>
    <n v="0"/>
    <x v="1"/>
    <n v="0"/>
    <m/>
    <x v="0"/>
    <x v="0"/>
    <m/>
    <m/>
  </r>
  <r>
    <n v="201781"/>
    <s v="2017-8-1"/>
    <x v="12"/>
    <n v="8"/>
    <n v="1"/>
    <x v="0"/>
    <x v="4"/>
    <x v="60"/>
    <x v="14"/>
    <x v="4"/>
    <x v="136"/>
    <s v="Good Standing"/>
    <n v="201861"/>
    <s v="2018-6-1"/>
    <n v="2.96"/>
    <x v="6"/>
    <s v="Good Standing"/>
    <n v="201881"/>
    <s v="2018-8-1"/>
    <n v="2.91"/>
    <n v="2.8"/>
    <s v="Good Standing"/>
    <x v="0"/>
    <x v="0"/>
    <n v="1"/>
    <x v="0"/>
    <n v="0"/>
    <x v="1"/>
    <n v="0"/>
    <m/>
    <x v="0"/>
    <x v="0"/>
    <m/>
    <m/>
  </r>
  <r>
    <n v="201781"/>
    <s v="2017-8-1"/>
    <x v="12"/>
    <n v="8"/>
    <n v="1"/>
    <x v="0"/>
    <x v="5"/>
    <x v="36"/>
    <x v="13"/>
    <x v="3"/>
    <x v="78"/>
    <s v="Good Standing"/>
    <n v="201831"/>
    <s v="2018-3-1"/>
    <n v="2.74"/>
    <x v="172"/>
    <s v="Good Standing"/>
    <n v="201881"/>
    <s v="2018-8-1"/>
    <n v="2.14"/>
    <n v="0.83"/>
    <s v="Good Standing with Warning"/>
    <x v="1"/>
    <x v="1"/>
    <n v="1"/>
    <x v="0"/>
    <n v="0"/>
    <x v="1"/>
    <n v="0"/>
    <m/>
    <x v="0"/>
    <x v="0"/>
    <m/>
    <m/>
  </r>
  <r>
    <n v="201781"/>
    <s v="2017-8-1"/>
    <x v="12"/>
    <n v="8"/>
    <n v="1"/>
    <x v="0"/>
    <x v="5"/>
    <x v="106"/>
    <x v="6"/>
    <x v="2"/>
    <x v="222"/>
    <s v="Good Standing"/>
    <n v="201831"/>
    <s v="2018-3-1"/>
    <n v="3"/>
    <x v="214"/>
    <s v="Good Standing"/>
    <n v="202131"/>
    <s v="2021-3-1"/>
    <n v="3.18"/>
    <n v="3.4"/>
    <s v="Good Standing"/>
    <x v="1"/>
    <x v="1"/>
    <n v="1"/>
    <x v="0"/>
    <n v="1"/>
    <x v="0"/>
    <n v="0"/>
    <m/>
    <x v="0"/>
    <x v="1"/>
    <m/>
    <m/>
  </r>
  <r>
    <n v="201781"/>
    <s v="2017-8-1"/>
    <x v="12"/>
    <n v="8"/>
    <n v="1"/>
    <x v="1"/>
    <x v="5"/>
    <x v="37"/>
    <x v="8"/>
    <x v="3"/>
    <x v="182"/>
    <s v="Good Standing"/>
    <n v="201831"/>
    <s v="2018-3-1"/>
    <n v="2.81"/>
    <x v="174"/>
    <s v="Good Standing"/>
    <n v="202131"/>
    <s v="2021-3-1"/>
    <n v="2.99"/>
    <n v="3.45"/>
    <s v="Good Standing"/>
    <x v="1"/>
    <x v="1"/>
    <n v="1"/>
    <x v="0"/>
    <n v="1"/>
    <x v="0"/>
    <n v="0"/>
    <m/>
    <x v="0"/>
    <x v="0"/>
    <m/>
    <m/>
  </r>
  <r>
    <n v="201781"/>
    <s v="2017-8-1"/>
    <x v="12"/>
    <n v="8"/>
    <n v="1"/>
    <x v="0"/>
    <x v="0"/>
    <x v="8"/>
    <x v="3"/>
    <x v="3"/>
    <x v="191"/>
    <s v="Good Standing"/>
    <n v="201831"/>
    <s v="2018-3-1"/>
    <n v="2.89"/>
    <x v="19"/>
    <s v="Good Standing"/>
    <n v="201981"/>
    <s v="2019-8-1"/>
    <n v="2.72"/>
    <n v="2.42"/>
    <s v="Good Standing"/>
    <x v="0"/>
    <x v="1"/>
    <n v="1"/>
    <x v="1"/>
    <n v="1"/>
    <x v="1"/>
    <n v="0"/>
    <m/>
    <x v="0"/>
    <x v="0"/>
    <m/>
    <m/>
  </r>
  <r>
    <n v="201781"/>
    <s v="2017-8-1"/>
    <x v="12"/>
    <n v="8"/>
    <n v="1"/>
    <x v="1"/>
    <x v="4"/>
    <x v="89"/>
    <x v="6"/>
    <x v="0"/>
    <x v="76"/>
    <s v="Good Standing"/>
    <n v="201831"/>
    <s v="2018-3-1"/>
    <n v="3.3"/>
    <x v="202"/>
    <s v="Good Standing"/>
    <n v="201931"/>
    <s v="2019-3-1"/>
    <n v="2.87"/>
    <n v="2.76"/>
    <s v="Good Standing"/>
    <x v="0"/>
    <x v="0"/>
    <n v="1"/>
    <x v="0"/>
    <n v="0"/>
    <x v="1"/>
    <n v="0"/>
    <m/>
    <x v="0"/>
    <x v="0"/>
    <m/>
    <m/>
  </r>
  <r>
    <n v="201781"/>
    <s v="2017-8-1"/>
    <x v="12"/>
    <n v="8"/>
    <n v="1"/>
    <x v="1"/>
    <x v="5"/>
    <x v="50"/>
    <x v="11"/>
    <x v="3"/>
    <x v="250"/>
    <s v="Good Standing"/>
    <n v="201831"/>
    <s v="2018-3-1"/>
    <n v="2.92"/>
    <x v="242"/>
    <s v="Good Standing"/>
    <n v="202131"/>
    <s v="2021-3-1"/>
    <n v="3.34"/>
    <n v="3.92"/>
    <s v="Good Standing"/>
    <x v="1"/>
    <x v="1"/>
    <n v="1"/>
    <x v="0"/>
    <n v="1"/>
    <x v="0"/>
    <n v="0"/>
    <m/>
    <x v="0"/>
    <x v="1"/>
    <m/>
    <m/>
  </r>
  <r>
    <n v="201781"/>
    <s v="2017-8-1"/>
    <x v="12"/>
    <n v="8"/>
    <n v="1"/>
    <x v="0"/>
    <x v="5"/>
    <x v="56"/>
    <x v="11"/>
    <x v="0"/>
    <x v="188"/>
    <s v="Good Standing"/>
    <n v="201831"/>
    <s v="2018-3-1"/>
    <n v="3.86"/>
    <x v="50"/>
    <s v="Good Standing"/>
    <n v="202031"/>
    <s v="2020-3-1"/>
    <n v="3.86"/>
    <n v="3.94"/>
    <s v="Good Standing"/>
    <x v="0"/>
    <x v="1"/>
    <n v="1"/>
    <x v="0"/>
    <n v="1"/>
    <x v="1"/>
    <n v="0"/>
    <m/>
    <x v="0"/>
    <x v="1"/>
    <m/>
    <m/>
  </r>
  <r>
    <n v="201781"/>
    <s v="2017-8-1"/>
    <x v="12"/>
    <n v="8"/>
    <n v="1"/>
    <x v="0"/>
    <x v="5"/>
    <x v="32"/>
    <x v="6"/>
    <x v="3"/>
    <x v="217"/>
    <s v="Good Standing"/>
    <n v="201831"/>
    <s v="2018-3-1"/>
    <n v="2.09"/>
    <x v="162"/>
    <s v="Good Standing with Warning"/>
    <n v="201931"/>
    <s v="2019-3-1"/>
    <n v="2.06"/>
    <n v="2.9"/>
    <s v="Good Standing"/>
    <x v="0"/>
    <x v="1"/>
    <n v="1"/>
    <x v="0"/>
    <n v="0"/>
    <x v="1"/>
    <n v="0"/>
    <m/>
    <x v="0"/>
    <x v="0"/>
    <m/>
    <m/>
  </r>
  <r>
    <n v="201781"/>
    <s v="2017-8-1"/>
    <x v="12"/>
    <n v="8"/>
    <n v="1"/>
    <x v="0"/>
    <x v="5"/>
    <x v="64"/>
    <x v="10"/>
    <x v="2"/>
    <x v="15"/>
    <s v="Good Standing"/>
    <n v="201831"/>
    <s v="2018-3-1"/>
    <n v="3.16"/>
    <x v="374"/>
    <s v="Good Standing"/>
    <n v="202131"/>
    <s v="2021-3-1"/>
    <n v="3.32"/>
    <n v="3.92"/>
    <s v="Good Standing"/>
    <x v="0"/>
    <x v="1"/>
    <n v="1"/>
    <x v="0"/>
    <n v="1"/>
    <x v="0"/>
    <n v="0"/>
    <m/>
    <x v="0"/>
    <x v="1"/>
    <m/>
    <m/>
  </r>
  <r>
    <n v="201781"/>
    <s v="2017-8-1"/>
    <x v="12"/>
    <n v="8"/>
    <n v="1"/>
    <x v="0"/>
    <x v="0"/>
    <x v="140"/>
    <x v="6"/>
    <x v="6"/>
    <x v="374"/>
    <s v="Probation"/>
    <n v="201831"/>
    <s v="2018-3-1"/>
    <n v="1.35"/>
    <x v="143"/>
    <s v="Probation"/>
    <n v="202131"/>
    <s v="2021-3-1"/>
    <n v="2.93"/>
    <n v="3.42"/>
    <s v="Good Standing"/>
    <x v="0"/>
    <x v="1"/>
    <n v="1"/>
    <x v="0"/>
    <n v="1"/>
    <x v="0"/>
    <n v="0"/>
    <m/>
    <x v="0"/>
    <x v="1"/>
    <m/>
    <m/>
  </r>
  <r>
    <n v="201781"/>
    <s v="2017-8-1"/>
    <x v="12"/>
    <n v="8"/>
    <n v="1"/>
    <x v="0"/>
    <x v="5"/>
    <x v="73"/>
    <x v="8"/>
    <x v="0"/>
    <x v="232"/>
    <s v="Good Standing"/>
    <n v="201831"/>
    <s v="2018-3-1"/>
    <n v="2.4500000000000002"/>
    <x v="310"/>
    <s v="Good Standing"/>
    <n v="201831"/>
    <s v="2018-3-1"/>
    <n v="2.4500000000000002"/>
    <n v="2.25"/>
    <s v="Good Standing"/>
    <x v="1"/>
    <x v="1"/>
    <n v="1"/>
    <x v="1"/>
    <n v="0"/>
    <x v="1"/>
    <n v="0"/>
    <m/>
    <x v="0"/>
    <x v="0"/>
    <m/>
    <m/>
  </r>
  <r>
    <n v="201781"/>
    <s v="2017-8-1"/>
    <x v="12"/>
    <n v="8"/>
    <n v="1"/>
    <x v="1"/>
    <x v="4"/>
    <x v="14"/>
    <x v="5"/>
    <x v="3"/>
    <x v="375"/>
    <s v="Good Standing"/>
    <n v="201831"/>
    <s v="2018-3-1"/>
    <n v="1.74"/>
    <x v="375"/>
    <s v="Probation"/>
    <n v="202131"/>
    <s v="2021-3-1"/>
    <n v="2.13"/>
    <n v="1.97"/>
    <s v="Good Standing"/>
    <x v="1"/>
    <x v="1"/>
    <n v="1"/>
    <x v="0"/>
    <n v="1"/>
    <x v="0"/>
    <n v="0"/>
    <m/>
    <x v="0"/>
    <x v="0"/>
    <m/>
    <m/>
  </r>
  <r>
    <n v="201781"/>
    <s v="2017-8-1"/>
    <x v="12"/>
    <n v="8"/>
    <n v="1"/>
    <x v="1"/>
    <x v="5"/>
    <x v="48"/>
    <x v="13"/>
    <x v="3"/>
    <x v="226"/>
    <s v="Good Standing"/>
    <n v="201831"/>
    <s v="2018-3-1"/>
    <n v="3.55"/>
    <x v="202"/>
    <s v="Good Standing"/>
    <n v="202131"/>
    <s v="2021-3-1"/>
    <n v="3.69"/>
    <n v="3.9"/>
    <s v="Good Standing"/>
    <x v="0"/>
    <x v="1"/>
    <n v="1"/>
    <x v="0"/>
    <n v="1"/>
    <x v="0"/>
    <n v="0"/>
    <m/>
    <x v="0"/>
    <x v="1"/>
    <m/>
    <m/>
  </r>
  <r>
    <n v="201781"/>
    <s v="2017-8-1"/>
    <x v="12"/>
    <n v="8"/>
    <n v="1"/>
    <x v="1"/>
    <x v="5"/>
    <x v="106"/>
    <x v="5"/>
    <x v="3"/>
    <x v="318"/>
    <s v="Good Standing"/>
    <n v="201831"/>
    <s v="2018-3-1"/>
    <n v="3.15"/>
    <x v="121"/>
    <s v="Good Standing"/>
    <n v="202131"/>
    <s v="2021-3-1"/>
    <n v="3.23"/>
    <n v="3.32"/>
    <s v="Good Standing"/>
    <x v="1"/>
    <x v="1"/>
    <n v="1"/>
    <x v="0"/>
    <n v="1"/>
    <x v="0"/>
    <n v="0"/>
    <m/>
    <x v="0"/>
    <x v="1"/>
    <m/>
    <m/>
  </r>
  <r>
    <n v="201881"/>
    <s v="2018-8-1"/>
    <x v="13"/>
    <n v="8"/>
    <n v="1"/>
    <x v="1"/>
    <x v="1"/>
    <x v="32"/>
    <x v="9"/>
    <x v="1"/>
    <x v="84"/>
    <s v="Good Standing"/>
    <n v="201951"/>
    <s v="2019-5-1"/>
    <n v="2.7"/>
    <x v="6"/>
    <s v="Good Standing"/>
    <n v="202131"/>
    <s v="2021-3-1"/>
    <n v="3.47"/>
    <n v="3.66"/>
    <s v="Good Standing"/>
    <x v="0"/>
    <x v="1"/>
    <n v="1"/>
    <x v="0"/>
    <n v="1"/>
    <x v="1"/>
    <m/>
    <m/>
    <x v="0"/>
    <x v="1"/>
    <m/>
    <m/>
  </r>
  <r>
    <n v="201881"/>
    <s v="2018-8-1"/>
    <x v="13"/>
    <n v="8"/>
    <n v="1"/>
    <x v="0"/>
    <x v="1"/>
    <x v="59"/>
    <x v="11"/>
    <x v="1"/>
    <x v="84"/>
    <s v="Probation"/>
    <n v="201881"/>
    <s v="2018-8-1"/>
    <n v="0"/>
    <x v="59"/>
    <s v="Probation"/>
    <n v="201881"/>
    <s v="2018-8-1"/>
    <n v="0"/>
    <n v="0"/>
    <s v="Probation"/>
    <x v="0"/>
    <x v="1"/>
    <n v="1"/>
    <x v="1"/>
    <n v="0"/>
    <x v="1"/>
    <m/>
    <m/>
    <x v="0"/>
    <x v="1"/>
    <m/>
    <m/>
  </r>
  <r>
    <n v="201881"/>
    <s v="2018-8-1"/>
    <x v="13"/>
    <n v="8"/>
    <n v="1"/>
    <x v="0"/>
    <x v="1"/>
    <x v="120"/>
    <x v="3"/>
    <x v="1"/>
    <x v="282"/>
    <s v="Good Standing"/>
    <n v="201931"/>
    <s v="2019-3-1"/>
    <n v="2.0699999999999998"/>
    <x v="233"/>
    <s v="Good Standing with Warning"/>
    <n v="202031"/>
    <s v="2020-3-1"/>
    <n v="2.09"/>
    <n v="1.59"/>
    <s v="Good Standing with Warning"/>
    <x v="0"/>
    <x v="1"/>
    <n v="1"/>
    <x v="0"/>
    <n v="0"/>
    <x v="1"/>
    <m/>
    <m/>
    <x v="0"/>
    <x v="0"/>
    <m/>
    <m/>
  </r>
  <r>
    <n v="201881"/>
    <s v="2018-8-1"/>
    <x v="13"/>
    <n v="8"/>
    <n v="1"/>
    <x v="0"/>
    <x v="1"/>
    <x v="21"/>
    <x v="3"/>
    <x v="1"/>
    <x v="0"/>
    <s v="Good Standing"/>
    <n v="201951"/>
    <s v="2019-5-1"/>
    <n v="2"/>
    <x v="272"/>
    <s v="Good Standing"/>
    <n v="201981"/>
    <s v="2019-8-1"/>
    <n v="2.04"/>
    <n v="2.13"/>
    <s v="Good Standing"/>
    <x v="0"/>
    <x v="1"/>
    <n v="1"/>
    <x v="0"/>
    <n v="0"/>
    <x v="1"/>
    <m/>
    <m/>
    <x v="0"/>
    <x v="0"/>
    <m/>
    <m/>
  </r>
  <r>
    <n v="201881"/>
    <s v="2018-8-1"/>
    <x v="13"/>
    <n v="8"/>
    <n v="1"/>
    <x v="0"/>
    <x v="1"/>
    <x v="103"/>
    <x v="9"/>
    <x v="1"/>
    <x v="155"/>
    <s v="Good Standing"/>
    <n v="201971"/>
    <s v="2019-7-1"/>
    <n v="2.54"/>
    <x v="6"/>
    <s v="Good Standing"/>
    <n v="202131"/>
    <s v="2021-3-1"/>
    <n v="2.4"/>
    <n v="3.02"/>
    <s v="Good Standing"/>
    <x v="0"/>
    <x v="1"/>
    <n v="1"/>
    <x v="0"/>
    <n v="1"/>
    <x v="0"/>
    <m/>
    <m/>
    <x v="0"/>
    <x v="1"/>
    <m/>
    <m/>
  </r>
  <r>
    <n v="201881"/>
    <s v="2018-8-1"/>
    <x v="13"/>
    <n v="8"/>
    <n v="1"/>
    <x v="1"/>
    <x v="1"/>
    <x v="118"/>
    <x v="9"/>
    <x v="1"/>
    <x v="84"/>
    <s v="Good Standing"/>
    <n v="201931"/>
    <s v="2019-3-1"/>
    <n v="3.9"/>
    <x v="363"/>
    <s v="Good Standing"/>
    <n v="202131"/>
    <s v="2021-3-1"/>
    <n v="3.91"/>
    <n v="3.9"/>
    <s v="Good Standing"/>
    <x v="0"/>
    <x v="1"/>
    <n v="1"/>
    <x v="0"/>
    <n v="1"/>
    <x v="0"/>
    <m/>
    <m/>
    <x v="0"/>
    <x v="1"/>
    <m/>
    <m/>
  </r>
  <r>
    <n v="201881"/>
    <s v="2018-8-1"/>
    <x v="13"/>
    <n v="8"/>
    <n v="1"/>
    <x v="0"/>
    <x v="1"/>
    <x v="79"/>
    <x v="14"/>
    <x v="1"/>
    <x v="336"/>
    <s v="Good Standing"/>
    <n v="201931"/>
    <s v="2019-3-1"/>
    <n v="3.52"/>
    <x v="160"/>
    <s v="Good Standing"/>
    <n v="202031"/>
    <s v="2020-3-1"/>
    <n v="3.33"/>
    <n v="3.8"/>
    <s v="Good Standing"/>
    <x v="0"/>
    <x v="0"/>
    <n v="1"/>
    <x v="0"/>
    <n v="0"/>
    <x v="1"/>
    <m/>
    <m/>
    <x v="0"/>
    <x v="0"/>
    <m/>
    <m/>
  </r>
  <r>
    <n v="201881"/>
    <s v="2018-8-1"/>
    <x v="13"/>
    <n v="8"/>
    <n v="1"/>
    <x v="0"/>
    <x v="5"/>
    <x v="117"/>
    <x v="6"/>
    <x v="3"/>
    <x v="254"/>
    <s v="Good Standing"/>
    <n v="201931"/>
    <s v="2019-3-1"/>
    <n v="3.71"/>
    <x v="202"/>
    <s v="Good Standing"/>
    <n v="202131"/>
    <s v="2021-3-1"/>
    <n v="3.74"/>
    <n v="3.92"/>
    <s v="Good Standing"/>
    <x v="1"/>
    <x v="1"/>
    <n v="1"/>
    <x v="0"/>
    <n v="1"/>
    <x v="1"/>
    <m/>
    <m/>
    <x v="1"/>
    <x v="1"/>
    <m/>
    <m/>
  </r>
  <r>
    <n v="201881"/>
    <s v="2018-8-1"/>
    <x v="13"/>
    <n v="8"/>
    <n v="1"/>
    <x v="0"/>
    <x v="4"/>
    <x v="62"/>
    <x v="9"/>
    <x v="2"/>
    <x v="60"/>
    <s v="Good Standing"/>
    <n v="201931"/>
    <s v="2019-3-1"/>
    <n v="3.6"/>
    <x v="319"/>
    <s v="Good Standing"/>
    <n v="202031"/>
    <s v="2020-3-1"/>
    <n v="3.63"/>
    <n v="3.6"/>
    <s v="Good Standing"/>
    <x v="0"/>
    <x v="1"/>
    <n v="1"/>
    <x v="0"/>
    <n v="0"/>
    <x v="1"/>
    <m/>
    <m/>
    <x v="0"/>
    <x v="1"/>
    <m/>
    <m/>
  </r>
  <r>
    <n v="201881"/>
    <s v="2018-8-1"/>
    <x v="13"/>
    <n v="8"/>
    <n v="1"/>
    <x v="0"/>
    <x v="1"/>
    <x v="65"/>
    <x v="9"/>
    <x v="1"/>
    <x v="15"/>
    <s v="Good Standing"/>
    <n v="201931"/>
    <s v="2019-3-1"/>
    <n v="2.82"/>
    <x v="151"/>
    <s v="Good Standing"/>
    <n v="202131"/>
    <s v="2021-3-1"/>
    <n v="3.46"/>
    <n v="3.67"/>
    <s v="Good Standing"/>
    <x v="0"/>
    <x v="1"/>
    <n v="1"/>
    <x v="0"/>
    <n v="1"/>
    <x v="0"/>
    <m/>
    <m/>
    <x v="0"/>
    <x v="1"/>
    <m/>
    <m/>
  </r>
  <r>
    <n v="201881"/>
    <s v="2018-8-1"/>
    <x v="13"/>
    <n v="8"/>
    <n v="1"/>
    <x v="0"/>
    <x v="2"/>
    <x v="134"/>
    <x v="14"/>
    <x v="2"/>
    <x v="129"/>
    <s v="Good Standing"/>
    <n v="201931"/>
    <s v="2019-3-1"/>
    <n v="2.96"/>
    <x v="210"/>
    <s v="Good Standing"/>
    <n v="202131"/>
    <s v="2021-3-1"/>
    <n v="3.4"/>
    <n v="3.35"/>
    <s v="Good Standing"/>
    <x v="0"/>
    <x v="1"/>
    <n v="1"/>
    <x v="0"/>
    <n v="1"/>
    <x v="0"/>
    <m/>
    <m/>
    <x v="0"/>
    <x v="0"/>
    <m/>
    <m/>
  </r>
  <r>
    <n v="201881"/>
    <s v="2018-8-1"/>
    <x v="13"/>
    <n v="8"/>
    <n v="1"/>
    <x v="0"/>
    <x v="1"/>
    <x v="65"/>
    <x v="6"/>
    <x v="1"/>
    <x v="276"/>
    <s v="Good Standing"/>
    <n v="201931"/>
    <s v="2019-3-1"/>
    <n v="2.48"/>
    <x v="262"/>
    <s v="Good Standing"/>
    <n v="202131"/>
    <s v="2021-3-1"/>
    <n v="2.06"/>
    <n v="1.1000000000000001"/>
    <s v="Good Standing with Warning"/>
    <x v="0"/>
    <x v="1"/>
    <n v="1"/>
    <x v="0"/>
    <n v="1"/>
    <x v="1"/>
    <m/>
    <m/>
    <x v="0"/>
    <x v="1"/>
    <m/>
    <m/>
  </r>
  <r>
    <n v="201881"/>
    <s v="2018-8-1"/>
    <x v="13"/>
    <n v="8"/>
    <n v="1"/>
    <x v="1"/>
    <x v="5"/>
    <x v="66"/>
    <x v="10"/>
    <x v="3"/>
    <x v="169"/>
    <s v="Good Standing"/>
    <n v="201931"/>
    <s v="2019-3-1"/>
    <n v="3.92"/>
    <x v="50"/>
    <s v="Good Standing"/>
    <n v="202031"/>
    <s v="2020-3-1"/>
    <n v="3.96"/>
    <n v="4"/>
    <s v="Good Standing"/>
    <x v="0"/>
    <x v="1"/>
    <n v="1"/>
    <x v="0"/>
    <n v="0"/>
    <x v="1"/>
    <m/>
    <m/>
    <x v="0"/>
    <x v="1"/>
    <m/>
    <m/>
  </r>
  <r>
    <n v="201881"/>
    <s v="2018-8-1"/>
    <x v="13"/>
    <n v="8"/>
    <n v="1"/>
    <x v="1"/>
    <x v="4"/>
    <x v="17"/>
    <x v="14"/>
    <x v="0"/>
    <x v="288"/>
    <s v="Good Standing"/>
    <n v="201931"/>
    <s v="2019-3-1"/>
    <n v="2.5299999999999998"/>
    <x v="156"/>
    <s v="Good Standing"/>
    <n v="201931"/>
    <s v="2019-3-1"/>
    <n v="2.5299999999999998"/>
    <n v="2.72"/>
    <s v="Good Standing"/>
    <x v="0"/>
    <x v="0"/>
    <n v="1"/>
    <x v="1"/>
    <n v="0"/>
    <x v="1"/>
    <m/>
    <m/>
    <x v="0"/>
    <x v="0"/>
    <m/>
    <m/>
  </r>
  <r>
    <n v="201881"/>
    <s v="2018-8-1"/>
    <x v="13"/>
    <n v="8"/>
    <n v="1"/>
    <x v="1"/>
    <x v="0"/>
    <x v="113"/>
    <x v="14"/>
    <x v="2"/>
    <x v="156"/>
    <s v="Good Standing"/>
    <n v="201931"/>
    <s v="2019-3-1"/>
    <n v="1.8"/>
    <x v="279"/>
    <s v="Probation"/>
    <n v="202131"/>
    <s v="2021-3-1"/>
    <n v="1.82"/>
    <n v="1"/>
    <s v="Probation"/>
    <x v="1"/>
    <x v="1"/>
    <n v="1"/>
    <x v="1"/>
    <n v="0"/>
    <x v="1"/>
    <m/>
    <m/>
    <x v="0"/>
    <x v="0"/>
    <m/>
    <m/>
  </r>
  <r>
    <n v="201881"/>
    <s v="2018-8-1"/>
    <x v="13"/>
    <n v="8"/>
    <n v="1"/>
    <x v="0"/>
    <x v="1"/>
    <x v="126"/>
    <x v="15"/>
    <x v="1"/>
    <x v="326"/>
    <s v="Probation"/>
    <n v="201931"/>
    <s v="2019-3-1"/>
    <n v="1.85"/>
    <x v="74"/>
    <s v="Probation"/>
    <n v="202131"/>
    <s v="2021-3-1"/>
    <n v="3.03"/>
    <n v="3.92"/>
    <s v="Good Standing"/>
    <x v="0"/>
    <x v="1"/>
    <n v="1"/>
    <x v="0"/>
    <n v="1"/>
    <x v="0"/>
    <m/>
    <m/>
    <x v="0"/>
    <x v="0"/>
    <m/>
    <m/>
  </r>
  <r>
    <n v="201881"/>
    <s v="2018-8-1"/>
    <x v="13"/>
    <n v="8"/>
    <n v="1"/>
    <x v="0"/>
    <x v="3"/>
    <x v="24"/>
    <x v="15"/>
    <x v="3"/>
    <x v="364"/>
    <s v="Probation"/>
    <n v="201931"/>
    <s v="2019-3-1"/>
    <n v="2.08"/>
    <x v="297"/>
    <s v="Good Standing"/>
    <n v="201931"/>
    <s v="2019-3-1"/>
    <n v="2.08"/>
    <n v="2.27"/>
    <s v="Good Standing"/>
    <x v="1"/>
    <x v="1"/>
    <n v="1"/>
    <x v="1"/>
    <n v="0"/>
    <x v="1"/>
    <m/>
    <m/>
    <x v="0"/>
    <x v="0"/>
    <m/>
    <m/>
  </r>
  <r>
    <n v="201881"/>
    <s v="2018-8-1"/>
    <x v="13"/>
    <n v="8"/>
    <n v="1"/>
    <x v="0"/>
    <x v="3"/>
    <x v="17"/>
    <x v="5"/>
    <x v="3"/>
    <x v="203"/>
    <s v="Good Standing"/>
    <n v="201931"/>
    <s v="2019-3-1"/>
    <n v="2.5299999999999998"/>
    <x v="358"/>
    <s v="Good Standing"/>
    <n v="202131"/>
    <s v="2021-3-1"/>
    <n v="2.96"/>
    <n v="3.5"/>
    <s v="Good Standing"/>
    <x v="0"/>
    <x v="0"/>
    <n v="1"/>
    <x v="0"/>
    <n v="1"/>
    <x v="0"/>
    <m/>
    <m/>
    <x v="0"/>
    <x v="0"/>
    <m/>
    <m/>
  </r>
  <r>
    <n v="201881"/>
    <s v="2018-8-1"/>
    <x v="13"/>
    <n v="8"/>
    <n v="1"/>
    <x v="0"/>
    <x v="5"/>
    <x v="138"/>
    <x v="5"/>
    <x v="3"/>
    <x v="14"/>
    <s v="Good Standing"/>
    <n v="201931"/>
    <s v="2019-3-1"/>
    <n v="3"/>
    <x v="268"/>
    <s v="Good Standing"/>
    <n v="202131"/>
    <s v="2021-3-1"/>
    <n v="3.19"/>
    <n v="3.5"/>
    <s v="Good Standing"/>
    <x v="1"/>
    <x v="1"/>
    <n v="1"/>
    <x v="0"/>
    <n v="1"/>
    <x v="0"/>
    <m/>
    <m/>
    <x v="0"/>
    <x v="0"/>
    <m/>
    <m/>
  </r>
  <r>
    <n v="201881"/>
    <s v="2018-8-1"/>
    <x v="13"/>
    <n v="8"/>
    <n v="1"/>
    <x v="0"/>
    <x v="5"/>
    <x v="28"/>
    <x v="6"/>
    <x v="0"/>
    <x v="206"/>
    <s v="Good Standing"/>
    <n v="201931"/>
    <s v="2019-3-1"/>
    <n v="3.72"/>
    <x v="102"/>
    <s v="Good Standing"/>
    <n v="202131"/>
    <s v="2021-3-1"/>
    <n v="3.6"/>
    <n v="3.18"/>
    <s v="Good Standing"/>
    <x v="1"/>
    <x v="1"/>
    <n v="1"/>
    <x v="0"/>
    <n v="1"/>
    <x v="0"/>
    <m/>
    <m/>
    <x v="0"/>
    <x v="1"/>
    <m/>
    <m/>
  </r>
  <r>
    <n v="201881"/>
    <s v="2018-8-1"/>
    <x v="13"/>
    <n v="8"/>
    <n v="1"/>
    <x v="1"/>
    <x v="4"/>
    <x v="16"/>
    <x v="6"/>
    <x v="2"/>
    <x v="376"/>
    <s v="Probation"/>
    <n v="201931"/>
    <s v="2019-3-1"/>
    <n v="1.1599999999999999"/>
    <x v="376"/>
    <s v="Subject to Disqualification"/>
    <n v="201931"/>
    <s v="2019-3-1"/>
    <n v="1.1599999999999999"/>
    <n v="0.72"/>
    <s v="Subject to Disqualification"/>
    <x v="1"/>
    <x v="1"/>
    <n v="1"/>
    <x v="1"/>
    <n v="0"/>
    <x v="1"/>
    <m/>
    <m/>
    <x v="0"/>
    <x v="1"/>
    <m/>
    <m/>
  </r>
  <r>
    <n v="201881"/>
    <s v="2018-8-1"/>
    <x v="13"/>
    <n v="8"/>
    <n v="1"/>
    <x v="1"/>
    <x v="4"/>
    <x v="41"/>
    <x v="9"/>
    <x v="2"/>
    <x v="233"/>
    <s v="Good Standing"/>
    <n v="201931"/>
    <s v="2019-3-1"/>
    <n v="3.1"/>
    <x v="161"/>
    <s v="Good Standing"/>
    <n v="202131"/>
    <s v="2021-3-1"/>
    <n v="3.6"/>
    <n v="4"/>
    <s v="Good Standing"/>
    <x v="0"/>
    <x v="1"/>
    <n v="1"/>
    <x v="0"/>
    <n v="1"/>
    <x v="1"/>
    <m/>
    <m/>
    <x v="1"/>
    <x v="1"/>
    <m/>
    <m/>
  </r>
  <r>
    <n v="201881"/>
    <s v="2018-8-1"/>
    <x v="13"/>
    <n v="8"/>
    <n v="1"/>
    <x v="0"/>
    <x v="3"/>
    <x v="129"/>
    <x v="3"/>
    <x v="2"/>
    <x v="189"/>
    <s v="Good Standing"/>
    <n v="201931"/>
    <s v="2019-3-1"/>
    <n v="2.94"/>
    <x v="251"/>
    <s v="Good Standing"/>
    <n v="202131"/>
    <s v="2021-3-1"/>
    <n v="3"/>
    <n v="3.29"/>
    <s v="Good Standing"/>
    <x v="0"/>
    <x v="1"/>
    <n v="1"/>
    <x v="0"/>
    <n v="1"/>
    <x v="0"/>
    <m/>
    <m/>
    <x v="0"/>
    <x v="0"/>
    <m/>
    <m/>
  </r>
  <r>
    <n v="201881"/>
    <s v="2018-8-1"/>
    <x v="13"/>
    <n v="8"/>
    <n v="1"/>
    <x v="0"/>
    <x v="3"/>
    <x v="31"/>
    <x v="3"/>
    <x v="2"/>
    <x v="377"/>
    <s v="Probation"/>
    <n v="201931"/>
    <s v="2019-3-1"/>
    <n v="1.18"/>
    <x v="377"/>
    <s v="Subject to Disqualification"/>
    <n v="202131"/>
    <s v="2021-3-1"/>
    <n v="2.56"/>
    <n v="3.1"/>
    <s v="Good Standing"/>
    <x v="1"/>
    <x v="1"/>
    <n v="1"/>
    <x v="0"/>
    <n v="1"/>
    <x v="0"/>
    <m/>
    <m/>
    <x v="0"/>
    <x v="0"/>
    <m/>
    <m/>
  </r>
  <r>
    <n v="201881"/>
    <s v="2018-8-1"/>
    <x v="13"/>
    <n v="8"/>
    <n v="1"/>
    <x v="0"/>
    <x v="0"/>
    <x v="36"/>
    <x v="15"/>
    <x v="2"/>
    <x v="129"/>
    <s v="Good Standing"/>
    <n v="201931"/>
    <s v="2019-3-1"/>
    <n v="3.76"/>
    <x v="257"/>
    <s v="Good Standing"/>
    <n v="202031"/>
    <s v="2020-3-1"/>
    <n v="3.89"/>
    <n v="4"/>
    <s v="Good Standing"/>
    <x v="1"/>
    <x v="1"/>
    <n v="1"/>
    <x v="0"/>
    <n v="0"/>
    <x v="1"/>
    <m/>
    <m/>
    <x v="0"/>
    <x v="0"/>
    <m/>
    <m/>
  </r>
  <r>
    <n v="201881"/>
    <s v="2018-8-1"/>
    <x v="13"/>
    <n v="8"/>
    <n v="1"/>
    <x v="0"/>
    <x v="5"/>
    <x v="103"/>
    <x v="12"/>
    <x v="6"/>
    <x v="189"/>
    <s v="Good Standing"/>
    <n v="201931"/>
    <s v="2019-3-1"/>
    <n v="2.81"/>
    <x v="264"/>
    <s v="Good Standing"/>
    <n v="202031"/>
    <s v="2020-3-1"/>
    <n v="2.08"/>
    <n v="0.81"/>
    <s v="Good Standing with Warning"/>
    <x v="0"/>
    <x v="1"/>
    <n v="1"/>
    <x v="1"/>
    <n v="0"/>
    <x v="1"/>
    <m/>
    <m/>
    <x v="0"/>
    <x v="1"/>
    <m/>
    <m/>
  </r>
  <r>
    <n v="201881"/>
    <s v="2018-8-1"/>
    <x v="13"/>
    <n v="8"/>
    <n v="1"/>
    <x v="1"/>
    <x v="1"/>
    <x v="28"/>
    <x v="14"/>
    <x v="1"/>
    <x v="84"/>
    <s v="Probation"/>
    <n v="201931"/>
    <s v="2019-3-1"/>
    <n v="0.62"/>
    <x v="298"/>
    <s v="Subject to Disqualification"/>
    <n v="201981"/>
    <s v="2019-8-1"/>
    <n v="0.96"/>
    <n v="1.75"/>
    <s v="Probation"/>
    <x v="0"/>
    <x v="1"/>
    <n v="1"/>
    <x v="0"/>
    <n v="0"/>
    <x v="1"/>
    <m/>
    <m/>
    <x v="0"/>
    <x v="0"/>
    <m/>
    <m/>
  </r>
  <r>
    <n v="201881"/>
    <s v="2018-8-1"/>
    <x v="13"/>
    <n v="8"/>
    <n v="1"/>
    <x v="1"/>
    <x v="1"/>
    <x v="33"/>
    <x v="14"/>
    <x v="1"/>
    <x v="58"/>
    <s v="Good Standing"/>
    <n v="201931"/>
    <s v="2019-3-1"/>
    <n v="2.73"/>
    <x v="289"/>
    <s v="Good Standing"/>
    <n v="202031"/>
    <s v="2020-3-1"/>
    <n v="3.09"/>
    <n v="3.59"/>
    <s v="Good Standing"/>
    <x v="0"/>
    <x v="1"/>
    <n v="1"/>
    <x v="0"/>
    <n v="0"/>
    <x v="1"/>
    <m/>
    <m/>
    <x v="0"/>
    <x v="0"/>
    <m/>
    <m/>
  </r>
  <r>
    <n v="201881"/>
    <s v="2018-8-1"/>
    <x v="13"/>
    <n v="8"/>
    <n v="1"/>
    <x v="0"/>
    <x v="0"/>
    <x v="67"/>
    <x v="15"/>
    <x v="0"/>
    <x v="154"/>
    <s v="Good Standing"/>
    <n v="201931"/>
    <s v="2019-3-1"/>
    <n v="2.1"/>
    <x v="248"/>
    <s v="Good Standing with Warning"/>
    <n v="202131"/>
    <s v="2021-3-1"/>
    <n v="2.57"/>
    <n v="0.94"/>
    <s v="Good Standing with Warning"/>
    <x v="1"/>
    <x v="0"/>
    <n v="1"/>
    <x v="0"/>
    <n v="1"/>
    <x v="1"/>
    <m/>
    <m/>
    <x v="0"/>
    <x v="0"/>
    <m/>
    <m/>
  </r>
  <r>
    <n v="201881"/>
    <s v="2018-8-1"/>
    <x v="13"/>
    <n v="8"/>
    <n v="1"/>
    <x v="0"/>
    <x v="3"/>
    <x v="51"/>
    <x v="14"/>
    <x v="2"/>
    <x v="321"/>
    <s v="Good Standing"/>
    <n v="201961"/>
    <s v="2019-6-1"/>
    <n v="3.45"/>
    <x v="6"/>
    <s v="Good Standing"/>
    <n v="202031"/>
    <s v="2020-3-1"/>
    <n v="3.31"/>
    <n v="3.15"/>
    <s v="Good Standing"/>
    <x v="1"/>
    <x v="0"/>
    <n v="1"/>
    <x v="0"/>
    <n v="0"/>
    <x v="1"/>
    <m/>
    <m/>
    <x v="0"/>
    <x v="0"/>
    <m/>
    <m/>
  </r>
  <r>
    <n v="201881"/>
    <s v="2018-8-1"/>
    <x v="13"/>
    <n v="8"/>
    <n v="1"/>
    <x v="0"/>
    <x v="3"/>
    <x v="7"/>
    <x v="6"/>
    <x v="0"/>
    <x v="139"/>
    <s v="Good Standing"/>
    <n v="201931"/>
    <s v="2019-3-1"/>
    <n v="2.5299999999999998"/>
    <x v="74"/>
    <s v="Good Standing"/>
    <n v="202131"/>
    <s v="2021-3-1"/>
    <n v="3.09"/>
    <n v="3.1"/>
    <s v="Good Standing"/>
    <x v="0"/>
    <x v="1"/>
    <n v="1"/>
    <x v="0"/>
    <n v="1"/>
    <x v="0"/>
    <m/>
    <m/>
    <x v="0"/>
    <x v="1"/>
    <m/>
    <m/>
  </r>
  <r>
    <n v="201881"/>
    <s v="2018-8-1"/>
    <x v="13"/>
    <n v="8"/>
    <n v="1"/>
    <x v="0"/>
    <x v="4"/>
    <x v="92"/>
    <x v="6"/>
    <x v="0"/>
    <x v="281"/>
    <s v="Good Standing"/>
    <n v="201931"/>
    <s v="2019-3-1"/>
    <n v="1.03"/>
    <x v="59"/>
    <s v="Probation"/>
    <n v="201931"/>
    <s v="2019-3-1"/>
    <n v="1.03"/>
    <n v="0"/>
    <s v="Probation"/>
    <x v="0"/>
    <x v="1"/>
    <n v="1"/>
    <x v="1"/>
    <n v="0"/>
    <x v="1"/>
    <m/>
    <m/>
    <x v="0"/>
    <x v="1"/>
    <m/>
    <m/>
  </r>
  <r>
    <n v="201881"/>
    <s v="2018-8-1"/>
    <x v="13"/>
    <n v="8"/>
    <n v="1"/>
    <x v="0"/>
    <x v="3"/>
    <x v="68"/>
    <x v="9"/>
    <x v="3"/>
    <x v="194"/>
    <s v="Good Standing"/>
    <n v="201931"/>
    <s v="2019-3-1"/>
    <n v="2.95"/>
    <x v="232"/>
    <s v="Good Standing"/>
    <n v="201931"/>
    <s v="2019-3-1"/>
    <n v="2.95"/>
    <n v="2.97"/>
    <s v="Good Standing"/>
    <x v="0"/>
    <x v="0"/>
    <n v="1"/>
    <x v="1"/>
    <n v="0"/>
    <x v="1"/>
    <m/>
    <m/>
    <x v="0"/>
    <x v="1"/>
    <m/>
    <m/>
  </r>
  <r>
    <n v="201881"/>
    <s v="2018-8-1"/>
    <x v="13"/>
    <n v="8"/>
    <n v="1"/>
    <x v="0"/>
    <x v="3"/>
    <x v="95"/>
    <x v="10"/>
    <x v="2"/>
    <x v="207"/>
    <s v="Good Standing"/>
    <n v="201931"/>
    <s v="2019-3-1"/>
    <n v="2.15"/>
    <x v="378"/>
    <s v="Good Standing with Warning"/>
    <n v="201981"/>
    <s v="2019-8-1"/>
    <n v="2.1800000000000002"/>
    <n v="2.2400000000000002"/>
    <s v="Good Standing"/>
    <x v="0"/>
    <x v="1"/>
    <n v="1"/>
    <x v="0"/>
    <n v="0"/>
    <x v="1"/>
    <m/>
    <m/>
    <x v="0"/>
    <x v="1"/>
    <m/>
    <m/>
  </r>
  <r>
    <n v="201881"/>
    <s v="2018-8-1"/>
    <x v="13"/>
    <n v="8"/>
    <n v="1"/>
    <x v="0"/>
    <x v="4"/>
    <x v="102"/>
    <x v="12"/>
    <x v="0"/>
    <x v="342"/>
    <s v="Good Standing"/>
    <n v="201931"/>
    <s v="2019-3-1"/>
    <n v="2.96"/>
    <x v="138"/>
    <s v="Good Standing"/>
    <n v="202131"/>
    <s v="2021-3-1"/>
    <n v="3.03"/>
    <n v="3.17"/>
    <s v="Good Standing"/>
    <x v="0"/>
    <x v="1"/>
    <n v="1"/>
    <x v="0"/>
    <n v="1"/>
    <x v="0"/>
    <m/>
    <m/>
    <x v="0"/>
    <x v="1"/>
    <m/>
    <m/>
  </r>
  <r>
    <n v="201881"/>
    <s v="2018-8-1"/>
    <x v="13"/>
    <n v="8"/>
    <n v="1"/>
    <x v="1"/>
    <x v="5"/>
    <x v="44"/>
    <x v="5"/>
    <x v="5"/>
    <x v="175"/>
    <s v="Good Standing"/>
    <n v="201931"/>
    <s v="2019-3-1"/>
    <n v="2.4500000000000002"/>
    <x v="171"/>
    <s v="Good Standing with Warning"/>
    <n v="202131"/>
    <s v="2021-3-1"/>
    <n v="2.63"/>
    <n v="3"/>
    <s v="Good Standing"/>
    <x v="1"/>
    <x v="1"/>
    <n v="1"/>
    <x v="0"/>
    <n v="1"/>
    <x v="0"/>
    <m/>
    <m/>
    <x v="0"/>
    <x v="0"/>
    <m/>
    <m/>
  </r>
  <r>
    <n v="201881"/>
    <s v="2018-8-1"/>
    <x v="13"/>
    <n v="8"/>
    <n v="1"/>
    <x v="0"/>
    <x v="3"/>
    <x v="78"/>
    <x v="9"/>
    <x v="0"/>
    <x v="98"/>
    <s v="Good Standing"/>
    <n v="201931"/>
    <s v="2019-3-1"/>
    <n v="3.51"/>
    <x v="263"/>
    <s v="Good Standing"/>
    <n v="201931"/>
    <s v="2019-3-1"/>
    <n v="3.51"/>
    <n v="3.33"/>
    <s v="Good Standing"/>
    <x v="0"/>
    <x v="1"/>
    <n v="1"/>
    <x v="1"/>
    <n v="0"/>
    <x v="1"/>
    <m/>
    <m/>
    <x v="0"/>
    <x v="1"/>
    <m/>
    <m/>
  </r>
  <r>
    <n v="201881"/>
    <s v="2018-8-1"/>
    <x v="13"/>
    <n v="8"/>
    <n v="1"/>
    <x v="0"/>
    <x v="3"/>
    <x v="94"/>
    <x v="3"/>
    <x v="0"/>
    <x v="1"/>
    <s v="Good Standing"/>
    <n v="201931"/>
    <s v="2019-3-1"/>
    <n v="3.12"/>
    <x v="174"/>
    <s v="Good Standing"/>
    <n v="202131"/>
    <s v="2021-3-1"/>
    <n v="3.6"/>
    <n v="3.9"/>
    <s v="Good Standing"/>
    <x v="0"/>
    <x v="0"/>
    <n v="1"/>
    <x v="0"/>
    <n v="1"/>
    <x v="0"/>
    <m/>
    <m/>
    <x v="0"/>
    <x v="0"/>
    <m/>
    <m/>
  </r>
  <r>
    <n v="201881"/>
    <s v="2018-8-1"/>
    <x v="13"/>
    <n v="8"/>
    <n v="1"/>
    <x v="1"/>
    <x v="5"/>
    <x v="58"/>
    <x v="15"/>
    <x v="6"/>
    <x v="238"/>
    <s v="Good Standing"/>
    <n v="201931"/>
    <s v="2019-3-1"/>
    <n v="2.61"/>
    <x v="282"/>
    <s v="Good Standing"/>
    <n v="202131"/>
    <s v="2021-3-1"/>
    <n v="2.86"/>
    <n v="2.65"/>
    <s v="Good Standing"/>
    <x v="1"/>
    <x v="1"/>
    <n v="1"/>
    <x v="1"/>
    <n v="1"/>
    <x v="0"/>
    <m/>
    <m/>
    <x v="0"/>
    <x v="0"/>
    <m/>
    <m/>
  </r>
  <r>
    <n v="201881"/>
    <s v="2018-8-1"/>
    <x v="13"/>
    <n v="8"/>
    <n v="1"/>
    <x v="0"/>
    <x v="4"/>
    <x v="41"/>
    <x v="3"/>
    <x v="4"/>
    <x v="81"/>
    <s v="Good Standing"/>
    <n v="201931"/>
    <s v="2019-3-1"/>
    <n v="3.84"/>
    <x v="379"/>
    <s v="Good Standing"/>
    <n v="202131"/>
    <s v="2021-3-1"/>
    <n v="3.9"/>
    <n v="4"/>
    <s v="Good Standing"/>
    <x v="1"/>
    <x v="1"/>
    <n v="1"/>
    <x v="0"/>
    <n v="1"/>
    <x v="0"/>
    <m/>
    <m/>
    <x v="0"/>
    <x v="0"/>
    <m/>
    <m/>
  </r>
  <r>
    <n v="201881"/>
    <s v="2018-8-1"/>
    <x v="13"/>
    <n v="8"/>
    <n v="1"/>
    <x v="0"/>
    <x v="5"/>
    <x v="0"/>
    <x v="13"/>
    <x v="0"/>
    <x v="194"/>
    <s v="Good Standing"/>
    <n v="201931"/>
    <s v="2019-3-1"/>
    <n v="2.2200000000000002"/>
    <x v="204"/>
    <s v="Good Standing with Warning"/>
    <n v="202031"/>
    <s v="2020-3-1"/>
    <n v="1.76"/>
    <n v="0.85"/>
    <s v="Subject to Disqualification"/>
    <x v="0"/>
    <x v="1"/>
    <n v="1"/>
    <x v="0"/>
    <n v="0"/>
    <x v="1"/>
    <m/>
    <m/>
    <x v="0"/>
    <x v="0"/>
    <m/>
    <m/>
  </r>
  <r>
    <n v="201881"/>
    <s v="2018-8-1"/>
    <x v="13"/>
    <n v="8"/>
    <n v="1"/>
    <x v="0"/>
    <x v="2"/>
    <x v="48"/>
    <x v="8"/>
    <x v="2"/>
    <x v="60"/>
    <s v="Good Standing"/>
    <n v="201931"/>
    <s v="2019-3-1"/>
    <n v="4"/>
    <x v="6"/>
    <s v="Good Standing"/>
    <n v="201981"/>
    <s v="2019-8-1"/>
    <n v="4"/>
    <n v="4"/>
    <s v="Good Standing"/>
    <x v="1"/>
    <x v="1"/>
    <n v="1"/>
    <x v="0"/>
    <n v="0"/>
    <x v="1"/>
    <m/>
    <m/>
    <x v="0"/>
    <x v="0"/>
    <m/>
    <m/>
  </r>
  <r>
    <n v="201881"/>
    <s v="2018-8-1"/>
    <x v="13"/>
    <n v="8"/>
    <n v="1"/>
    <x v="0"/>
    <x v="2"/>
    <x v="18"/>
    <x v="3"/>
    <x v="0"/>
    <x v="202"/>
    <s v="Good Standing"/>
    <n v="201931"/>
    <s v="2019-3-1"/>
    <n v="2.44"/>
    <x v="307"/>
    <s v="Good Standing"/>
    <n v="201931"/>
    <s v="2019-3-1"/>
    <n v="2.44"/>
    <n v="2.02"/>
    <s v="Good Standing"/>
    <x v="0"/>
    <x v="0"/>
    <n v="1"/>
    <x v="1"/>
    <n v="0"/>
    <x v="1"/>
    <m/>
    <m/>
    <x v="0"/>
    <x v="0"/>
    <m/>
    <m/>
  </r>
  <r>
    <n v="201881"/>
    <s v="2018-8-1"/>
    <x v="13"/>
    <n v="8"/>
    <n v="1"/>
    <x v="0"/>
    <x v="3"/>
    <x v="8"/>
    <x v="6"/>
    <x v="3"/>
    <x v="293"/>
    <s v="Good Standing"/>
    <n v="201931"/>
    <s v="2019-3-1"/>
    <n v="3.34"/>
    <x v="347"/>
    <s v="Good Standing"/>
    <n v="202131"/>
    <s v="2021-3-1"/>
    <n v="3.2"/>
    <n v="3.04"/>
    <s v="Good Standing"/>
    <x v="0"/>
    <x v="1"/>
    <n v="1"/>
    <x v="0"/>
    <n v="1"/>
    <x v="0"/>
    <m/>
    <m/>
    <x v="0"/>
    <x v="1"/>
    <m/>
    <m/>
  </r>
  <r>
    <n v="201881"/>
    <s v="2018-8-1"/>
    <x v="13"/>
    <n v="8"/>
    <n v="1"/>
    <x v="0"/>
    <x v="5"/>
    <x v="60"/>
    <x v="8"/>
    <x v="6"/>
    <x v="185"/>
    <s v="Good Standing"/>
    <n v="201931"/>
    <s v="2019-3-1"/>
    <n v="3.75"/>
    <x v="50"/>
    <s v="Good Standing"/>
    <n v="202131"/>
    <s v="2021-3-1"/>
    <n v="3.5"/>
    <n v="2.57"/>
    <s v="Good Standing"/>
    <x v="0"/>
    <x v="1"/>
    <n v="1"/>
    <x v="0"/>
    <n v="1"/>
    <x v="0"/>
    <m/>
    <m/>
    <x v="0"/>
    <x v="0"/>
    <m/>
    <m/>
  </r>
  <r>
    <n v="201881"/>
    <s v="2018-8-1"/>
    <x v="13"/>
    <n v="8"/>
    <n v="1"/>
    <x v="1"/>
    <x v="4"/>
    <x v="108"/>
    <x v="5"/>
    <x v="3"/>
    <x v="253"/>
    <s v="Good Standing"/>
    <n v="201931"/>
    <s v="2019-3-1"/>
    <n v="3.15"/>
    <x v="263"/>
    <s v="Good Standing"/>
    <n v="202131"/>
    <s v="2021-3-1"/>
    <n v="3.37"/>
    <n v="3.85"/>
    <s v="Good Standing"/>
    <x v="1"/>
    <x v="1"/>
    <n v="1"/>
    <x v="0"/>
    <n v="1"/>
    <x v="0"/>
    <m/>
    <m/>
    <x v="0"/>
    <x v="0"/>
    <m/>
    <m/>
  </r>
  <r>
    <n v="201881"/>
    <s v="2018-8-1"/>
    <x v="13"/>
    <n v="8"/>
    <n v="1"/>
    <x v="0"/>
    <x v="4"/>
    <x v="19"/>
    <x v="9"/>
    <x v="2"/>
    <x v="192"/>
    <s v="Good Standing"/>
    <n v="201931"/>
    <s v="2019-3-1"/>
    <n v="3.28"/>
    <x v="192"/>
    <s v="Good Standing"/>
    <n v="202131"/>
    <s v="2021-3-1"/>
    <n v="3.4"/>
    <n v="3.82"/>
    <s v="Good Standing"/>
    <x v="1"/>
    <x v="0"/>
    <n v="1"/>
    <x v="0"/>
    <n v="1"/>
    <x v="0"/>
    <m/>
    <m/>
    <x v="0"/>
    <x v="1"/>
    <m/>
    <m/>
  </r>
  <r>
    <n v="201881"/>
    <s v="2018-8-1"/>
    <x v="13"/>
    <n v="8"/>
    <n v="1"/>
    <x v="0"/>
    <x v="4"/>
    <x v="76"/>
    <x v="6"/>
    <x v="2"/>
    <x v="253"/>
    <s v="Good Standing"/>
    <n v="201931"/>
    <s v="2019-3-1"/>
    <n v="2.5499999999999998"/>
    <x v="306"/>
    <s v="Good Standing"/>
    <n v="202131"/>
    <s v="2021-3-1"/>
    <n v="2.72"/>
    <n v="2.92"/>
    <s v="Good Standing"/>
    <x v="0"/>
    <x v="1"/>
    <n v="1"/>
    <x v="0"/>
    <n v="1"/>
    <x v="0"/>
    <m/>
    <m/>
    <x v="0"/>
    <x v="1"/>
    <m/>
    <m/>
  </r>
  <r>
    <n v="201881"/>
    <s v="2018-8-1"/>
    <x v="13"/>
    <n v="8"/>
    <n v="1"/>
    <x v="1"/>
    <x v="5"/>
    <x v="44"/>
    <x v="8"/>
    <x v="2"/>
    <x v="169"/>
    <s v="Good Standing"/>
    <n v="201931"/>
    <s v="2019-3-1"/>
    <n v="3.76"/>
    <x v="184"/>
    <s v="Good Standing"/>
    <n v="202131"/>
    <s v="2021-3-1"/>
    <n v="3.6"/>
    <n v="3.51"/>
    <s v="Good Standing"/>
    <x v="0"/>
    <x v="1"/>
    <n v="1"/>
    <x v="0"/>
    <n v="1"/>
    <x v="1"/>
    <m/>
    <m/>
    <x v="1"/>
    <x v="0"/>
    <m/>
    <m/>
  </r>
  <r>
    <n v="201881"/>
    <s v="2018-8-1"/>
    <x v="13"/>
    <n v="8"/>
    <n v="1"/>
    <x v="1"/>
    <x v="5"/>
    <x v="14"/>
    <x v="4"/>
    <x v="0"/>
    <x v="182"/>
    <s v="Good Standing"/>
    <n v="201931"/>
    <s v="2019-3-1"/>
    <n v="2.75"/>
    <x v="92"/>
    <s v="Good Standing"/>
    <n v="202131"/>
    <s v="2021-3-1"/>
    <n v="2.78"/>
    <n v="3.33"/>
    <s v="Good Standing"/>
    <x v="1"/>
    <x v="1"/>
    <n v="1"/>
    <x v="0"/>
    <n v="1"/>
    <x v="0"/>
    <m/>
    <m/>
    <x v="0"/>
    <x v="0"/>
    <m/>
    <m/>
  </r>
  <r>
    <n v="201881"/>
    <s v="2018-8-1"/>
    <x v="13"/>
    <n v="8"/>
    <n v="1"/>
    <x v="0"/>
    <x v="4"/>
    <x v="71"/>
    <x v="6"/>
    <x v="2"/>
    <x v="198"/>
    <s v="Good Standing"/>
    <n v="201931"/>
    <s v="2019-3-1"/>
    <n v="3.12"/>
    <x v="121"/>
    <s v="Good Standing"/>
    <n v="202131"/>
    <s v="2021-3-1"/>
    <n v="3.27"/>
    <n v="3.38"/>
    <s v="Good Standing"/>
    <x v="0"/>
    <x v="1"/>
    <n v="1"/>
    <x v="0"/>
    <n v="1"/>
    <x v="0"/>
    <m/>
    <m/>
    <x v="0"/>
    <x v="1"/>
    <m/>
    <m/>
  </r>
  <r>
    <n v="201881"/>
    <s v="2018-8-1"/>
    <x v="13"/>
    <n v="8"/>
    <n v="1"/>
    <x v="1"/>
    <x v="5"/>
    <x v="121"/>
    <x v="15"/>
    <x v="2"/>
    <x v="1"/>
    <s v="Good Standing"/>
    <n v="201931"/>
    <s v="2019-3-1"/>
    <n v="3.88"/>
    <x v="6"/>
    <s v="Good Standing"/>
    <n v="202131"/>
    <s v="2021-3-1"/>
    <n v="3.94"/>
    <n v="3.92"/>
    <s v="Good Standing"/>
    <x v="1"/>
    <x v="1"/>
    <n v="1"/>
    <x v="0"/>
    <n v="1"/>
    <x v="0"/>
    <m/>
    <m/>
    <x v="0"/>
    <x v="0"/>
    <m/>
    <m/>
  </r>
  <r>
    <n v="201881"/>
    <s v="2018-8-1"/>
    <x v="13"/>
    <n v="8"/>
    <n v="1"/>
    <x v="0"/>
    <x v="5"/>
    <x v="57"/>
    <x v="8"/>
    <x v="3"/>
    <x v="198"/>
    <s v="Good Standing"/>
    <n v="201931"/>
    <s v="2019-3-1"/>
    <n v="3.18"/>
    <x v="244"/>
    <s v="Good Standing"/>
    <n v="201931"/>
    <s v="2019-3-1"/>
    <n v="3.18"/>
    <n v="3.04"/>
    <s v="Good Standing"/>
    <x v="0"/>
    <x v="1"/>
    <n v="1"/>
    <x v="1"/>
    <n v="0"/>
    <x v="1"/>
    <m/>
    <m/>
    <x v="0"/>
    <x v="0"/>
    <m/>
    <m/>
  </r>
  <r>
    <n v="201881"/>
    <s v="2018-8-1"/>
    <x v="13"/>
    <n v="8"/>
    <n v="1"/>
    <x v="0"/>
    <x v="5"/>
    <x v="83"/>
    <x v="3"/>
    <x v="0"/>
    <x v="254"/>
    <s v="Good Standing"/>
    <n v="201961"/>
    <s v="2019-6-1"/>
    <n v="3.58"/>
    <x v="230"/>
    <s v="Good Standing"/>
    <n v="202131"/>
    <s v="2021-3-1"/>
    <n v="3.6"/>
    <n v="3.29"/>
    <s v="Good Standing"/>
    <x v="0"/>
    <x v="1"/>
    <n v="1"/>
    <x v="0"/>
    <n v="1"/>
    <x v="0"/>
    <m/>
    <m/>
    <x v="0"/>
    <x v="0"/>
    <m/>
    <m/>
  </r>
  <r>
    <n v="201881"/>
    <s v="2018-8-1"/>
    <x v="13"/>
    <n v="8"/>
    <n v="1"/>
    <x v="0"/>
    <x v="4"/>
    <x v="108"/>
    <x v="13"/>
    <x v="2"/>
    <x v="325"/>
    <s v="Good Standing"/>
    <n v="201931"/>
    <s v="2019-3-1"/>
    <n v="1.7"/>
    <x v="253"/>
    <s v="Probation"/>
    <n v="202131"/>
    <s v="2021-3-1"/>
    <n v="2.39"/>
    <n v="3.35"/>
    <s v="Good Standing"/>
    <x v="1"/>
    <x v="1"/>
    <n v="1"/>
    <x v="0"/>
    <n v="1"/>
    <x v="0"/>
    <m/>
    <m/>
    <x v="0"/>
    <x v="0"/>
    <m/>
    <m/>
  </r>
  <r>
    <n v="201881"/>
    <s v="2018-8-1"/>
    <x v="13"/>
    <n v="8"/>
    <n v="1"/>
    <x v="0"/>
    <x v="4"/>
    <x v="77"/>
    <x v="15"/>
    <x v="0"/>
    <x v="78"/>
    <s v="Good Standing"/>
    <n v="201931"/>
    <s v="2019-3-1"/>
    <n v="2.31"/>
    <x v="44"/>
    <s v="Good Standing with Warning"/>
    <n v="201981"/>
    <s v="2019-8-1"/>
    <n v="2.16"/>
    <n v="1.3"/>
    <s v="Good Standing with Warning"/>
    <x v="0"/>
    <x v="1"/>
    <n v="1"/>
    <x v="0"/>
    <n v="0"/>
    <x v="1"/>
    <m/>
    <m/>
    <x v="0"/>
    <x v="0"/>
    <m/>
    <m/>
  </r>
  <r>
    <n v="201881"/>
    <s v="2018-8-1"/>
    <x v="13"/>
    <n v="8"/>
    <n v="1"/>
    <x v="0"/>
    <x v="5"/>
    <x v="93"/>
    <x v="15"/>
    <x v="3"/>
    <x v="136"/>
    <s v="Good Standing"/>
    <n v="201931"/>
    <s v="2019-3-1"/>
    <n v="2.48"/>
    <x v="243"/>
    <s v="Good Standing with Warning"/>
    <n v="202081"/>
    <s v="2020-8-1"/>
    <n v="1.95"/>
    <n v="1.1499999999999999"/>
    <s v="Probation"/>
    <x v="1"/>
    <x v="1"/>
    <n v="1"/>
    <x v="0"/>
    <n v="1"/>
    <x v="1"/>
    <m/>
    <m/>
    <x v="0"/>
    <x v="0"/>
    <m/>
    <m/>
  </r>
  <r>
    <n v="201881"/>
    <s v="2018-8-1"/>
    <x v="13"/>
    <n v="8"/>
    <n v="1"/>
    <x v="0"/>
    <x v="5"/>
    <x v="33"/>
    <x v="15"/>
    <x v="2"/>
    <x v="203"/>
    <s v="Good Standing"/>
    <n v="201931"/>
    <s v="2019-3-1"/>
    <n v="1.7"/>
    <x v="279"/>
    <s v="Probation"/>
    <n v="202131"/>
    <s v="2021-3-1"/>
    <n v="2.1800000000000002"/>
    <n v="2.1"/>
    <s v="Good Standing"/>
    <x v="0"/>
    <x v="1"/>
    <n v="1"/>
    <x v="0"/>
    <n v="1"/>
    <x v="0"/>
    <m/>
    <m/>
    <x v="0"/>
    <x v="0"/>
    <m/>
    <m/>
  </r>
  <r>
    <n v="201881"/>
    <s v="2018-8-1"/>
    <x v="13"/>
    <n v="8"/>
    <n v="1"/>
    <x v="1"/>
    <x v="4"/>
    <x v="61"/>
    <x v="14"/>
    <x v="2"/>
    <x v="173"/>
    <s v="Good Standing"/>
    <n v="201931"/>
    <s v="2019-3-1"/>
    <n v="3.83"/>
    <x v="6"/>
    <s v="Good Standing"/>
    <n v="202131"/>
    <s v="2021-3-1"/>
    <n v="3.89"/>
    <n v="4"/>
    <s v="Good Standing"/>
    <x v="0"/>
    <x v="1"/>
    <n v="1"/>
    <x v="0"/>
    <n v="1"/>
    <x v="0"/>
    <m/>
    <m/>
    <x v="0"/>
    <x v="0"/>
    <m/>
    <m/>
  </r>
  <r>
    <n v="201881"/>
    <s v="2018-8-1"/>
    <x v="13"/>
    <n v="8"/>
    <n v="1"/>
    <x v="0"/>
    <x v="5"/>
    <x v="152"/>
    <x v="8"/>
    <x v="2"/>
    <x v="60"/>
    <s v="Good Standing"/>
    <n v="201931"/>
    <s v="2019-3-1"/>
    <n v="4"/>
    <x v="6"/>
    <s v="Good Standing"/>
    <n v="202131"/>
    <s v="2021-3-1"/>
    <n v="3.97"/>
    <n v="4"/>
    <s v="Good Standing"/>
    <x v="1"/>
    <x v="1"/>
    <n v="1"/>
    <x v="0"/>
    <n v="1"/>
    <x v="1"/>
    <m/>
    <m/>
    <x v="0"/>
    <x v="0"/>
    <m/>
    <m/>
  </r>
  <r>
    <n v="201881"/>
    <s v="2018-8-1"/>
    <x v="13"/>
    <n v="8"/>
    <n v="1"/>
    <x v="0"/>
    <x v="4"/>
    <x v="76"/>
    <x v="12"/>
    <x v="2"/>
    <x v="189"/>
    <s v="Good Standing"/>
    <n v="201931"/>
    <s v="2019-3-1"/>
    <n v="3.13"/>
    <x v="121"/>
    <s v="Good Standing"/>
    <n v="202131"/>
    <s v="2021-3-1"/>
    <n v="3.54"/>
    <n v="4"/>
    <s v="Good Standing"/>
    <x v="0"/>
    <x v="1"/>
    <n v="1"/>
    <x v="0"/>
    <n v="1"/>
    <x v="0"/>
    <m/>
    <m/>
    <x v="0"/>
    <x v="1"/>
    <m/>
    <m/>
  </r>
  <r>
    <n v="201881"/>
    <s v="2018-8-1"/>
    <x v="13"/>
    <n v="8"/>
    <n v="1"/>
    <x v="0"/>
    <x v="5"/>
    <x v="12"/>
    <x v="5"/>
    <x v="6"/>
    <x v="186"/>
    <s v="Good Standing"/>
    <n v="201931"/>
    <s v="2019-3-1"/>
    <n v="2.91"/>
    <x v="174"/>
    <s v="Good Standing"/>
    <n v="202131"/>
    <s v="2021-3-1"/>
    <n v="3.29"/>
    <n v="3.92"/>
    <s v="Good Standing"/>
    <x v="0"/>
    <x v="0"/>
    <n v="1"/>
    <x v="0"/>
    <n v="1"/>
    <x v="0"/>
    <m/>
    <m/>
    <x v="0"/>
    <x v="0"/>
    <m/>
    <m/>
  </r>
  <r>
    <n v="201881"/>
    <s v="2018-8-1"/>
    <x v="13"/>
    <n v="8"/>
    <n v="1"/>
    <x v="0"/>
    <x v="5"/>
    <x v="49"/>
    <x v="16"/>
    <x v="3"/>
    <x v="60"/>
    <s v="Good Standing"/>
    <n v="201931"/>
    <s v="2019-3-1"/>
    <n v="4"/>
    <x v="6"/>
    <s v="Good Standing"/>
    <n v="202131"/>
    <s v="2021-3-1"/>
    <n v="4"/>
    <n v="4"/>
    <s v="Good Standing"/>
    <x v="0"/>
    <x v="1"/>
    <n v="1"/>
    <x v="0"/>
    <n v="1"/>
    <x v="1"/>
    <m/>
    <m/>
    <x v="0"/>
    <x v="1"/>
    <m/>
    <m/>
  </r>
  <r>
    <n v="201881"/>
    <s v="2018-8-1"/>
    <x v="13"/>
    <n v="8"/>
    <n v="1"/>
    <x v="1"/>
    <x v="4"/>
    <x v="35"/>
    <x v="5"/>
    <x v="2"/>
    <x v="221"/>
    <s v="Good Standing"/>
    <n v="201931"/>
    <s v="2019-3-1"/>
    <n v="3.42"/>
    <x v="227"/>
    <s v="Good Standing"/>
    <n v="202131"/>
    <s v="2021-3-1"/>
    <n v="3.42"/>
    <n v="3.75"/>
    <s v="Good Standing"/>
    <x v="0"/>
    <x v="1"/>
    <n v="1"/>
    <x v="0"/>
    <n v="1"/>
    <x v="1"/>
    <m/>
    <m/>
    <x v="0"/>
    <x v="0"/>
    <m/>
    <m/>
  </r>
  <r>
    <n v="201881"/>
    <s v="2018-8-1"/>
    <x v="13"/>
    <n v="8"/>
    <n v="1"/>
    <x v="0"/>
    <x v="2"/>
    <x v="56"/>
    <x v="3"/>
    <x v="2"/>
    <x v="166"/>
    <s v="Good Standing"/>
    <n v="201931"/>
    <s v="2019-3-1"/>
    <n v="3"/>
    <x v="358"/>
    <s v="Good Standing"/>
    <n v="202131"/>
    <s v="2021-3-1"/>
    <n v="3.22"/>
    <n v="3.17"/>
    <s v="Good Standing"/>
    <x v="0"/>
    <x v="0"/>
    <n v="1"/>
    <x v="0"/>
    <n v="1"/>
    <x v="0"/>
    <m/>
    <m/>
    <x v="0"/>
    <x v="0"/>
    <m/>
    <m/>
  </r>
  <r>
    <n v="201881"/>
    <s v="2018-8-1"/>
    <x v="13"/>
    <n v="8"/>
    <n v="1"/>
    <x v="0"/>
    <x v="4"/>
    <x v="35"/>
    <x v="8"/>
    <x v="0"/>
    <x v="206"/>
    <s v="Good Standing"/>
    <n v="201931"/>
    <s v="2019-3-1"/>
    <n v="3.85"/>
    <x v="50"/>
    <s v="Good Standing"/>
    <n v="202131"/>
    <s v="2021-3-1"/>
    <n v="3.78"/>
    <n v="3.75"/>
    <s v="Good Standing"/>
    <x v="0"/>
    <x v="1"/>
    <n v="1"/>
    <x v="0"/>
    <n v="1"/>
    <x v="0"/>
    <m/>
    <m/>
    <x v="0"/>
    <x v="0"/>
    <m/>
    <m/>
  </r>
  <r>
    <n v="201881"/>
    <s v="2018-8-1"/>
    <x v="13"/>
    <n v="8"/>
    <n v="1"/>
    <x v="0"/>
    <x v="5"/>
    <x v="103"/>
    <x v="8"/>
    <x v="3"/>
    <x v="259"/>
    <s v="Good Standing"/>
    <n v="201931"/>
    <s v="2019-3-1"/>
    <n v="3.7"/>
    <x v="164"/>
    <s v="Good Standing"/>
    <n v="202131"/>
    <s v="2021-3-1"/>
    <n v="3.4"/>
    <n v="3.27"/>
    <s v="Good Standing"/>
    <x v="0"/>
    <x v="1"/>
    <n v="1"/>
    <x v="0"/>
    <n v="1"/>
    <x v="0"/>
    <m/>
    <m/>
    <x v="0"/>
    <x v="0"/>
    <m/>
    <m/>
  </r>
  <r>
    <n v="201881"/>
    <s v="2018-8-1"/>
    <x v="13"/>
    <n v="8"/>
    <n v="1"/>
    <x v="1"/>
    <x v="1"/>
    <x v="58"/>
    <x v="14"/>
    <x v="1"/>
    <x v="13"/>
    <s v="Good Standing"/>
    <n v="201931"/>
    <s v="2019-3-1"/>
    <n v="3.02"/>
    <x v="309"/>
    <s v="Good Standing"/>
    <m/>
    <s v="--"/>
    <m/>
    <m/>
    <m/>
    <x v="0"/>
    <x v="1"/>
    <n v="1"/>
    <x v="0"/>
    <n v="0"/>
    <x v="1"/>
    <m/>
    <m/>
    <x v="0"/>
    <x v="0"/>
    <m/>
    <m/>
  </r>
  <r>
    <n v="201881"/>
    <s v="2018-8-1"/>
    <x v="13"/>
    <n v="8"/>
    <n v="1"/>
    <x v="1"/>
    <x v="5"/>
    <x v="120"/>
    <x v="13"/>
    <x v="3"/>
    <x v="59"/>
    <s v="Good Standing"/>
    <n v="201931"/>
    <s v="2019-3-1"/>
    <n v="3.17"/>
    <x v="380"/>
    <s v="Good Standing"/>
    <n v="202131"/>
    <s v="2021-3-1"/>
    <n v="3.6"/>
    <n v="3.9"/>
    <s v="Good Standing"/>
    <x v="1"/>
    <x v="1"/>
    <n v="1"/>
    <x v="0"/>
    <n v="1"/>
    <x v="0"/>
    <m/>
    <m/>
    <x v="0"/>
    <x v="0"/>
    <m/>
    <m/>
  </r>
  <r>
    <n v="201881"/>
    <s v="2018-8-1"/>
    <x v="13"/>
    <n v="8"/>
    <n v="1"/>
    <x v="0"/>
    <x v="4"/>
    <x v="44"/>
    <x v="8"/>
    <x v="2"/>
    <x v="60"/>
    <s v="Good Standing"/>
    <n v="201931"/>
    <s v="2019-3-1"/>
    <n v="3.7"/>
    <x v="191"/>
    <s v="Good Standing"/>
    <n v="202131"/>
    <s v="2021-3-1"/>
    <n v="3.87"/>
    <n v="4"/>
    <s v="Good Standing"/>
    <x v="1"/>
    <x v="1"/>
    <n v="1"/>
    <x v="0"/>
    <n v="1"/>
    <x v="0"/>
    <m/>
    <m/>
    <x v="0"/>
    <x v="0"/>
    <m/>
    <m/>
  </r>
  <r>
    <n v="201881"/>
    <s v="2018-8-1"/>
    <x v="13"/>
    <n v="8"/>
    <n v="1"/>
    <x v="0"/>
    <x v="5"/>
    <x v="45"/>
    <x v="5"/>
    <x v="0"/>
    <x v="81"/>
    <s v="Good Standing"/>
    <n v="201931"/>
    <s v="2019-3-1"/>
    <n v="3.55"/>
    <x v="181"/>
    <s v="Good Standing"/>
    <n v="202131"/>
    <s v="2021-3-1"/>
    <n v="3.58"/>
    <n v="3.1"/>
    <s v="Good Standing"/>
    <x v="0"/>
    <x v="1"/>
    <n v="1"/>
    <x v="0"/>
    <n v="1"/>
    <x v="0"/>
    <m/>
    <m/>
    <x v="0"/>
    <x v="0"/>
    <m/>
    <m/>
  </r>
  <r>
    <n v="201881"/>
    <s v="2018-8-1"/>
    <x v="13"/>
    <n v="8"/>
    <n v="1"/>
    <x v="0"/>
    <x v="0"/>
    <x v="81"/>
    <x v="15"/>
    <x v="0"/>
    <x v="177"/>
    <s v="Good Standing"/>
    <n v="201931"/>
    <s v="2019-3-1"/>
    <n v="3.8"/>
    <x v="333"/>
    <s v="Good Standing"/>
    <n v="202131"/>
    <s v="2021-3-1"/>
    <n v="3.9"/>
    <n v="4"/>
    <s v="Good Standing"/>
    <x v="1"/>
    <x v="1"/>
    <n v="1"/>
    <x v="0"/>
    <n v="1"/>
    <x v="1"/>
    <m/>
    <m/>
    <x v="0"/>
    <x v="0"/>
    <m/>
    <m/>
  </r>
  <r>
    <n v="201881"/>
    <s v="2018-8-1"/>
    <x v="13"/>
    <n v="8"/>
    <n v="1"/>
    <x v="1"/>
    <x v="5"/>
    <x v="85"/>
    <x v="15"/>
    <x v="3"/>
    <x v="173"/>
    <s v="Good Standing"/>
    <n v="201931"/>
    <s v="2019-3-1"/>
    <n v="3.8"/>
    <x v="50"/>
    <s v="Good Standing"/>
    <n v="202081"/>
    <s v="2020-8-1"/>
    <n v="3.85"/>
    <n v="4"/>
    <s v="Good Standing"/>
    <x v="1"/>
    <x v="1"/>
    <n v="1"/>
    <x v="0"/>
    <n v="1"/>
    <x v="1"/>
    <m/>
    <m/>
    <x v="1"/>
    <x v="0"/>
    <m/>
    <m/>
  </r>
  <r>
    <n v="201881"/>
    <s v="2018-8-1"/>
    <x v="13"/>
    <n v="8"/>
    <n v="1"/>
    <x v="0"/>
    <x v="5"/>
    <x v="119"/>
    <x v="5"/>
    <x v="0"/>
    <x v="267"/>
    <s v="Good Standing"/>
    <n v="201931"/>
    <s v="2019-3-1"/>
    <n v="2.46"/>
    <x v="243"/>
    <s v="Good Standing with Warning"/>
    <n v="202131"/>
    <s v="2021-3-1"/>
    <n v="2.68"/>
    <n v="2.92"/>
    <s v="Good Standing"/>
    <x v="1"/>
    <x v="0"/>
    <n v="1"/>
    <x v="0"/>
    <n v="1"/>
    <x v="0"/>
    <m/>
    <m/>
    <x v="0"/>
    <x v="0"/>
    <m/>
    <m/>
  </r>
  <r>
    <n v="201881"/>
    <s v="2018-8-1"/>
    <x v="13"/>
    <n v="8"/>
    <n v="1"/>
    <x v="1"/>
    <x v="5"/>
    <x v="28"/>
    <x v="9"/>
    <x v="3"/>
    <x v="226"/>
    <s v="Good Standing"/>
    <n v="201931"/>
    <s v="2019-3-1"/>
    <n v="3.43"/>
    <x v="163"/>
    <s v="Good Standing"/>
    <n v="202131"/>
    <s v="2021-3-1"/>
    <n v="3.45"/>
    <n v="3.6"/>
    <s v="Good Standing"/>
    <x v="1"/>
    <x v="1"/>
    <n v="1"/>
    <x v="0"/>
    <n v="1"/>
    <x v="0"/>
    <m/>
    <m/>
    <x v="0"/>
    <x v="1"/>
    <m/>
    <m/>
  </r>
  <r>
    <n v="201881"/>
    <s v="2018-8-1"/>
    <x v="13"/>
    <n v="8"/>
    <n v="1"/>
    <x v="1"/>
    <x v="5"/>
    <x v="42"/>
    <x v="8"/>
    <x v="3"/>
    <x v="30"/>
    <s v="Good Standing"/>
    <n v="201931"/>
    <s v="2019-3-1"/>
    <n v="2.82"/>
    <x v="174"/>
    <s v="Good Standing"/>
    <n v="202131"/>
    <s v="2021-3-1"/>
    <n v="3.01"/>
    <n v="2.98"/>
    <s v="Good Standing"/>
    <x v="0"/>
    <x v="1"/>
    <n v="1"/>
    <x v="0"/>
    <n v="1"/>
    <x v="0"/>
    <m/>
    <m/>
    <x v="0"/>
    <x v="0"/>
    <m/>
    <m/>
  </r>
  <r>
    <n v="201881"/>
    <s v="2018-8-1"/>
    <x v="13"/>
    <n v="8"/>
    <n v="1"/>
    <x v="0"/>
    <x v="4"/>
    <x v="111"/>
    <x v="6"/>
    <x v="0"/>
    <x v="230"/>
    <s v="Good Standing"/>
    <n v="201931"/>
    <s v="2019-3-1"/>
    <n v="3.3"/>
    <x v="166"/>
    <s v="Good Standing"/>
    <n v="202061"/>
    <s v="2020-6-1"/>
    <n v="2.91"/>
    <n v="1"/>
    <m/>
    <x v="0"/>
    <x v="1"/>
    <n v="1"/>
    <x v="1"/>
    <n v="0"/>
    <x v="1"/>
    <m/>
    <m/>
    <x v="0"/>
    <x v="1"/>
    <m/>
    <m/>
  </r>
  <r>
    <n v="201881"/>
    <s v="2018-8-1"/>
    <x v="13"/>
    <n v="8"/>
    <n v="1"/>
    <x v="1"/>
    <x v="4"/>
    <x v="54"/>
    <x v="3"/>
    <x v="2"/>
    <x v="262"/>
    <s v="Good Standing"/>
    <n v="201931"/>
    <s v="2019-3-1"/>
    <n v="3.06"/>
    <x v="161"/>
    <s v="Good Standing"/>
    <n v="202131"/>
    <s v="2021-3-1"/>
    <n v="3.39"/>
    <n v="3.67"/>
    <s v="Good Standing"/>
    <x v="0"/>
    <x v="1"/>
    <n v="1"/>
    <x v="0"/>
    <n v="1"/>
    <x v="0"/>
    <m/>
    <m/>
    <x v="0"/>
    <x v="0"/>
    <m/>
    <m/>
  </r>
  <r>
    <n v="201881"/>
    <s v="2018-8-1"/>
    <x v="13"/>
    <n v="8"/>
    <n v="1"/>
    <x v="0"/>
    <x v="0"/>
    <x v="99"/>
    <x v="3"/>
    <x v="3"/>
    <x v="184"/>
    <s v="Good Standing"/>
    <n v="201931"/>
    <s v="2019-3-1"/>
    <n v="3.24"/>
    <x v="98"/>
    <s v="Good Standing"/>
    <n v="201931"/>
    <s v="2019-3-1"/>
    <n v="3.24"/>
    <n v="3.2"/>
    <s v="Good Standing"/>
    <x v="1"/>
    <x v="0"/>
    <n v="1"/>
    <x v="1"/>
    <n v="0"/>
    <x v="1"/>
    <m/>
    <m/>
    <x v="0"/>
    <x v="0"/>
    <m/>
    <m/>
  </r>
  <r>
    <n v="201881"/>
    <s v="2018-8-1"/>
    <x v="13"/>
    <n v="8"/>
    <n v="1"/>
    <x v="0"/>
    <x v="5"/>
    <x v="102"/>
    <x v="13"/>
    <x v="3"/>
    <x v="244"/>
    <s v="Good Standing"/>
    <n v="201931"/>
    <s v="2019-3-1"/>
    <n v="2.2599999999999998"/>
    <x v="361"/>
    <s v="Good Standing"/>
    <n v="202131"/>
    <s v="2021-3-1"/>
    <n v="2.5"/>
    <n v="2.75"/>
    <s v="Good Standing"/>
    <x v="0"/>
    <x v="1"/>
    <n v="1"/>
    <x v="0"/>
    <n v="1"/>
    <x v="1"/>
    <m/>
    <m/>
    <x v="0"/>
    <x v="0"/>
    <m/>
    <m/>
  </r>
  <r>
    <n v="201881"/>
    <s v="2018-8-1"/>
    <x v="13"/>
    <n v="8"/>
    <n v="1"/>
    <x v="0"/>
    <x v="5"/>
    <x v="1"/>
    <x v="3"/>
    <x v="3"/>
    <x v="14"/>
    <s v="Good Standing"/>
    <n v="201931"/>
    <s v="2019-3-1"/>
    <n v="3.1"/>
    <x v="151"/>
    <s v="Good Standing"/>
    <n v="202131"/>
    <s v="2021-3-1"/>
    <n v="3.49"/>
    <n v="3.6"/>
    <s v="Good Standing"/>
    <x v="0"/>
    <x v="1"/>
    <n v="1"/>
    <x v="0"/>
    <n v="1"/>
    <x v="0"/>
    <m/>
    <m/>
    <x v="0"/>
    <x v="0"/>
    <m/>
    <m/>
  </r>
  <r>
    <n v="201881"/>
    <s v="2018-8-1"/>
    <x v="13"/>
    <n v="8"/>
    <n v="1"/>
    <x v="1"/>
    <x v="5"/>
    <x v="87"/>
    <x v="10"/>
    <x v="0"/>
    <x v="277"/>
    <s v="Good Standing"/>
    <n v="201931"/>
    <s v="2019-3-1"/>
    <n v="3.08"/>
    <x v="19"/>
    <s v="Good Standing"/>
    <n v="201981"/>
    <s v="2019-8-1"/>
    <n v="2.92"/>
    <n v="2.62"/>
    <s v="Good Standing"/>
    <x v="0"/>
    <x v="1"/>
    <n v="1"/>
    <x v="0"/>
    <n v="0"/>
    <x v="1"/>
    <m/>
    <m/>
    <x v="0"/>
    <x v="1"/>
    <m/>
    <m/>
  </r>
  <r>
    <n v="201881"/>
    <s v="2018-8-1"/>
    <x v="13"/>
    <n v="8"/>
    <n v="1"/>
    <x v="0"/>
    <x v="4"/>
    <x v="108"/>
    <x v="8"/>
    <x v="6"/>
    <x v="221"/>
    <s v="Good Standing"/>
    <n v="201931"/>
    <s v="2019-3-1"/>
    <n v="3.25"/>
    <x v="111"/>
    <s v="Good Standing"/>
    <n v="202131"/>
    <s v="2021-3-1"/>
    <n v="3.33"/>
    <n v="3.6"/>
    <s v="Good Standing"/>
    <x v="0"/>
    <x v="0"/>
    <n v="1"/>
    <x v="0"/>
    <n v="1"/>
    <x v="0"/>
    <m/>
    <m/>
    <x v="0"/>
    <x v="0"/>
    <m/>
    <m/>
  </r>
  <r>
    <n v="201881"/>
    <s v="2018-8-1"/>
    <x v="13"/>
    <n v="8"/>
    <n v="1"/>
    <x v="1"/>
    <x v="5"/>
    <x v="61"/>
    <x v="8"/>
    <x v="2"/>
    <x v="169"/>
    <s v="Good Standing"/>
    <n v="201931"/>
    <s v="2019-3-1"/>
    <n v="3.87"/>
    <x v="381"/>
    <s v="Good Standing"/>
    <n v="202131"/>
    <s v="2021-3-1"/>
    <n v="3.91"/>
    <n v="3.94"/>
    <s v="Good Standing"/>
    <x v="0"/>
    <x v="1"/>
    <n v="1"/>
    <x v="0"/>
    <n v="1"/>
    <x v="0"/>
    <m/>
    <m/>
    <x v="0"/>
    <x v="0"/>
    <m/>
    <m/>
  </r>
  <r>
    <n v="201881"/>
    <s v="2018-8-1"/>
    <x v="13"/>
    <n v="8"/>
    <n v="1"/>
    <x v="0"/>
    <x v="5"/>
    <x v="8"/>
    <x v="15"/>
    <x v="3"/>
    <x v="309"/>
    <s v="Good Standing"/>
    <n v="201931"/>
    <s v="2019-3-1"/>
    <n v="2.75"/>
    <x v="194"/>
    <s v="Good Standing"/>
    <n v="202131"/>
    <s v="2021-3-1"/>
    <n v="2.94"/>
    <n v="2.86"/>
    <s v="Good Standing"/>
    <x v="1"/>
    <x v="1"/>
    <n v="1"/>
    <x v="0"/>
    <n v="1"/>
    <x v="0"/>
    <m/>
    <m/>
    <x v="0"/>
    <x v="0"/>
    <m/>
    <m/>
  </r>
  <r>
    <n v="201881"/>
    <s v="2018-8-1"/>
    <x v="13"/>
    <n v="8"/>
    <n v="1"/>
    <x v="1"/>
    <x v="5"/>
    <x v="41"/>
    <x v="8"/>
    <x v="0"/>
    <x v="60"/>
    <s v="Good Standing"/>
    <n v="201971"/>
    <s v="2019-7-1"/>
    <n v="3.78"/>
    <x v="47"/>
    <s v="Good Standing"/>
    <n v="202131"/>
    <s v="2021-3-1"/>
    <n v="3.6"/>
    <n v="3.9"/>
    <s v="Good Standing"/>
    <x v="0"/>
    <x v="0"/>
    <n v="1"/>
    <x v="0"/>
    <n v="1"/>
    <x v="0"/>
    <m/>
    <m/>
    <x v="0"/>
    <x v="0"/>
    <m/>
    <m/>
  </r>
  <r>
    <n v="201881"/>
    <s v="2018-8-1"/>
    <x v="13"/>
    <n v="8"/>
    <n v="1"/>
    <x v="0"/>
    <x v="4"/>
    <x v="36"/>
    <x v="14"/>
    <x v="2"/>
    <x v="92"/>
    <s v="Good Standing"/>
    <n v="201931"/>
    <s v="2019-3-1"/>
    <n v="3.67"/>
    <x v="209"/>
    <s v="Good Standing"/>
    <n v="202131"/>
    <s v="2021-3-1"/>
    <n v="3.73"/>
    <n v="3.82"/>
    <s v="Good Standing"/>
    <x v="0"/>
    <x v="1"/>
    <n v="1"/>
    <x v="0"/>
    <n v="1"/>
    <x v="0"/>
    <m/>
    <m/>
    <x v="0"/>
    <x v="0"/>
    <m/>
    <m/>
  </r>
  <r>
    <n v="201881"/>
    <s v="2018-8-1"/>
    <x v="13"/>
    <n v="8"/>
    <n v="1"/>
    <x v="1"/>
    <x v="4"/>
    <x v="3"/>
    <x v="12"/>
    <x v="2"/>
    <x v="265"/>
    <s v="Good Standing"/>
    <n v="201961"/>
    <s v="2019-6-1"/>
    <n v="2.63"/>
    <x v="6"/>
    <s v="Good Standing"/>
    <n v="202131"/>
    <s v="2021-3-1"/>
    <n v="3.11"/>
    <n v="3.6"/>
    <s v="Good Standing"/>
    <x v="0"/>
    <x v="1"/>
    <n v="1"/>
    <x v="0"/>
    <n v="1"/>
    <x v="0"/>
    <m/>
    <m/>
    <x v="0"/>
    <x v="1"/>
    <m/>
    <m/>
  </r>
  <r>
    <n v="201881"/>
    <s v="2018-8-1"/>
    <x v="13"/>
    <n v="8"/>
    <n v="1"/>
    <x v="0"/>
    <x v="5"/>
    <x v="103"/>
    <x v="15"/>
    <x v="3"/>
    <x v="378"/>
    <s v="Good Standing"/>
    <n v="201931"/>
    <s v="2019-3-1"/>
    <n v="2.38"/>
    <x v="174"/>
    <s v="Good Standing"/>
    <n v="202131"/>
    <s v="2021-3-1"/>
    <n v="2.73"/>
    <n v="3.1"/>
    <s v="Good Standing"/>
    <x v="0"/>
    <x v="1"/>
    <n v="1"/>
    <x v="0"/>
    <n v="1"/>
    <x v="0"/>
    <m/>
    <m/>
    <x v="0"/>
    <x v="0"/>
    <m/>
    <m/>
  </r>
  <r>
    <n v="201881"/>
    <s v="2018-8-1"/>
    <x v="13"/>
    <n v="8"/>
    <n v="1"/>
    <x v="1"/>
    <x v="4"/>
    <x v="96"/>
    <x v="8"/>
    <x v="0"/>
    <x v="169"/>
    <s v="Good Standing"/>
    <n v="201931"/>
    <s v="2019-3-1"/>
    <n v="3.92"/>
    <x v="50"/>
    <s v="Good Standing"/>
    <n v="202131"/>
    <s v="2021-3-1"/>
    <n v="3.94"/>
    <n v="4"/>
    <s v="Good Standing"/>
    <x v="0"/>
    <x v="1"/>
    <n v="1"/>
    <x v="0"/>
    <n v="1"/>
    <x v="0"/>
    <m/>
    <m/>
    <x v="0"/>
    <x v="0"/>
    <m/>
    <m/>
  </r>
  <r>
    <n v="201881"/>
    <s v="2018-8-1"/>
    <x v="13"/>
    <n v="8"/>
    <n v="1"/>
    <x v="0"/>
    <x v="4"/>
    <x v="108"/>
    <x v="6"/>
    <x v="0"/>
    <x v="12"/>
    <s v="Good Standing"/>
    <n v="201931"/>
    <s v="2019-3-1"/>
    <n v="3.16"/>
    <x v="19"/>
    <s v="Good Standing"/>
    <n v="202131"/>
    <s v="2021-3-1"/>
    <n v="3.04"/>
    <n v="2.76"/>
    <s v="Good Standing"/>
    <x v="0"/>
    <x v="0"/>
    <n v="1"/>
    <x v="0"/>
    <n v="1"/>
    <x v="0"/>
    <m/>
    <m/>
    <x v="0"/>
    <x v="1"/>
    <m/>
    <m/>
  </r>
  <r>
    <n v="201881"/>
    <s v="2018-8-1"/>
    <x v="13"/>
    <n v="8"/>
    <n v="1"/>
    <x v="1"/>
    <x v="2"/>
    <x v="96"/>
    <x v="5"/>
    <x v="0"/>
    <x v="221"/>
    <s v="Good Standing"/>
    <n v="201931"/>
    <s v="2019-3-1"/>
    <n v="3.7"/>
    <x v="21"/>
    <s v="Good Standing"/>
    <n v="202131"/>
    <s v="2021-3-1"/>
    <n v="3.85"/>
    <n v="3.94"/>
    <s v="Good Standing"/>
    <x v="0"/>
    <x v="0"/>
    <n v="1"/>
    <x v="0"/>
    <n v="1"/>
    <x v="1"/>
    <m/>
    <m/>
    <x v="1"/>
    <x v="0"/>
    <m/>
    <m/>
  </r>
  <r>
    <n v="201881"/>
    <s v="2018-8-1"/>
    <x v="13"/>
    <n v="8"/>
    <n v="1"/>
    <x v="0"/>
    <x v="2"/>
    <x v="1"/>
    <x v="3"/>
    <x v="0"/>
    <x v="254"/>
    <s v="Good Standing"/>
    <n v="201881"/>
    <s v="2018-8-1"/>
    <n v="3.77"/>
    <x v="333"/>
    <s v="Good Standing"/>
    <n v="201881"/>
    <s v="2018-8-1"/>
    <n v="3.77"/>
    <n v="3.77"/>
    <s v="Good Standing"/>
    <x v="1"/>
    <x v="1"/>
    <n v="1"/>
    <x v="1"/>
    <n v="0"/>
    <x v="1"/>
    <m/>
    <m/>
    <x v="0"/>
    <x v="0"/>
    <m/>
    <m/>
  </r>
  <r>
    <n v="201881"/>
    <s v="2018-8-1"/>
    <x v="13"/>
    <n v="8"/>
    <n v="1"/>
    <x v="0"/>
    <x v="3"/>
    <x v="97"/>
    <x v="14"/>
    <x v="0"/>
    <x v="191"/>
    <s v="Good Standing"/>
    <n v="201931"/>
    <s v="2019-3-1"/>
    <n v="2.8"/>
    <x v="199"/>
    <s v="Good Standing"/>
    <n v="202131"/>
    <s v="2021-3-1"/>
    <n v="2.97"/>
    <n v="3.53"/>
    <s v="Good Standing"/>
    <x v="0"/>
    <x v="0"/>
    <n v="1"/>
    <x v="0"/>
    <n v="1"/>
    <x v="0"/>
    <m/>
    <m/>
    <x v="0"/>
    <x v="0"/>
    <m/>
    <m/>
  </r>
  <r>
    <n v="201881"/>
    <s v="2018-8-1"/>
    <x v="13"/>
    <n v="8"/>
    <n v="1"/>
    <x v="1"/>
    <x v="2"/>
    <x v="21"/>
    <x v="6"/>
    <x v="0"/>
    <x v="60"/>
    <s v="Good Standing"/>
    <n v="201931"/>
    <s v="2019-3-1"/>
    <n v="4"/>
    <x v="6"/>
    <s v="Good Standing"/>
    <n v="202131"/>
    <s v="2021-3-1"/>
    <n v="4"/>
    <n v="4"/>
    <s v="Good Standing"/>
    <x v="0"/>
    <x v="0"/>
    <n v="1"/>
    <x v="0"/>
    <n v="1"/>
    <x v="0"/>
    <m/>
    <m/>
    <x v="0"/>
    <x v="1"/>
    <m/>
    <m/>
  </r>
  <r>
    <n v="201881"/>
    <s v="2018-8-1"/>
    <x v="13"/>
    <n v="8"/>
    <n v="1"/>
    <x v="0"/>
    <x v="5"/>
    <x v="41"/>
    <x v="8"/>
    <x v="2"/>
    <x v="81"/>
    <s v="Good Standing"/>
    <n v="201931"/>
    <s v="2019-3-1"/>
    <n v="3.67"/>
    <x v="160"/>
    <s v="Good Standing"/>
    <n v="202131"/>
    <s v="2021-3-1"/>
    <n v="3.79"/>
    <n v="3.92"/>
    <s v="Good Standing"/>
    <x v="1"/>
    <x v="1"/>
    <n v="1"/>
    <x v="0"/>
    <n v="1"/>
    <x v="0"/>
    <m/>
    <m/>
    <x v="0"/>
    <x v="0"/>
    <m/>
    <m/>
  </r>
  <r>
    <n v="201881"/>
    <s v="2018-8-1"/>
    <x v="13"/>
    <n v="8"/>
    <n v="1"/>
    <x v="1"/>
    <x v="3"/>
    <x v="38"/>
    <x v="3"/>
    <x v="0"/>
    <x v="60"/>
    <s v="Good Standing"/>
    <n v="201931"/>
    <s v="2019-3-1"/>
    <n v="3.95"/>
    <x v="50"/>
    <s v="Good Standing"/>
    <n v="201931"/>
    <s v="2019-3-1"/>
    <n v="3.95"/>
    <n v="3.92"/>
    <s v="Good Standing"/>
    <x v="0"/>
    <x v="0"/>
    <n v="1"/>
    <x v="1"/>
    <n v="0"/>
    <x v="1"/>
    <m/>
    <m/>
    <x v="0"/>
    <x v="0"/>
    <m/>
    <m/>
  </r>
  <r>
    <n v="201881"/>
    <s v="2018-8-1"/>
    <x v="13"/>
    <n v="8"/>
    <n v="1"/>
    <x v="0"/>
    <x v="5"/>
    <x v="62"/>
    <x v="3"/>
    <x v="0"/>
    <x v="379"/>
    <s v="Probation"/>
    <n v="201881"/>
    <s v="2018-8-1"/>
    <n v="1.78"/>
    <x v="212"/>
    <s v="Probation"/>
    <n v="201881"/>
    <s v="2018-8-1"/>
    <n v="1.78"/>
    <n v="1.78"/>
    <s v="Probation"/>
    <x v="1"/>
    <x v="1"/>
    <n v="1"/>
    <x v="1"/>
    <n v="0"/>
    <x v="1"/>
    <m/>
    <m/>
    <x v="0"/>
    <x v="0"/>
    <m/>
    <m/>
  </r>
  <r>
    <n v="201981"/>
    <s v="2019-8-1"/>
    <x v="14"/>
    <n v="8"/>
    <n v="1"/>
    <x v="0"/>
    <x v="1"/>
    <x v="51"/>
    <x v="9"/>
    <x v="1"/>
    <x v="245"/>
    <s v="Good Standing"/>
    <n v="202031"/>
    <s v="2020-3-1"/>
    <n v="3.32"/>
    <x v="90"/>
    <s v="Good Standing"/>
    <n v="202131"/>
    <s v="2021-3-1"/>
    <n v="3.47"/>
    <n v="3.6"/>
    <s v="Good Standing"/>
    <x v="0"/>
    <x v="1"/>
    <n v="1"/>
    <x v="0"/>
    <n v="1"/>
    <x v="2"/>
    <m/>
    <m/>
    <x v="0"/>
    <x v="1"/>
    <m/>
    <m/>
  </r>
  <r>
    <n v="201981"/>
    <s v="2019-8-1"/>
    <x v="14"/>
    <n v="8"/>
    <n v="1"/>
    <x v="0"/>
    <x v="1"/>
    <x v="21"/>
    <x v="3"/>
    <x v="1"/>
    <x v="380"/>
    <s v="Probation"/>
    <n v="202031"/>
    <s v="2020-3-1"/>
    <n v="1"/>
    <x v="59"/>
    <s v="Subject to Disqualification"/>
    <n v="202031"/>
    <s v="2020-3-1"/>
    <n v="1"/>
    <n v="0"/>
    <s v="Subject to Disqualification"/>
    <x v="0"/>
    <x v="1"/>
    <n v="1"/>
    <x v="1"/>
    <n v="0"/>
    <x v="2"/>
    <m/>
    <m/>
    <x v="0"/>
    <x v="0"/>
    <m/>
    <m/>
  </r>
  <r>
    <n v="201981"/>
    <s v="2019-8-1"/>
    <x v="14"/>
    <n v="8"/>
    <n v="1"/>
    <x v="1"/>
    <x v="1"/>
    <x v="44"/>
    <x v="3"/>
    <x v="1"/>
    <x v="175"/>
    <s v="Good Standing"/>
    <n v="202031"/>
    <s v="2020-3-1"/>
    <n v="3.13"/>
    <x v="334"/>
    <s v="Good Standing"/>
    <n v="202131"/>
    <s v="2021-3-1"/>
    <n v="3.52"/>
    <n v="3.85"/>
    <s v="Good Standing"/>
    <x v="0"/>
    <x v="1"/>
    <n v="1"/>
    <x v="0"/>
    <n v="1"/>
    <x v="2"/>
    <m/>
    <m/>
    <x v="0"/>
    <x v="0"/>
    <m/>
    <m/>
  </r>
  <r>
    <n v="201981"/>
    <s v="2019-8-1"/>
    <x v="14"/>
    <n v="8"/>
    <n v="1"/>
    <x v="1"/>
    <x v="1"/>
    <x v="21"/>
    <x v="14"/>
    <x v="1"/>
    <x v="257"/>
    <s v="Good Standing"/>
    <n v="202031"/>
    <s v="2020-3-1"/>
    <n v="3.88"/>
    <x v="95"/>
    <s v="Good Standing"/>
    <n v="202031"/>
    <s v="2020-3-1"/>
    <n v="3.88"/>
    <n v="3.86"/>
    <s v="Good Standing"/>
    <x v="0"/>
    <x v="1"/>
    <n v="1"/>
    <x v="1"/>
    <n v="1"/>
    <x v="2"/>
    <m/>
    <m/>
    <x v="0"/>
    <x v="0"/>
    <m/>
    <m/>
  </r>
  <r>
    <n v="201981"/>
    <s v="2019-8-1"/>
    <x v="14"/>
    <n v="8"/>
    <n v="1"/>
    <x v="0"/>
    <x v="1"/>
    <x v="10"/>
    <x v="3"/>
    <x v="1"/>
    <x v="29"/>
    <s v="Good Standing"/>
    <n v="201981"/>
    <s v="2019-8-1"/>
    <n v="3.6"/>
    <x v="184"/>
    <s v="Good Standing"/>
    <n v="202131"/>
    <s v="2021-3-1"/>
    <n v="3.34"/>
    <n v="3.23"/>
    <s v="Good Standing"/>
    <x v="0"/>
    <x v="0"/>
    <n v="1"/>
    <x v="0"/>
    <n v="1"/>
    <x v="2"/>
    <m/>
    <m/>
    <x v="0"/>
    <x v="0"/>
    <m/>
    <m/>
  </r>
  <r>
    <n v="201981"/>
    <s v="2019-8-1"/>
    <x v="14"/>
    <n v="8"/>
    <n v="1"/>
    <x v="1"/>
    <x v="1"/>
    <x v="59"/>
    <x v="14"/>
    <x v="1"/>
    <x v="258"/>
    <s v="Good Standing"/>
    <n v="202031"/>
    <s v="2020-3-1"/>
    <n v="3.66"/>
    <x v="197"/>
    <s v="Good Standing"/>
    <n v="202031"/>
    <s v="2020-3-1"/>
    <n v="3.66"/>
    <n v="3.48"/>
    <s v="Good Standing"/>
    <x v="0"/>
    <x v="1"/>
    <n v="1"/>
    <x v="1"/>
    <n v="0"/>
    <x v="2"/>
    <m/>
    <m/>
    <x v="0"/>
    <x v="0"/>
    <m/>
    <m/>
  </r>
  <r>
    <n v="201981"/>
    <s v="2019-8-1"/>
    <x v="14"/>
    <n v="8"/>
    <n v="1"/>
    <x v="1"/>
    <x v="4"/>
    <x v="35"/>
    <x v="8"/>
    <x v="2"/>
    <x v="84"/>
    <s v="Probation"/>
    <n v="202031"/>
    <s v="2020-3-1"/>
    <n v="1.69"/>
    <x v="210"/>
    <s v="Probation"/>
    <n v="202081"/>
    <s v="2020-8-1"/>
    <n v="0.93"/>
    <n v="0"/>
    <s v="Probation"/>
    <x v="1"/>
    <x v="1"/>
    <n v="1"/>
    <x v="0"/>
    <n v="0"/>
    <x v="2"/>
    <m/>
    <m/>
    <x v="0"/>
    <x v="0"/>
    <m/>
    <m/>
  </r>
  <r>
    <n v="201981"/>
    <s v="2019-8-1"/>
    <x v="14"/>
    <n v="8"/>
    <n v="1"/>
    <x v="0"/>
    <x v="4"/>
    <x v="121"/>
    <x v="5"/>
    <x v="0"/>
    <x v="258"/>
    <s v="Good Standing"/>
    <n v="202061"/>
    <s v="2020-6-1"/>
    <n v="3.96"/>
    <x v="6"/>
    <s v="Good Standing"/>
    <n v="202131"/>
    <s v="2021-3-1"/>
    <n v="3.98"/>
    <n v="4"/>
    <s v="Good Standing"/>
    <x v="0"/>
    <x v="0"/>
    <n v="1"/>
    <x v="0"/>
    <n v="1"/>
    <x v="2"/>
    <m/>
    <m/>
    <x v="0"/>
    <x v="0"/>
    <m/>
    <m/>
  </r>
  <r>
    <n v="201981"/>
    <s v="2019-8-1"/>
    <x v="14"/>
    <n v="8"/>
    <n v="1"/>
    <x v="1"/>
    <x v="3"/>
    <x v="92"/>
    <x v="15"/>
    <x v="8"/>
    <x v="1"/>
    <s v="Good Standing"/>
    <n v="202031"/>
    <s v="2020-3-1"/>
    <n v="3.26"/>
    <x v="138"/>
    <s v="Good Standing"/>
    <n v="202131"/>
    <s v="2021-3-1"/>
    <n v="3.53"/>
    <n v="3.84"/>
    <s v="Good Standing"/>
    <x v="1"/>
    <x v="1"/>
    <n v="1"/>
    <x v="0"/>
    <n v="1"/>
    <x v="2"/>
    <m/>
    <m/>
    <x v="0"/>
    <x v="0"/>
    <m/>
    <m/>
  </r>
  <r>
    <n v="201981"/>
    <s v="2019-8-1"/>
    <x v="14"/>
    <n v="8"/>
    <n v="1"/>
    <x v="0"/>
    <x v="4"/>
    <x v="27"/>
    <x v="6"/>
    <x v="5"/>
    <x v="381"/>
    <s v="Probation"/>
    <n v="201981"/>
    <s v="2019-8-1"/>
    <n v="1.43"/>
    <x v="382"/>
    <s v="Probation"/>
    <n v="201981"/>
    <s v="2019-8-1"/>
    <n v="1.43"/>
    <n v="1.43"/>
    <s v="Probation"/>
    <x v="1"/>
    <x v="1"/>
    <n v="1"/>
    <x v="1"/>
    <n v="0"/>
    <x v="2"/>
    <m/>
    <m/>
    <x v="0"/>
    <x v="1"/>
    <m/>
    <m/>
  </r>
  <r>
    <n v="201981"/>
    <s v="2019-8-1"/>
    <x v="14"/>
    <n v="8"/>
    <n v="1"/>
    <x v="1"/>
    <x v="3"/>
    <x v="25"/>
    <x v="10"/>
    <x v="4"/>
    <x v="60"/>
    <s v="Good Standing"/>
    <n v="202031"/>
    <s v="2020-3-1"/>
    <n v="4"/>
    <x v="6"/>
    <s v="Good Standing"/>
    <n v="202131"/>
    <s v="2021-3-1"/>
    <n v="4"/>
    <n v="4"/>
    <s v="Good Standing"/>
    <x v="0"/>
    <x v="1"/>
    <n v="1"/>
    <x v="0"/>
    <n v="0"/>
    <x v="2"/>
    <m/>
    <m/>
    <x v="0"/>
    <x v="1"/>
    <m/>
    <m/>
  </r>
  <r>
    <n v="201981"/>
    <s v="2019-8-1"/>
    <x v="14"/>
    <n v="8"/>
    <n v="1"/>
    <x v="1"/>
    <x v="1"/>
    <x v="23"/>
    <x v="15"/>
    <x v="1"/>
    <x v="250"/>
    <s v="Good Standing"/>
    <n v="202051"/>
    <s v="2020-5-1"/>
    <n v="3.32"/>
    <x v="90"/>
    <s v="Good Standing"/>
    <n v="202131"/>
    <s v="2021-3-1"/>
    <n v="3.13"/>
    <n v="3.11"/>
    <s v="Good Standing"/>
    <x v="0"/>
    <x v="1"/>
    <n v="1"/>
    <x v="0"/>
    <n v="1"/>
    <x v="2"/>
    <m/>
    <m/>
    <x v="0"/>
    <x v="0"/>
    <m/>
    <m/>
  </r>
  <r>
    <n v="201981"/>
    <s v="2019-8-1"/>
    <x v="14"/>
    <n v="8"/>
    <n v="1"/>
    <x v="0"/>
    <x v="1"/>
    <x v="35"/>
    <x v="6"/>
    <x v="1"/>
    <x v="29"/>
    <s v="Good Standing"/>
    <n v="202031"/>
    <s v="2020-3-1"/>
    <n v="3.6"/>
    <x v="184"/>
    <s v="Good Standing"/>
    <n v="202131"/>
    <s v="2021-3-1"/>
    <n v="3.49"/>
    <n v="3.33"/>
    <s v="Good Standing"/>
    <x v="0"/>
    <x v="0"/>
    <n v="1"/>
    <x v="0"/>
    <n v="1"/>
    <x v="2"/>
    <m/>
    <m/>
    <x v="0"/>
    <x v="1"/>
    <m/>
    <m/>
  </r>
  <r>
    <n v="201981"/>
    <s v="2019-8-1"/>
    <x v="14"/>
    <n v="8"/>
    <n v="1"/>
    <x v="0"/>
    <x v="5"/>
    <x v="85"/>
    <x v="11"/>
    <x v="3"/>
    <x v="155"/>
    <s v="Good Standing"/>
    <n v="202031"/>
    <s v="2020-3-1"/>
    <n v="2.37"/>
    <x v="174"/>
    <s v="Good Standing"/>
    <n v="202031"/>
    <s v="2020-3-1"/>
    <n v="2.37"/>
    <n v="2.5"/>
    <s v="Good Standing"/>
    <x v="1"/>
    <x v="1"/>
    <n v="1"/>
    <x v="1"/>
    <n v="0"/>
    <x v="2"/>
    <m/>
    <m/>
    <x v="0"/>
    <x v="1"/>
    <m/>
    <m/>
  </r>
  <r>
    <n v="201981"/>
    <s v="2019-8-1"/>
    <x v="14"/>
    <n v="8"/>
    <n v="1"/>
    <x v="1"/>
    <x v="4"/>
    <x v="11"/>
    <x v="9"/>
    <x v="2"/>
    <x v="190"/>
    <s v="Good Standing"/>
    <n v="202051"/>
    <s v="2020-5-1"/>
    <n v="2.9"/>
    <x v="6"/>
    <s v="Good Standing"/>
    <n v="202131"/>
    <s v="2021-3-1"/>
    <n v="3.28"/>
    <n v="3.82"/>
    <s v="Good Standing"/>
    <x v="0"/>
    <x v="1"/>
    <n v="1"/>
    <x v="0"/>
    <n v="1"/>
    <x v="2"/>
    <m/>
    <m/>
    <x v="0"/>
    <x v="1"/>
    <m/>
    <m/>
  </r>
  <r>
    <n v="201981"/>
    <s v="2019-8-1"/>
    <x v="14"/>
    <n v="8"/>
    <n v="1"/>
    <x v="0"/>
    <x v="3"/>
    <x v="32"/>
    <x v="8"/>
    <x v="0"/>
    <x v="171"/>
    <s v="Good Standing"/>
    <n v="202031"/>
    <s v="2020-3-1"/>
    <n v="2.56"/>
    <x v="246"/>
    <s v="Good Standing"/>
    <n v="202131"/>
    <s v="2021-3-1"/>
    <n v="2.72"/>
    <n v="2.17"/>
    <s v="Good Standing"/>
    <x v="1"/>
    <x v="1"/>
    <n v="1"/>
    <x v="0"/>
    <n v="0"/>
    <x v="2"/>
    <m/>
    <m/>
    <x v="0"/>
    <x v="0"/>
    <m/>
    <m/>
  </r>
  <r>
    <n v="201981"/>
    <s v="2019-8-1"/>
    <x v="14"/>
    <n v="8"/>
    <n v="1"/>
    <x v="1"/>
    <x v="3"/>
    <x v="92"/>
    <x v="13"/>
    <x v="0"/>
    <x v="205"/>
    <s v="Good Standing"/>
    <n v="201981"/>
    <s v="2019-8-1"/>
    <n v="2.57"/>
    <x v="182"/>
    <s v="Good Standing"/>
    <n v="201981"/>
    <s v="2019-8-1"/>
    <n v="2.57"/>
    <n v="2.57"/>
    <s v="Good Standing"/>
    <x v="0"/>
    <x v="1"/>
    <n v="1"/>
    <x v="1"/>
    <n v="0"/>
    <x v="2"/>
    <m/>
    <m/>
    <x v="0"/>
    <x v="0"/>
    <m/>
    <m/>
  </r>
  <r>
    <n v="201981"/>
    <s v="2019-8-1"/>
    <x v="14"/>
    <n v="8"/>
    <n v="1"/>
    <x v="0"/>
    <x v="4"/>
    <x v="49"/>
    <x v="6"/>
    <x v="2"/>
    <x v="254"/>
    <s v="Good Standing"/>
    <n v="202031"/>
    <s v="2020-3-1"/>
    <n v="3.71"/>
    <x v="202"/>
    <s v="Good Standing"/>
    <n v="202081"/>
    <s v="2020-8-1"/>
    <n v="3.66"/>
    <n v="3.57"/>
    <s v="Good Standing"/>
    <x v="0"/>
    <x v="1"/>
    <n v="1"/>
    <x v="0"/>
    <n v="0"/>
    <x v="2"/>
    <m/>
    <m/>
    <x v="0"/>
    <x v="1"/>
    <m/>
    <m/>
  </r>
  <r>
    <n v="201981"/>
    <s v="2019-8-1"/>
    <x v="14"/>
    <n v="8"/>
    <n v="1"/>
    <x v="0"/>
    <x v="2"/>
    <x v="150"/>
    <x v="3"/>
    <x v="0"/>
    <x v="60"/>
    <s v="Good Standing"/>
    <n v="202031"/>
    <s v="2020-3-1"/>
    <n v="4"/>
    <x v="6"/>
    <s v="Good Standing"/>
    <n v="202131"/>
    <s v="2021-3-1"/>
    <n v="4"/>
    <n v="4"/>
    <s v="Good Standing"/>
    <x v="0"/>
    <x v="1"/>
    <n v="1"/>
    <x v="0"/>
    <n v="1"/>
    <x v="2"/>
    <m/>
    <m/>
    <x v="0"/>
    <x v="0"/>
    <m/>
    <m/>
  </r>
  <r>
    <n v="201981"/>
    <s v="2019-8-1"/>
    <x v="14"/>
    <n v="8"/>
    <n v="1"/>
    <x v="1"/>
    <x v="4"/>
    <x v="101"/>
    <x v="4"/>
    <x v="2"/>
    <x v="382"/>
    <s v="Good Standing"/>
    <n v="202031"/>
    <s v="2020-3-1"/>
    <n v="3.44"/>
    <x v="175"/>
    <s v="Good Standing"/>
    <n v="202131"/>
    <s v="2021-3-1"/>
    <n v="3.57"/>
    <n v="3.65"/>
    <s v="Good Standing"/>
    <x v="1"/>
    <x v="1"/>
    <n v="1"/>
    <x v="0"/>
    <n v="1"/>
    <x v="2"/>
    <m/>
    <m/>
    <x v="0"/>
    <x v="0"/>
    <m/>
    <m/>
  </r>
  <r>
    <n v="201981"/>
    <s v="2019-8-1"/>
    <x v="14"/>
    <n v="8"/>
    <n v="1"/>
    <x v="0"/>
    <x v="4"/>
    <x v="58"/>
    <x v="5"/>
    <x v="3"/>
    <x v="24"/>
    <s v="Good Standing"/>
    <n v="202031"/>
    <s v="2020-3-1"/>
    <n v="3.31"/>
    <x v="102"/>
    <s v="Good Standing"/>
    <n v="202081"/>
    <s v="2020-8-1"/>
    <n v="3.25"/>
    <n v="3"/>
    <s v="Good Standing"/>
    <x v="1"/>
    <x v="1"/>
    <n v="1"/>
    <x v="0"/>
    <n v="1"/>
    <x v="2"/>
    <m/>
    <m/>
    <x v="0"/>
    <x v="0"/>
    <m/>
    <m/>
  </r>
  <r>
    <n v="201981"/>
    <s v="2019-8-1"/>
    <x v="14"/>
    <n v="8"/>
    <n v="1"/>
    <x v="0"/>
    <x v="5"/>
    <x v="112"/>
    <x v="15"/>
    <x v="2"/>
    <x v="177"/>
    <s v="Good Standing"/>
    <n v="202031"/>
    <s v="2020-3-1"/>
    <n v="3.9"/>
    <x v="6"/>
    <s v="Good Standing"/>
    <n v="202131"/>
    <s v="2021-3-1"/>
    <n v="3.95"/>
    <n v="4"/>
    <s v="Good Standing"/>
    <x v="0"/>
    <x v="1"/>
    <n v="1"/>
    <x v="0"/>
    <n v="1"/>
    <x v="2"/>
    <m/>
    <m/>
    <x v="0"/>
    <x v="0"/>
    <m/>
    <m/>
  </r>
  <r>
    <n v="201981"/>
    <s v="2019-8-1"/>
    <x v="14"/>
    <n v="8"/>
    <n v="1"/>
    <x v="0"/>
    <x v="2"/>
    <x v="141"/>
    <x v="14"/>
    <x v="4"/>
    <x v="189"/>
    <s v="Good Standing"/>
    <n v="202061"/>
    <s v="2020-6-1"/>
    <n v="3.51"/>
    <x v="102"/>
    <s v="Good Standing"/>
    <n v="202131"/>
    <s v="2021-3-1"/>
    <n v="3.59"/>
    <n v="3.57"/>
    <s v="Good Standing"/>
    <x v="0"/>
    <x v="0"/>
    <n v="1"/>
    <x v="0"/>
    <n v="0"/>
    <x v="2"/>
    <m/>
    <m/>
    <x v="0"/>
    <x v="0"/>
    <m/>
    <m/>
  </r>
  <r>
    <n v="201981"/>
    <s v="2019-8-1"/>
    <x v="14"/>
    <n v="8"/>
    <n v="1"/>
    <x v="1"/>
    <x v="3"/>
    <x v="56"/>
    <x v="14"/>
    <x v="2"/>
    <x v="24"/>
    <s v="Good Standing"/>
    <n v="202031"/>
    <s v="2020-3-1"/>
    <n v="3.26"/>
    <x v="227"/>
    <s v="Good Standing"/>
    <n v="202131"/>
    <s v="2021-3-1"/>
    <n v="3.19"/>
    <n v="2.4300000000000002"/>
    <s v="Good Standing"/>
    <x v="0"/>
    <x v="1"/>
    <n v="1"/>
    <x v="0"/>
    <n v="1"/>
    <x v="2"/>
    <m/>
    <m/>
    <x v="0"/>
    <x v="0"/>
    <m/>
    <m/>
  </r>
  <r>
    <n v="201981"/>
    <s v="2019-8-1"/>
    <x v="14"/>
    <n v="8"/>
    <n v="1"/>
    <x v="0"/>
    <x v="5"/>
    <x v="114"/>
    <x v="9"/>
    <x v="0"/>
    <x v="288"/>
    <s v="Good Standing"/>
    <n v="202031"/>
    <s v="2020-3-1"/>
    <n v="2.65"/>
    <x v="238"/>
    <s v="Good Standing"/>
    <n v="202131"/>
    <s v="2021-3-1"/>
    <n v="2.66"/>
    <n v="2.76"/>
    <s v="Good Standing"/>
    <x v="0"/>
    <x v="0"/>
    <n v="1"/>
    <x v="0"/>
    <n v="1"/>
    <x v="2"/>
    <m/>
    <m/>
    <x v="0"/>
    <x v="1"/>
    <m/>
    <m/>
  </r>
  <r>
    <n v="201981"/>
    <s v="2019-8-1"/>
    <x v="14"/>
    <n v="8"/>
    <n v="1"/>
    <x v="1"/>
    <x v="3"/>
    <x v="9"/>
    <x v="5"/>
    <x v="3"/>
    <x v="326"/>
    <s v="Probation"/>
    <n v="202031"/>
    <s v="2020-3-1"/>
    <n v="1.38"/>
    <x v="59"/>
    <s v="Probation"/>
    <n v="202031"/>
    <s v="2020-3-1"/>
    <n v="1.38"/>
    <n v="0"/>
    <s v="Probation"/>
    <x v="1"/>
    <x v="1"/>
    <n v="1"/>
    <x v="1"/>
    <n v="0"/>
    <x v="2"/>
    <m/>
    <m/>
    <x v="0"/>
    <x v="0"/>
    <m/>
    <m/>
  </r>
  <r>
    <n v="201981"/>
    <s v="2019-8-1"/>
    <x v="14"/>
    <n v="8"/>
    <n v="1"/>
    <x v="0"/>
    <x v="4"/>
    <x v="44"/>
    <x v="3"/>
    <x v="3"/>
    <x v="258"/>
    <s v="Good Standing"/>
    <n v="202031"/>
    <s v="2020-3-1"/>
    <n v="2.87"/>
    <x v="264"/>
    <s v="Good Standing"/>
    <n v="202131"/>
    <s v="2021-3-1"/>
    <n v="2.81"/>
    <n v="2.52"/>
    <s v="Good Standing"/>
    <x v="1"/>
    <x v="1"/>
    <n v="1"/>
    <x v="0"/>
    <n v="0"/>
    <x v="2"/>
    <m/>
    <m/>
    <x v="0"/>
    <x v="0"/>
    <m/>
    <m/>
  </r>
  <r>
    <n v="201981"/>
    <s v="2019-8-1"/>
    <x v="14"/>
    <n v="8"/>
    <n v="1"/>
    <x v="0"/>
    <x v="1"/>
    <x v="50"/>
    <x v="9"/>
    <x v="1"/>
    <x v="257"/>
    <s v="Good Standing"/>
    <n v="202031"/>
    <s v="2020-3-1"/>
    <n v="3.7"/>
    <x v="315"/>
    <s v="Good Standing"/>
    <n v="202131"/>
    <s v="2021-3-1"/>
    <n v="3.66"/>
    <n v="3.73"/>
    <s v="Good Standing"/>
    <x v="0"/>
    <x v="0"/>
    <n v="1"/>
    <x v="0"/>
    <n v="0"/>
    <x v="2"/>
    <m/>
    <m/>
    <x v="0"/>
    <x v="1"/>
    <m/>
    <m/>
  </r>
  <r>
    <n v="201981"/>
    <s v="2019-8-1"/>
    <x v="14"/>
    <n v="8"/>
    <n v="1"/>
    <x v="1"/>
    <x v="4"/>
    <x v="10"/>
    <x v="5"/>
    <x v="2"/>
    <x v="161"/>
    <s v="Good Standing"/>
    <n v="202031"/>
    <s v="2020-3-1"/>
    <n v="2.71"/>
    <x v="174"/>
    <s v="Good Standing"/>
    <n v="202131"/>
    <s v="2021-3-1"/>
    <n v="2.13"/>
    <n v="1.07"/>
    <s v="Good Standing with Warning"/>
    <x v="0"/>
    <x v="1"/>
    <n v="1"/>
    <x v="0"/>
    <n v="1"/>
    <x v="2"/>
    <m/>
    <m/>
    <x v="0"/>
    <x v="0"/>
    <m/>
    <m/>
  </r>
  <r>
    <n v="201981"/>
    <s v="2019-8-1"/>
    <x v="14"/>
    <n v="8"/>
    <n v="1"/>
    <x v="0"/>
    <x v="4"/>
    <x v="36"/>
    <x v="12"/>
    <x v="2"/>
    <x v="92"/>
    <s v="Good Standing"/>
    <n v="202031"/>
    <s v="2020-3-1"/>
    <n v="3.75"/>
    <x v="280"/>
    <s v="Good Standing"/>
    <n v="202131"/>
    <s v="2021-3-1"/>
    <n v="3.86"/>
    <n v="3.92"/>
    <s v="Good Standing"/>
    <x v="1"/>
    <x v="1"/>
    <n v="1"/>
    <x v="0"/>
    <n v="1"/>
    <x v="2"/>
    <m/>
    <m/>
    <x v="0"/>
    <x v="1"/>
    <m/>
    <m/>
  </r>
  <r>
    <n v="201981"/>
    <s v="2019-8-1"/>
    <x v="14"/>
    <n v="8"/>
    <n v="1"/>
    <x v="1"/>
    <x v="3"/>
    <x v="23"/>
    <x v="6"/>
    <x v="6"/>
    <x v="383"/>
    <s v="Probation"/>
    <n v="202031"/>
    <s v="2020-3-1"/>
    <n v="1.51"/>
    <x v="383"/>
    <s v="Subject to Disqualification"/>
    <n v="202031"/>
    <s v="2020-3-1"/>
    <n v="1.51"/>
    <n v="1.89"/>
    <s v="Subject to Disqualification"/>
    <x v="0"/>
    <x v="1"/>
    <n v="1"/>
    <x v="1"/>
    <n v="0"/>
    <x v="2"/>
    <m/>
    <m/>
    <x v="0"/>
    <x v="1"/>
    <m/>
    <m/>
  </r>
  <r>
    <n v="201981"/>
    <s v="2019-8-1"/>
    <x v="14"/>
    <n v="8"/>
    <n v="1"/>
    <x v="1"/>
    <x v="4"/>
    <x v="106"/>
    <x v="5"/>
    <x v="2"/>
    <x v="99"/>
    <s v="Probation"/>
    <n v="202031"/>
    <s v="2020-3-1"/>
    <n v="2.2599999999999998"/>
    <x v="208"/>
    <s v="Good Standing with Warning"/>
    <n v="202131"/>
    <s v="2021-3-1"/>
    <n v="2.52"/>
    <n v="2.5299999999999998"/>
    <s v="Good Standing"/>
    <x v="0"/>
    <x v="1"/>
    <n v="1"/>
    <x v="0"/>
    <n v="1"/>
    <x v="2"/>
    <m/>
    <m/>
    <x v="0"/>
    <x v="0"/>
    <m/>
    <m/>
  </r>
  <r>
    <n v="201981"/>
    <s v="2019-8-1"/>
    <x v="14"/>
    <n v="8"/>
    <n v="1"/>
    <x v="0"/>
    <x v="4"/>
    <x v="36"/>
    <x v="3"/>
    <x v="2"/>
    <x v="194"/>
    <s v="Good Standing"/>
    <n v="202031"/>
    <s v="2020-3-1"/>
    <n v="3.24"/>
    <x v="216"/>
    <s v="Good Standing"/>
    <n v="202131"/>
    <s v="2021-3-1"/>
    <n v="3.56"/>
    <n v="3.5"/>
    <s v="Good Standing"/>
    <x v="0"/>
    <x v="0"/>
    <n v="1"/>
    <x v="0"/>
    <n v="1"/>
    <x v="2"/>
    <m/>
    <m/>
    <x v="0"/>
    <x v="0"/>
    <m/>
    <m/>
  </r>
  <r>
    <n v="201981"/>
    <s v="2019-8-1"/>
    <x v="14"/>
    <n v="8"/>
    <n v="1"/>
    <x v="0"/>
    <x v="4"/>
    <x v="124"/>
    <x v="14"/>
    <x v="2"/>
    <x v="191"/>
    <s v="Good Standing"/>
    <n v="202031"/>
    <s v="2020-3-1"/>
    <n v="3.26"/>
    <x v="164"/>
    <s v="Good Standing"/>
    <n v="202131"/>
    <s v="2021-3-1"/>
    <n v="3.53"/>
    <n v="3.75"/>
    <s v="Good Standing"/>
    <x v="0"/>
    <x v="1"/>
    <n v="1"/>
    <x v="0"/>
    <n v="1"/>
    <x v="2"/>
    <m/>
    <m/>
    <x v="0"/>
    <x v="0"/>
    <m/>
    <m/>
  </r>
  <r>
    <n v="201981"/>
    <s v="2019-8-1"/>
    <x v="14"/>
    <n v="8"/>
    <n v="1"/>
    <x v="1"/>
    <x v="5"/>
    <x v="99"/>
    <x v="15"/>
    <x v="0"/>
    <x v="168"/>
    <s v="Good Standing"/>
    <n v="202031"/>
    <s v="2020-3-1"/>
    <n v="3.16"/>
    <x v="135"/>
    <s v="Good Standing"/>
    <n v="202131"/>
    <s v="2021-3-1"/>
    <n v="2.97"/>
    <n v="2.44"/>
    <s v="Good Standing"/>
    <x v="0"/>
    <x v="1"/>
    <n v="1"/>
    <x v="0"/>
    <n v="1"/>
    <x v="2"/>
    <m/>
    <m/>
    <x v="0"/>
    <x v="0"/>
    <m/>
    <m/>
  </r>
  <r>
    <n v="201981"/>
    <s v="2019-8-1"/>
    <x v="14"/>
    <n v="8"/>
    <n v="1"/>
    <x v="1"/>
    <x v="4"/>
    <x v="34"/>
    <x v="12"/>
    <x v="2"/>
    <x v="372"/>
    <s v="Good Standing"/>
    <n v="202031"/>
    <s v="2020-3-1"/>
    <n v="3.5"/>
    <x v="237"/>
    <s v="Good Standing"/>
    <n v="202131"/>
    <s v="2021-3-1"/>
    <n v="3.56"/>
    <n v="3.42"/>
    <s v="Good Standing"/>
    <x v="0"/>
    <x v="1"/>
    <n v="1"/>
    <x v="0"/>
    <n v="1"/>
    <x v="2"/>
    <m/>
    <m/>
    <x v="0"/>
    <x v="1"/>
    <m/>
    <m/>
  </r>
  <r>
    <n v="201981"/>
    <s v="2019-8-1"/>
    <x v="14"/>
    <n v="8"/>
    <n v="1"/>
    <x v="1"/>
    <x v="4"/>
    <x v="34"/>
    <x v="6"/>
    <x v="0"/>
    <x v="297"/>
    <s v="Good Standing"/>
    <n v="202031"/>
    <s v="2020-3-1"/>
    <n v="3.48"/>
    <x v="164"/>
    <s v="Good Standing"/>
    <n v="202131"/>
    <s v="2021-3-1"/>
    <n v="3.45"/>
    <n v="3.5"/>
    <s v="Good Standing"/>
    <x v="0"/>
    <x v="0"/>
    <n v="1"/>
    <x v="0"/>
    <n v="1"/>
    <x v="2"/>
    <m/>
    <m/>
    <x v="0"/>
    <x v="1"/>
    <m/>
    <m/>
  </r>
  <r>
    <n v="201981"/>
    <s v="2019-8-1"/>
    <x v="14"/>
    <n v="8"/>
    <n v="1"/>
    <x v="0"/>
    <x v="5"/>
    <x v="12"/>
    <x v="8"/>
    <x v="0"/>
    <x v="282"/>
    <s v="Good Standing"/>
    <n v="202031"/>
    <s v="2020-3-1"/>
    <n v="2.81"/>
    <x v="320"/>
    <s v="Good Standing"/>
    <n v="202131"/>
    <s v="2021-3-1"/>
    <n v="3.05"/>
    <n v="3.5"/>
    <s v="Good Standing"/>
    <x v="0"/>
    <x v="0"/>
    <n v="1"/>
    <x v="0"/>
    <n v="1"/>
    <x v="2"/>
    <m/>
    <m/>
    <x v="0"/>
    <x v="0"/>
    <m/>
    <m/>
  </r>
  <r>
    <n v="201981"/>
    <s v="2019-8-1"/>
    <x v="14"/>
    <n v="8"/>
    <n v="1"/>
    <x v="1"/>
    <x v="5"/>
    <x v="47"/>
    <x v="15"/>
    <x v="3"/>
    <x v="185"/>
    <s v="Good Standing"/>
    <n v="202031"/>
    <s v="2020-3-1"/>
    <n v="3.57"/>
    <x v="209"/>
    <s v="Good Standing"/>
    <n v="202131"/>
    <s v="2021-3-1"/>
    <n v="2.99"/>
    <n v="1.57"/>
    <s v="Good Standing with Warning"/>
    <x v="1"/>
    <x v="1"/>
    <n v="1"/>
    <x v="0"/>
    <n v="1"/>
    <x v="2"/>
    <m/>
    <m/>
    <x v="0"/>
    <x v="0"/>
    <m/>
    <m/>
  </r>
  <r>
    <n v="201981"/>
    <s v="2019-8-1"/>
    <x v="14"/>
    <n v="8"/>
    <n v="1"/>
    <x v="0"/>
    <x v="4"/>
    <x v="108"/>
    <x v="9"/>
    <x v="0"/>
    <x v="188"/>
    <s v="Good Standing"/>
    <n v="202031"/>
    <s v="2020-3-1"/>
    <n v="3.67"/>
    <x v="209"/>
    <s v="Good Standing"/>
    <n v="202131"/>
    <s v="2021-3-1"/>
    <n v="3.39"/>
    <n v="3.46"/>
    <s v="Good Standing"/>
    <x v="0"/>
    <x v="0"/>
    <n v="1"/>
    <x v="0"/>
    <n v="1"/>
    <x v="2"/>
    <m/>
    <m/>
    <x v="0"/>
    <x v="1"/>
    <m/>
    <m/>
  </r>
  <r>
    <n v="201981"/>
    <s v="2019-8-1"/>
    <x v="14"/>
    <n v="8"/>
    <n v="1"/>
    <x v="0"/>
    <x v="5"/>
    <x v="52"/>
    <x v="3"/>
    <x v="3"/>
    <x v="76"/>
    <s v="Good Standing"/>
    <n v="202031"/>
    <s v="2020-3-1"/>
    <n v="2.7"/>
    <x v="151"/>
    <s v="Good Standing"/>
    <n v="202131"/>
    <s v="2021-3-1"/>
    <n v="3.1"/>
    <n v="3.46"/>
    <s v="Good Standing"/>
    <x v="1"/>
    <x v="0"/>
    <n v="1"/>
    <x v="0"/>
    <n v="1"/>
    <x v="2"/>
    <m/>
    <m/>
    <x v="0"/>
    <x v="0"/>
    <m/>
    <m/>
  </r>
  <r>
    <n v="201981"/>
    <s v="2019-8-1"/>
    <x v="14"/>
    <n v="8"/>
    <n v="1"/>
    <x v="1"/>
    <x v="5"/>
    <x v="46"/>
    <x v="5"/>
    <x v="2"/>
    <x v="185"/>
    <s v="Good Standing"/>
    <n v="202031"/>
    <s v="2020-3-1"/>
    <n v="3.78"/>
    <x v="6"/>
    <s v="Good Standing"/>
    <n v="202131"/>
    <s v="2021-3-1"/>
    <n v="3.82"/>
    <n v="4"/>
    <s v="Good Standing"/>
    <x v="1"/>
    <x v="1"/>
    <n v="1"/>
    <x v="0"/>
    <n v="1"/>
    <x v="2"/>
    <m/>
    <m/>
    <x v="0"/>
    <x v="0"/>
    <m/>
    <m/>
  </r>
  <r>
    <n v="201981"/>
    <s v="2019-8-1"/>
    <x v="14"/>
    <n v="8"/>
    <n v="1"/>
    <x v="1"/>
    <x v="5"/>
    <x v="143"/>
    <x v="6"/>
    <x v="2"/>
    <x v="60"/>
    <s v="Good Standing"/>
    <n v="202031"/>
    <s v="2020-3-1"/>
    <n v="4"/>
    <x v="6"/>
    <s v="Good Standing"/>
    <n v="202131"/>
    <s v="2021-3-1"/>
    <n v="4"/>
    <n v="4"/>
    <s v="Good Standing"/>
    <x v="1"/>
    <x v="1"/>
    <n v="1"/>
    <x v="0"/>
    <n v="1"/>
    <x v="2"/>
    <m/>
    <m/>
    <x v="0"/>
    <x v="1"/>
    <m/>
    <m/>
  </r>
  <r>
    <n v="201981"/>
    <s v="2019-8-1"/>
    <x v="14"/>
    <n v="8"/>
    <n v="1"/>
    <x v="1"/>
    <x v="2"/>
    <x v="1"/>
    <x v="6"/>
    <x v="2"/>
    <x v="81"/>
    <s v="Good Standing"/>
    <n v="202031"/>
    <s v="2020-3-1"/>
    <n v="3.9"/>
    <x v="6"/>
    <s v="Good Standing"/>
    <n v="202131"/>
    <s v="2021-3-1"/>
    <n v="3.52"/>
    <n v="2.77"/>
    <s v="Good Standing"/>
    <x v="0"/>
    <x v="1"/>
    <n v="1"/>
    <x v="0"/>
    <n v="1"/>
    <x v="2"/>
    <m/>
    <m/>
    <x v="0"/>
    <x v="1"/>
    <m/>
    <m/>
  </r>
  <r>
    <n v="201981"/>
    <s v="2019-8-1"/>
    <x v="14"/>
    <n v="8"/>
    <n v="1"/>
    <x v="1"/>
    <x v="4"/>
    <x v="54"/>
    <x v="8"/>
    <x v="2"/>
    <x v="14"/>
    <s v="Good Standing"/>
    <n v="202031"/>
    <s v="2020-3-1"/>
    <n v="3.53"/>
    <x v="209"/>
    <s v="Good Standing"/>
    <n v="202131"/>
    <s v="2021-3-1"/>
    <n v="3.56"/>
    <n v="3.75"/>
    <s v="Good Standing"/>
    <x v="0"/>
    <x v="1"/>
    <n v="1"/>
    <x v="0"/>
    <n v="1"/>
    <x v="2"/>
    <m/>
    <m/>
    <x v="0"/>
    <x v="0"/>
    <m/>
    <m/>
  </r>
  <r>
    <n v="201981"/>
    <s v="2019-8-1"/>
    <x v="14"/>
    <n v="8"/>
    <n v="1"/>
    <x v="1"/>
    <x v="2"/>
    <x v="21"/>
    <x v="15"/>
    <x v="0"/>
    <x v="60"/>
    <s v="Good Standing"/>
    <n v="202031"/>
    <s v="2020-3-1"/>
    <n v="4"/>
    <x v="6"/>
    <s v="Good Standing"/>
    <n v="202131"/>
    <s v="2021-3-1"/>
    <n v="4"/>
    <n v="4"/>
    <s v="Good Standing"/>
    <x v="0"/>
    <x v="1"/>
    <n v="1"/>
    <x v="0"/>
    <n v="1"/>
    <x v="2"/>
    <m/>
    <m/>
    <x v="0"/>
    <x v="0"/>
    <m/>
    <m/>
  </r>
  <r>
    <n v="201981"/>
    <s v="2019-8-1"/>
    <x v="14"/>
    <n v="8"/>
    <n v="1"/>
    <x v="0"/>
    <x v="3"/>
    <x v="60"/>
    <x v="15"/>
    <x v="0"/>
    <x v="60"/>
    <s v="Good Standing"/>
    <n v="202031"/>
    <s v="2020-3-1"/>
    <n v="3.91"/>
    <x v="230"/>
    <s v="Good Standing"/>
    <n v="202131"/>
    <s v="2021-3-1"/>
    <n v="3.85"/>
    <n v="3.85"/>
    <s v="Good Standing"/>
    <x v="0"/>
    <x v="0"/>
    <n v="1"/>
    <x v="0"/>
    <n v="1"/>
    <x v="2"/>
    <m/>
    <m/>
    <x v="0"/>
    <x v="0"/>
    <m/>
    <m/>
  </r>
  <r>
    <n v="201981"/>
    <s v="2019-8-1"/>
    <x v="14"/>
    <n v="8"/>
    <n v="1"/>
    <x v="0"/>
    <x v="4"/>
    <x v="45"/>
    <x v="3"/>
    <x v="3"/>
    <x v="24"/>
    <s v="Good Standing"/>
    <n v="202031"/>
    <s v="2020-3-1"/>
    <n v="3.2"/>
    <x v="59"/>
    <s v="Good Standing"/>
    <n v="202131"/>
    <s v="2021-3-1"/>
    <n v="3"/>
    <n v="3.15"/>
    <s v="Good Standing"/>
    <x v="1"/>
    <x v="1"/>
    <n v="1"/>
    <x v="0"/>
    <n v="1"/>
    <x v="2"/>
    <m/>
    <m/>
    <x v="0"/>
    <x v="0"/>
    <m/>
    <m/>
  </r>
  <r>
    <n v="201981"/>
    <s v="2019-8-1"/>
    <x v="14"/>
    <n v="8"/>
    <n v="1"/>
    <x v="1"/>
    <x v="5"/>
    <x v="59"/>
    <x v="4"/>
    <x v="0"/>
    <x v="198"/>
    <s v="Good Standing"/>
    <n v="202031"/>
    <s v="2020-3-1"/>
    <n v="3.55"/>
    <x v="6"/>
    <s v="Good Standing"/>
    <n v="202131"/>
    <s v="2021-3-1"/>
    <n v="3.68"/>
    <n v="3.6"/>
    <s v="Good Standing"/>
    <x v="0"/>
    <x v="1"/>
    <n v="1"/>
    <x v="0"/>
    <n v="1"/>
    <x v="2"/>
    <m/>
    <m/>
    <x v="0"/>
    <x v="0"/>
    <m/>
    <m/>
  </r>
  <r>
    <n v="201981"/>
    <s v="2019-8-1"/>
    <x v="14"/>
    <n v="8"/>
    <n v="1"/>
    <x v="1"/>
    <x v="5"/>
    <x v="89"/>
    <x v="5"/>
    <x v="0"/>
    <x v="14"/>
    <s v="Good Standing"/>
    <n v="202051"/>
    <s v="2020-5-1"/>
    <n v="3.18"/>
    <x v="102"/>
    <s v="Good Standing"/>
    <n v="202131"/>
    <s v="2021-3-1"/>
    <n v="3.22"/>
    <n v="2.52"/>
    <s v="Good Standing"/>
    <x v="0"/>
    <x v="1"/>
    <n v="1"/>
    <x v="0"/>
    <n v="1"/>
    <x v="2"/>
    <m/>
    <m/>
    <x v="0"/>
    <x v="0"/>
    <m/>
    <m/>
  </r>
  <r>
    <n v="201981"/>
    <s v="2019-8-1"/>
    <x v="14"/>
    <n v="8"/>
    <n v="1"/>
    <x v="0"/>
    <x v="5"/>
    <x v="60"/>
    <x v="3"/>
    <x v="3"/>
    <x v="313"/>
    <s v="Probation"/>
    <n v="202031"/>
    <s v="2020-3-1"/>
    <n v="2.62"/>
    <x v="163"/>
    <s v="Good Standing"/>
    <n v="202131"/>
    <s v="2021-3-1"/>
    <n v="3.27"/>
    <n v="3.45"/>
    <s v="Good Standing"/>
    <x v="0"/>
    <x v="1"/>
    <n v="1"/>
    <x v="0"/>
    <n v="1"/>
    <x v="2"/>
    <m/>
    <m/>
    <x v="0"/>
    <x v="0"/>
    <m/>
    <m/>
  </r>
  <r>
    <n v="201981"/>
    <s v="2019-8-1"/>
    <x v="14"/>
    <n v="8"/>
    <n v="1"/>
    <x v="1"/>
    <x v="2"/>
    <x v="34"/>
    <x v="9"/>
    <x v="0"/>
    <x v="60"/>
    <s v="Good Standing"/>
    <n v="202051"/>
    <s v="2020-5-1"/>
    <n v="4"/>
    <x v="6"/>
    <s v="Good Standing"/>
    <n v="202131"/>
    <s v="2021-3-1"/>
    <n v="3.82"/>
    <n v="3.2"/>
    <s v="Good Standing"/>
    <x v="1"/>
    <x v="1"/>
    <n v="1"/>
    <x v="0"/>
    <n v="1"/>
    <x v="2"/>
    <m/>
    <m/>
    <x v="0"/>
    <x v="1"/>
    <m/>
    <m/>
  </r>
  <r>
    <n v="201981"/>
    <s v="2019-8-1"/>
    <x v="14"/>
    <n v="8"/>
    <n v="1"/>
    <x v="0"/>
    <x v="5"/>
    <x v="100"/>
    <x v="8"/>
    <x v="0"/>
    <x v="202"/>
    <s v="Good Standing"/>
    <n v="202051"/>
    <s v="2020-5-1"/>
    <n v="3.06"/>
    <x v="6"/>
    <s v="Good Standing"/>
    <n v="202051"/>
    <s v="2020-5-1"/>
    <n v="3.06"/>
    <n v="4"/>
    <s v="Good Standing"/>
    <x v="0"/>
    <x v="1"/>
    <n v="1"/>
    <x v="1"/>
    <n v="0"/>
    <x v="2"/>
    <m/>
    <m/>
    <x v="0"/>
    <x v="0"/>
    <m/>
    <m/>
  </r>
  <r>
    <n v="201981"/>
    <s v="2019-8-1"/>
    <x v="14"/>
    <n v="8"/>
    <n v="1"/>
    <x v="1"/>
    <x v="3"/>
    <x v="12"/>
    <x v="15"/>
    <x v="0"/>
    <x v="311"/>
    <s v="Good Standing"/>
    <n v="202031"/>
    <s v="2020-3-1"/>
    <n v="3.76"/>
    <x v="257"/>
    <s v="Good Standing"/>
    <n v="202131"/>
    <s v="2021-3-1"/>
    <n v="3.82"/>
    <n v="3.85"/>
    <s v="Good Standing"/>
    <x v="0"/>
    <x v="0"/>
    <n v="1"/>
    <x v="0"/>
    <n v="1"/>
    <x v="2"/>
    <m/>
    <m/>
    <x v="0"/>
    <x v="0"/>
    <m/>
    <m/>
  </r>
  <r>
    <n v="201981"/>
    <s v="2019-8-1"/>
    <x v="14"/>
    <n v="8"/>
    <n v="1"/>
    <x v="0"/>
    <x v="5"/>
    <x v="85"/>
    <x v="10"/>
    <x v="0"/>
    <x v="186"/>
    <s v="Good Standing"/>
    <n v="202031"/>
    <s v="2020-3-1"/>
    <n v="3.63"/>
    <x v="371"/>
    <s v="Good Standing"/>
    <n v="202131"/>
    <s v="2021-3-1"/>
    <n v="3.67"/>
    <n v="3.56"/>
    <s v="Good Standing"/>
    <x v="0"/>
    <x v="0"/>
    <n v="1"/>
    <x v="0"/>
    <n v="1"/>
    <x v="2"/>
    <m/>
    <m/>
    <x v="0"/>
    <x v="1"/>
    <m/>
    <m/>
  </r>
  <r>
    <n v="201981"/>
    <s v="2019-8-1"/>
    <x v="14"/>
    <n v="8"/>
    <n v="1"/>
    <x v="1"/>
    <x v="5"/>
    <x v="57"/>
    <x v="8"/>
    <x v="3"/>
    <x v="92"/>
    <s v="Good Standing"/>
    <n v="202031"/>
    <s v="2020-3-1"/>
    <n v="3.66"/>
    <x v="296"/>
    <s v="Good Standing"/>
    <n v="202131"/>
    <s v="2021-3-1"/>
    <n v="3.75"/>
    <n v="3.81"/>
    <s v="Good Standing"/>
    <x v="1"/>
    <x v="1"/>
    <n v="1"/>
    <x v="0"/>
    <n v="1"/>
    <x v="2"/>
    <m/>
    <m/>
    <x v="0"/>
    <x v="0"/>
    <m/>
    <m/>
  </r>
  <r>
    <n v="201981"/>
    <s v="2019-8-1"/>
    <x v="14"/>
    <n v="8"/>
    <n v="1"/>
    <x v="0"/>
    <x v="5"/>
    <x v="152"/>
    <x v="13"/>
    <x v="3"/>
    <x v="180"/>
    <s v="Good Standing"/>
    <n v="202031"/>
    <s v="2020-3-1"/>
    <n v="3.13"/>
    <x v="238"/>
    <s v="Good Standing"/>
    <n v="202131"/>
    <s v="2021-3-1"/>
    <n v="3.27"/>
    <n v="3.2"/>
    <s v="Good Standing"/>
    <x v="0"/>
    <x v="1"/>
    <n v="1"/>
    <x v="0"/>
    <n v="1"/>
    <x v="2"/>
    <m/>
    <m/>
    <x v="0"/>
    <x v="0"/>
    <m/>
    <m/>
  </r>
  <r>
    <n v="201981"/>
    <s v="2019-8-1"/>
    <x v="14"/>
    <n v="8"/>
    <n v="1"/>
    <x v="1"/>
    <x v="5"/>
    <x v="45"/>
    <x v="8"/>
    <x v="3"/>
    <x v="60"/>
    <s v="Good Standing"/>
    <n v="202031"/>
    <s v="2020-3-1"/>
    <n v="4"/>
    <x v="6"/>
    <s v="Good Standing"/>
    <n v="202131"/>
    <s v="2021-3-1"/>
    <n v="3.91"/>
    <n v="3.92"/>
    <s v="Good Standing"/>
    <x v="1"/>
    <x v="1"/>
    <n v="1"/>
    <x v="0"/>
    <n v="1"/>
    <x v="2"/>
    <m/>
    <m/>
    <x v="0"/>
    <x v="0"/>
    <m/>
    <m/>
  </r>
  <r>
    <n v="201981"/>
    <s v="2019-8-1"/>
    <x v="14"/>
    <n v="8"/>
    <n v="1"/>
    <x v="1"/>
    <x v="5"/>
    <x v="21"/>
    <x v="6"/>
    <x v="2"/>
    <x v="60"/>
    <s v="Good Standing"/>
    <n v="202031"/>
    <s v="2020-3-1"/>
    <n v="4"/>
    <x v="6"/>
    <s v="Good Standing"/>
    <n v="202131"/>
    <s v="2021-3-1"/>
    <n v="4"/>
    <n v="4"/>
    <s v="Good Standing"/>
    <x v="0"/>
    <x v="1"/>
    <n v="1"/>
    <x v="0"/>
    <n v="1"/>
    <x v="2"/>
    <m/>
    <m/>
    <x v="0"/>
    <x v="1"/>
    <m/>
    <m/>
  </r>
  <r>
    <n v="201981"/>
    <s v="2019-8-1"/>
    <x v="14"/>
    <n v="8"/>
    <n v="1"/>
    <x v="0"/>
    <x v="5"/>
    <x v="48"/>
    <x v="8"/>
    <x v="3"/>
    <x v="13"/>
    <s v="Good Standing"/>
    <n v="202031"/>
    <s v="2020-3-1"/>
    <n v="3.21"/>
    <x v="192"/>
    <s v="Good Standing"/>
    <n v="202131"/>
    <s v="2021-3-1"/>
    <n v="3.21"/>
    <n v="3.46"/>
    <s v="Good Standing"/>
    <x v="1"/>
    <x v="1"/>
    <n v="1"/>
    <x v="0"/>
    <n v="1"/>
    <x v="2"/>
    <m/>
    <m/>
    <x v="0"/>
    <x v="0"/>
    <m/>
    <m/>
  </r>
  <r>
    <n v="201981"/>
    <s v="2019-8-1"/>
    <x v="14"/>
    <n v="8"/>
    <n v="1"/>
    <x v="1"/>
    <x v="5"/>
    <x v="58"/>
    <x v="3"/>
    <x v="2"/>
    <x v="285"/>
    <s v="Good Standing"/>
    <n v="201981"/>
    <s v="2019-8-1"/>
    <n v="2.58"/>
    <x v="384"/>
    <s v="Good Standing"/>
    <n v="201981"/>
    <s v="2019-8-1"/>
    <n v="2.58"/>
    <n v="2.58"/>
    <s v="Good Standing"/>
    <x v="1"/>
    <x v="1"/>
    <n v="1"/>
    <x v="1"/>
    <n v="0"/>
    <x v="2"/>
    <m/>
    <m/>
    <x v="0"/>
    <x v="0"/>
    <m/>
    <m/>
  </r>
  <r>
    <n v="201981"/>
    <s v="2019-8-1"/>
    <x v="14"/>
    <n v="8"/>
    <n v="1"/>
    <x v="0"/>
    <x v="4"/>
    <x v="21"/>
    <x v="9"/>
    <x v="0"/>
    <x v="60"/>
    <s v="Good Standing"/>
    <n v="202031"/>
    <s v="2020-3-1"/>
    <n v="3.95"/>
    <x v="363"/>
    <s v="Good Standing"/>
    <n v="202131"/>
    <s v="2021-3-1"/>
    <n v="3.95"/>
    <n v="3.92"/>
    <s v="Good Standing"/>
    <x v="0"/>
    <x v="0"/>
    <n v="1"/>
    <x v="0"/>
    <n v="1"/>
    <x v="2"/>
    <m/>
    <m/>
    <x v="0"/>
    <x v="1"/>
    <m/>
    <m/>
  </r>
  <r>
    <n v="201981"/>
    <s v="2019-8-1"/>
    <x v="14"/>
    <n v="8"/>
    <n v="1"/>
    <x v="0"/>
    <x v="3"/>
    <x v="141"/>
    <x v="15"/>
    <x v="0"/>
    <x v="173"/>
    <s v="Good Standing"/>
    <n v="202031"/>
    <s v="2020-3-1"/>
    <n v="3.62"/>
    <x v="225"/>
    <s v="Good Standing"/>
    <n v="202131"/>
    <s v="2021-3-1"/>
    <n v="3.64"/>
    <n v="3.56"/>
    <s v="Good Standing"/>
    <x v="0"/>
    <x v="0"/>
    <n v="1"/>
    <x v="0"/>
    <n v="1"/>
    <x v="2"/>
    <m/>
    <m/>
    <x v="0"/>
    <x v="0"/>
    <m/>
    <m/>
  </r>
  <r>
    <n v="201981"/>
    <s v="2019-8-1"/>
    <x v="14"/>
    <n v="8"/>
    <n v="1"/>
    <x v="0"/>
    <x v="5"/>
    <x v="57"/>
    <x v="15"/>
    <x v="3"/>
    <x v="14"/>
    <s v="Good Standing"/>
    <n v="201981"/>
    <s v="2019-8-1"/>
    <n v="3.5"/>
    <x v="160"/>
    <s v="Good Standing"/>
    <n v="202131"/>
    <s v="2021-3-1"/>
    <n v="3.72"/>
    <n v="3.92"/>
    <s v="Good Standing"/>
    <x v="1"/>
    <x v="1"/>
    <n v="1"/>
    <x v="0"/>
    <n v="1"/>
    <x v="2"/>
    <m/>
    <m/>
    <x v="0"/>
    <x v="0"/>
    <m/>
    <m/>
  </r>
  <r>
    <n v="201981"/>
    <s v="2019-8-1"/>
    <x v="14"/>
    <n v="8"/>
    <n v="1"/>
    <x v="0"/>
    <x v="4"/>
    <x v="29"/>
    <x v="6"/>
    <x v="0"/>
    <x v="384"/>
    <s v="Good Standing"/>
    <n v="202051"/>
    <s v="2020-5-1"/>
    <n v="3.15"/>
    <x v="102"/>
    <s v="Good Standing"/>
    <n v="202131"/>
    <s v="2021-3-1"/>
    <n v="3.1"/>
    <n v="3.46"/>
    <s v="Good Standing"/>
    <x v="0"/>
    <x v="0"/>
    <n v="1"/>
    <x v="0"/>
    <n v="1"/>
    <x v="2"/>
    <m/>
    <m/>
    <x v="0"/>
    <x v="1"/>
    <m/>
    <m/>
  </r>
  <r>
    <n v="201981"/>
    <s v="2019-8-1"/>
    <x v="14"/>
    <n v="8"/>
    <n v="1"/>
    <x v="0"/>
    <x v="4"/>
    <x v="88"/>
    <x v="15"/>
    <x v="0"/>
    <x v="166"/>
    <s v="Good Standing"/>
    <n v="202031"/>
    <s v="2020-3-1"/>
    <n v="3.64"/>
    <x v="349"/>
    <s v="Good Standing"/>
    <n v="202131"/>
    <s v="2021-3-1"/>
    <n v="3.7"/>
    <n v="3.81"/>
    <s v="Good Standing"/>
    <x v="0"/>
    <x v="0"/>
    <n v="1"/>
    <x v="0"/>
    <n v="1"/>
    <x v="2"/>
    <m/>
    <m/>
    <x v="0"/>
    <x v="0"/>
    <m/>
    <m/>
  </r>
  <r>
    <n v="201981"/>
    <s v="2019-8-1"/>
    <x v="14"/>
    <n v="8"/>
    <n v="1"/>
    <x v="0"/>
    <x v="2"/>
    <x v="101"/>
    <x v="13"/>
    <x v="2"/>
    <x v="60"/>
    <s v="Good Standing"/>
    <n v="202031"/>
    <s v="2020-3-1"/>
    <n v="4"/>
    <x v="6"/>
    <s v="Good Standing"/>
    <n v="202131"/>
    <s v="2021-3-1"/>
    <n v="3.95"/>
    <n v="4"/>
    <s v="Good Standing"/>
    <x v="1"/>
    <x v="1"/>
    <n v="1"/>
    <x v="0"/>
    <n v="1"/>
    <x v="2"/>
    <m/>
    <m/>
    <x v="0"/>
    <x v="0"/>
    <m/>
    <m/>
  </r>
  <r>
    <n v="201981"/>
    <s v="2019-8-1"/>
    <x v="14"/>
    <n v="8"/>
    <n v="1"/>
    <x v="0"/>
    <x v="2"/>
    <x v="60"/>
    <x v="5"/>
    <x v="3"/>
    <x v="218"/>
    <s v="Good Standing"/>
    <n v="202031"/>
    <s v="2020-3-1"/>
    <n v="3.56"/>
    <x v="202"/>
    <s v="Good Standing"/>
    <n v="202131"/>
    <s v="2021-3-1"/>
    <n v="3.72"/>
    <n v="3.75"/>
    <s v="Good Standing"/>
    <x v="1"/>
    <x v="1"/>
    <n v="1"/>
    <x v="0"/>
    <n v="1"/>
    <x v="2"/>
    <m/>
    <m/>
    <x v="0"/>
    <x v="0"/>
    <m/>
    <m/>
  </r>
  <r>
    <n v="201981"/>
    <s v="2019-8-1"/>
    <x v="14"/>
    <n v="8"/>
    <n v="1"/>
    <x v="0"/>
    <x v="4"/>
    <x v="33"/>
    <x v="13"/>
    <x v="0"/>
    <x v="198"/>
    <s v="Good Standing"/>
    <n v="202031"/>
    <s v="2020-3-1"/>
    <n v="3.61"/>
    <x v="6"/>
    <s v="Good Standing"/>
    <n v="202131"/>
    <s v="2021-3-1"/>
    <n v="3.59"/>
    <n v="3.42"/>
    <s v="Good Standing"/>
    <x v="0"/>
    <x v="0"/>
    <n v="1"/>
    <x v="0"/>
    <n v="1"/>
    <x v="2"/>
    <m/>
    <m/>
    <x v="0"/>
    <x v="0"/>
    <m/>
    <m/>
  </r>
  <r>
    <n v="201981"/>
    <s v="2019-8-1"/>
    <x v="14"/>
    <n v="8"/>
    <n v="1"/>
    <x v="0"/>
    <x v="1"/>
    <x v="8"/>
    <x v="6"/>
    <x v="1"/>
    <x v="239"/>
    <s v="Good Standing"/>
    <n v="202031"/>
    <s v="2020-3-1"/>
    <n v="2.16"/>
    <x v="208"/>
    <s v="Good Standing with Warning"/>
    <n v="202031"/>
    <s v="2020-3-1"/>
    <n v="2.16"/>
    <n v="1.9"/>
    <s v="Good Standing with Warning"/>
    <x v="0"/>
    <x v="1"/>
    <n v="1"/>
    <x v="1"/>
    <n v="0"/>
    <x v="2"/>
    <m/>
    <m/>
    <x v="0"/>
    <x v="1"/>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692A4BC-C6A0-4949-86E9-81B7DF3C40E4}" name="PivotTable1"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0" firstHeaderRow="1" firstDataRow="1" firstDataCol="1"/>
  <pivotFields count="34">
    <pivotField showAll="0"/>
    <pivotField showAll="0"/>
    <pivotField numFmtId="1" showAll="0"/>
    <pivotField numFmtId="1" showAll="0"/>
    <pivotField numFmtId="1" showAll="0"/>
    <pivotField showAll="0"/>
    <pivotField axis="axisRow" dataField="1" showAll="0" sortType="descending">
      <items count="8">
        <item x="0"/>
        <item x="1"/>
        <item x="5"/>
        <item m="1" x="6"/>
        <item x="4"/>
        <item x="3"/>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7">
    <i>
      <x v="4"/>
    </i>
    <i>
      <x v="2"/>
    </i>
    <i>
      <x v="1"/>
    </i>
    <i>
      <x v="5"/>
    </i>
    <i>
      <x v="6"/>
    </i>
    <i>
      <x/>
    </i>
    <i t="grand">
      <x/>
    </i>
  </rowItems>
  <colItems count="1">
    <i/>
  </colItems>
  <dataFields count="1">
    <dataField name="Count of region" fld="6" subtotal="count" baseField="0" baseItem="0"/>
  </dataFields>
  <formats count="15">
    <format dxfId="455">
      <pivotArea collapsedLevelsAreSubtotals="1" fieldPosition="0">
        <references count="1">
          <reference field="6" count="1">
            <x v="3"/>
          </reference>
        </references>
      </pivotArea>
    </format>
    <format dxfId="454">
      <pivotArea dataOnly="0" labelOnly="1" fieldPosition="0">
        <references count="1">
          <reference field="6" count="1">
            <x v="3"/>
          </reference>
        </references>
      </pivotArea>
    </format>
    <format dxfId="453">
      <pivotArea type="all" dataOnly="0" outline="0" fieldPosition="0"/>
    </format>
    <format dxfId="452">
      <pivotArea outline="0" collapsedLevelsAreSubtotals="1" fieldPosition="0"/>
    </format>
    <format dxfId="451">
      <pivotArea field="6" type="button" dataOnly="0" labelOnly="1" outline="0" axis="axisRow" fieldPosition="0"/>
    </format>
    <format dxfId="450">
      <pivotArea dataOnly="0" labelOnly="1" fieldPosition="0">
        <references count="1">
          <reference field="6" count="0"/>
        </references>
      </pivotArea>
    </format>
    <format dxfId="449">
      <pivotArea dataOnly="0" labelOnly="1" grandRow="1" outline="0" fieldPosition="0"/>
    </format>
    <format dxfId="448">
      <pivotArea dataOnly="0" labelOnly="1" outline="0" axis="axisValues" fieldPosition="0"/>
    </format>
    <format dxfId="447">
      <pivotArea type="all" dataOnly="0" outline="0" fieldPosition="0"/>
    </format>
    <format dxfId="446">
      <pivotArea outline="0" collapsedLevelsAreSubtotals="1" fieldPosition="0"/>
    </format>
    <format dxfId="445">
      <pivotArea field="6" type="button" dataOnly="0" labelOnly="1" outline="0" axis="axisRow" fieldPosition="0"/>
    </format>
    <format dxfId="444">
      <pivotArea dataOnly="0" labelOnly="1" fieldPosition="0">
        <references count="1">
          <reference field="6" count="0"/>
        </references>
      </pivotArea>
    </format>
    <format dxfId="443">
      <pivotArea dataOnly="0" labelOnly="1" grandRow="1" outline="0" fieldPosition="0"/>
    </format>
    <format dxfId="442">
      <pivotArea dataOnly="0" labelOnly="1" outline="0" axis="axisValues" fieldPosition="0"/>
    </format>
    <format dxfId="441">
      <pivotArea dataOnly="0" fieldPosition="0">
        <references count="1">
          <reference field="6"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D8E3B4D-F3C5-41F3-80B6-FDFF986B9B41}" name="PivotTable4"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8:Q46" firstHeaderRow="1" firstDataRow="2" firstDataCol="1"/>
  <pivotFields count="34">
    <pivotField showAll="0"/>
    <pivotField showAll="0"/>
    <pivotField axis="axisCol" numFmtId="1" showAll="0">
      <items count="16">
        <item x="0"/>
        <item x="1"/>
        <item x="2"/>
        <item x="3"/>
        <item x="4"/>
        <item x="5"/>
        <item x="6"/>
        <item x="7"/>
        <item x="8"/>
        <item x="9"/>
        <item x="10"/>
        <item x="11"/>
        <item x="12"/>
        <item x="13"/>
        <item x="14"/>
        <item t="default"/>
      </items>
    </pivotField>
    <pivotField numFmtId="1" showAll="0"/>
    <pivotField numFmtId="1" showAll="0"/>
    <pivotField showAll="0"/>
    <pivotField axis="axisRow" showAll="0">
      <items count="8">
        <item x="0"/>
        <item x="1"/>
        <item x="5"/>
        <item m="1" x="6"/>
        <item x="4"/>
        <item x="3"/>
        <item x="2"/>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7">
    <i>
      <x/>
    </i>
    <i>
      <x v="1"/>
    </i>
    <i>
      <x v="2"/>
    </i>
    <i>
      <x v="4"/>
    </i>
    <i>
      <x v="5"/>
    </i>
    <i>
      <x v="6"/>
    </i>
    <i t="grand">
      <x/>
    </i>
  </rowItems>
  <colFields count="1">
    <field x="2"/>
  </colFields>
  <colItems count="16">
    <i>
      <x/>
    </i>
    <i>
      <x v="1"/>
    </i>
    <i>
      <x v="2"/>
    </i>
    <i>
      <x v="3"/>
    </i>
    <i>
      <x v="4"/>
    </i>
    <i>
      <x v="5"/>
    </i>
    <i>
      <x v="6"/>
    </i>
    <i>
      <x v="7"/>
    </i>
    <i>
      <x v="8"/>
    </i>
    <i>
      <x v="9"/>
    </i>
    <i>
      <x v="10"/>
    </i>
    <i>
      <x v="11"/>
    </i>
    <i>
      <x v="12"/>
    </i>
    <i>
      <x v="13"/>
    </i>
    <i>
      <x v="14"/>
    </i>
    <i t="grand">
      <x/>
    </i>
  </colItems>
  <dataFields count="1">
    <dataField name="Count of year1_term_GPA" fld="15" subtotal="count" baseField="2" baseItem="2"/>
  </dataFields>
  <formats count="15">
    <format dxfId="470">
      <pivotArea collapsedLevelsAreSubtotals="1" fieldPosition="0">
        <references count="1">
          <reference field="6" count="1">
            <x v="3"/>
          </reference>
        </references>
      </pivotArea>
    </format>
    <format dxfId="469">
      <pivotArea dataOnly="0" labelOnly="1" fieldPosition="0">
        <references count="1">
          <reference field="6" count="1">
            <x v="3"/>
          </reference>
        </references>
      </pivotArea>
    </format>
    <format dxfId="468">
      <pivotArea type="all" dataOnly="0" outline="0" fieldPosition="0"/>
    </format>
    <format dxfId="467">
      <pivotArea outline="0" collapsedLevelsAreSubtotals="1" fieldPosition="0"/>
    </format>
    <format dxfId="466">
      <pivotArea field="6" type="button" dataOnly="0" labelOnly="1" outline="0" axis="axisRow" fieldPosition="0"/>
    </format>
    <format dxfId="465">
      <pivotArea dataOnly="0" labelOnly="1" fieldPosition="0">
        <references count="1">
          <reference field="6" count="0"/>
        </references>
      </pivotArea>
    </format>
    <format dxfId="464">
      <pivotArea dataOnly="0" labelOnly="1" grandRow="1" outline="0" fieldPosition="0"/>
    </format>
    <format dxfId="463">
      <pivotArea dataOnly="0" labelOnly="1" outline="0" axis="axisValues" fieldPosition="0"/>
    </format>
    <format dxfId="462">
      <pivotArea type="all" dataOnly="0" outline="0" fieldPosition="0"/>
    </format>
    <format dxfId="461">
      <pivotArea outline="0" collapsedLevelsAreSubtotals="1" fieldPosition="0"/>
    </format>
    <format dxfId="460">
      <pivotArea field="6" type="button" dataOnly="0" labelOnly="1" outline="0" axis="axisRow" fieldPosition="0"/>
    </format>
    <format dxfId="459">
      <pivotArea dataOnly="0" labelOnly="1" fieldPosition="0">
        <references count="1">
          <reference field="6" count="0"/>
        </references>
      </pivotArea>
    </format>
    <format dxfId="458">
      <pivotArea dataOnly="0" labelOnly="1" grandRow="1" outline="0" fieldPosition="0"/>
    </format>
    <format dxfId="457">
      <pivotArea dataOnly="0" labelOnly="1" outline="0" axis="axisValues" fieldPosition="0"/>
    </format>
    <format dxfId="456">
      <pivotArea dataOnly="0" fieldPosition="0">
        <references count="1">
          <reference field="6"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59D4D8F-ABB9-419F-901A-3FBABC5FBCD1}" name="PivotTable2"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Major">
  <location ref="A15:H34" firstHeaderRow="1" firstDataRow="2" firstDataCol="1"/>
  <pivotFields count="34">
    <pivotField showAll="0"/>
    <pivotField showAll="0"/>
    <pivotField numFmtId="1" showAll="0"/>
    <pivotField numFmtId="1" showAll="0"/>
    <pivotField numFmtId="1" showAll="0"/>
    <pivotField showAll="0"/>
    <pivotField axis="axisCol" showAll="0">
      <items count="8">
        <item x="0"/>
        <item x="1"/>
        <item x="5"/>
        <item m="1" x="6"/>
        <item x="4"/>
        <item x="3"/>
        <item x="2"/>
        <item t="default"/>
      </items>
    </pivotField>
    <pivotField showAll="0"/>
    <pivotField axis="axisRow" dataField="1" showAll="0">
      <items count="18">
        <item x="16"/>
        <item x="8"/>
        <item x="4"/>
        <item x="5"/>
        <item x="10"/>
        <item x="11"/>
        <item x="15"/>
        <item x="3"/>
        <item x="14"/>
        <item x="7"/>
        <item x="9"/>
        <item x="12"/>
        <item x="6"/>
        <item x="2"/>
        <item x="0"/>
        <item x="1"/>
        <item x="1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18">
    <i>
      <x/>
    </i>
    <i>
      <x v="1"/>
    </i>
    <i>
      <x v="2"/>
    </i>
    <i>
      <x v="3"/>
    </i>
    <i>
      <x v="4"/>
    </i>
    <i>
      <x v="5"/>
    </i>
    <i>
      <x v="6"/>
    </i>
    <i>
      <x v="7"/>
    </i>
    <i>
      <x v="8"/>
    </i>
    <i>
      <x v="9"/>
    </i>
    <i>
      <x v="10"/>
    </i>
    <i>
      <x v="11"/>
    </i>
    <i>
      <x v="12"/>
    </i>
    <i>
      <x v="13"/>
    </i>
    <i>
      <x v="14"/>
    </i>
    <i>
      <x v="15"/>
    </i>
    <i>
      <x v="16"/>
    </i>
    <i t="grand">
      <x/>
    </i>
  </rowItems>
  <colFields count="1">
    <field x="6"/>
  </colFields>
  <colItems count="7">
    <i>
      <x/>
    </i>
    <i>
      <x v="1"/>
    </i>
    <i>
      <x v="2"/>
    </i>
    <i>
      <x v="4"/>
    </i>
    <i>
      <x v="5"/>
    </i>
    <i>
      <x v="6"/>
    </i>
    <i t="grand">
      <x/>
    </i>
  </colItems>
  <dataFields count="1">
    <dataField name="Count of major" fld="8" subtotal="count" baseField="0" baseItem="0"/>
  </dataFields>
  <formats count="13">
    <format dxfId="477">
      <pivotArea outline="0" collapsedLevelsAreSubtotals="1" fieldPosition="0"/>
    </format>
    <format dxfId="476">
      <pivotArea dataOnly="0" labelOnly="1" fieldPosition="0">
        <references count="1">
          <reference field="8" count="0"/>
        </references>
      </pivotArea>
    </format>
    <format dxfId="475">
      <pivotArea dataOnly="0" labelOnly="1" grandRow="1" outline="0" fieldPosition="0"/>
    </format>
    <format dxfId="474">
      <pivotArea collapsedLevelsAreSubtotals="1" fieldPosition="0">
        <references count="2">
          <reference field="6" count="1" selected="0">
            <x v="4"/>
          </reference>
          <reference field="8" count="1">
            <x v="14"/>
          </reference>
        </references>
      </pivotArea>
    </format>
    <format dxfId="473">
      <pivotArea collapsedLevelsAreSubtotals="1" fieldPosition="0">
        <references count="2">
          <reference field="6" count="1" selected="0">
            <x v="4"/>
          </reference>
          <reference field="8" count="1">
            <x v="15"/>
          </reference>
        </references>
      </pivotArea>
    </format>
    <format dxfId="472">
      <pivotArea collapsedLevelsAreSubtotals="1" fieldPosition="0">
        <references count="2">
          <reference field="6" count="1" selected="0">
            <x v="4"/>
          </reference>
          <reference field="8" count="1">
            <x v="9"/>
          </reference>
        </references>
      </pivotArea>
    </format>
    <format dxfId="471">
      <pivotArea collapsedLevelsAreSubtotals="1" fieldPosition="0">
        <references count="2">
          <reference field="6" count="1" selected="0">
            <x v="4"/>
          </reference>
          <reference field="8" count="1">
            <x v="4"/>
          </reference>
        </references>
      </pivotArea>
    </format>
    <format dxfId="5">
      <pivotArea outline="0" collapsedLevelsAreSubtotals="1" fieldPosition="0"/>
    </format>
    <format dxfId="4">
      <pivotArea field="8" type="button" dataOnly="0" labelOnly="1" outline="0" axis="axisRow" fieldPosition="0"/>
    </format>
    <format dxfId="3">
      <pivotArea dataOnly="0" labelOnly="1" fieldPosition="0">
        <references count="1">
          <reference field="8" count="0"/>
        </references>
      </pivotArea>
    </format>
    <format dxfId="2">
      <pivotArea dataOnly="0" labelOnly="1" grandRow="1" outline="0" fieldPosition="0"/>
    </format>
    <format dxfId="1">
      <pivotArea dataOnly="0" labelOnly="1" fieldPosition="0">
        <references count="1">
          <reference field="6" count="0"/>
        </references>
      </pivotArea>
    </format>
    <format dxfId="0">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77388C4-9140-45D0-81A7-D82E5C8834A2}" name="PivotTable3"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6" firstHeaderRow="1" firstDataRow="2" firstDataCol="1"/>
  <pivotFields count="34">
    <pivotField showAll="0"/>
    <pivotField showAll="0"/>
    <pivotField numFmtId="1" showAll="0"/>
    <pivotField numFmtId="1" showAll="0"/>
    <pivotField numFmtId="1" showAll="0"/>
    <pivotField showAll="0"/>
    <pivotField axis="axisCol" dataField="1" showAll="0">
      <items count="8">
        <item x="0"/>
        <item x="1"/>
        <item x="5"/>
        <item m="1" x="6"/>
        <item x="4"/>
        <item x="3"/>
        <item x="2"/>
        <item t="default"/>
      </items>
    </pivotField>
    <pivotField axis="axisRow" showAll="0">
      <items count="162">
        <item x="154"/>
        <item h="1" x="132"/>
        <item h="1" x="153"/>
        <item h="1" x="146"/>
        <item h="1" x="160"/>
        <item h="1" x="157"/>
        <item h="1" x="136"/>
        <item h="1" x="133"/>
        <item h="1" x="151"/>
        <item h="1" x="159"/>
        <item h="1" x="107"/>
        <item h="1" x="158"/>
        <item h="1" x="156"/>
        <item h="1" x="126"/>
        <item h="1" x="139"/>
        <item h="1" x="15"/>
        <item h="1" x="116"/>
        <item h="1" x="149"/>
        <item h="1" x="110"/>
        <item h="1" x="148"/>
        <item h="1" x="144"/>
        <item h="1" x="128"/>
        <item h="1" x="91"/>
        <item h="1" x="125"/>
        <item h="1" x="70"/>
        <item h="1" x="84"/>
        <item h="1" x="147"/>
        <item h="1" x="127"/>
        <item h="1" x="150"/>
        <item h="1" x="129"/>
        <item h="1" x="137"/>
        <item h="1" x="9"/>
        <item h="1" x="64"/>
        <item h="1" x="155"/>
        <item h="1" x="31"/>
        <item h="1" x="104"/>
        <item h="1" x="71"/>
        <item h="1" x="67"/>
        <item h="1" x="40"/>
        <item h="1" x="30"/>
        <item h="1" x="27"/>
        <item h="1" x="2"/>
        <item h="1" x="134"/>
        <item h="1" x="22"/>
        <item h="1" x="145"/>
        <item h="1" x="76"/>
        <item h="1" x="69"/>
        <item h="1" x="122"/>
        <item h="1" x="43"/>
        <item h="1" x="6"/>
        <item h="1" x="63"/>
        <item h="1" x="105"/>
        <item h="1" x="10"/>
        <item h="1" x="114"/>
        <item h="1" x="29"/>
        <item h="1" x="5"/>
        <item h="1" x="95"/>
        <item h="1" x="135"/>
        <item h="1" x="0"/>
        <item h="1" x="39"/>
        <item h="1" x="24"/>
        <item h="1" x="65"/>
        <item h="1" x="16"/>
        <item h="1" x="78"/>
        <item h="1" x="14"/>
        <item h="1" x="140"/>
        <item h="1" x="3"/>
        <item h="1" x="109"/>
        <item h="1" x="75"/>
        <item h="1" x="83"/>
        <item h="1" x="100"/>
        <item h="1" x="23"/>
        <item h="1" x="25"/>
        <item h="1" x="68"/>
        <item h="1" x="51"/>
        <item h="1" x="108"/>
        <item h="1" x="97"/>
        <item h="1" x="18"/>
        <item h="1" x="17"/>
        <item h="1" x="87"/>
        <item h="1" x="80"/>
        <item h="1" x="8"/>
        <item h="1" x="102"/>
        <item h="1" x="113"/>
        <item h="1" x="37"/>
        <item h="1" x="33"/>
        <item h="1" x="89"/>
        <item h="1" x="13"/>
        <item h="1" x="111"/>
        <item h="1" x="49"/>
        <item h="1" x="86"/>
        <item h="1" x="32"/>
        <item h="1" x="53"/>
        <item h="1" x="7"/>
        <item h="1" x="58"/>
        <item h="1" x="124"/>
        <item h="1" x="123"/>
        <item h="1" x="44"/>
        <item h="1" x="90"/>
        <item h="1" x="1"/>
        <item h="1" x="106"/>
        <item h="1" x="117"/>
        <item h="1" x="52"/>
        <item h="1" x="19"/>
        <item h="1" x="12"/>
        <item h="1" x="56"/>
        <item h="1" x="50"/>
        <item h="1" x="74"/>
        <item h="1" x="62"/>
        <item h="1" x="72"/>
        <item h="1" x="93"/>
        <item h="1" x="59"/>
        <item h="1" x="99"/>
        <item h="1" x="92"/>
        <item h="1" x="41"/>
        <item h="1" x="42"/>
        <item h="1" x="73"/>
        <item h="1" x="20"/>
        <item h="1" x="85"/>
        <item h="1" x="119"/>
        <item h="1" x="60"/>
        <item h="1" x="118"/>
        <item h="1" x="54"/>
        <item h="1" x="79"/>
        <item h="1" x="36"/>
        <item h="1" x="142"/>
        <item h="1" x="45"/>
        <item h="1" x="81"/>
        <item h="1" x="131"/>
        <item h="1" x="35"/>
        <item h="1" x="47"/>
        <item h="1" x="34"/>
        <item h="1" x="26"/>
        <item h="1" x="61"/>
        <item h="1" x="28"/>
        <item h="1" x="11"/>
        <item h="1" x="115"/>
        <item h="1" x="48"/>
        <item h="1" x="143"/>
        <item h="1" x="101"/>
        <item h="1" x="138"/>
        <item h="1" x="103"/>
        <item h="1" x="120"/>
        <item h="1" x="38"/>
        <item h="1" x="94"/>
        <item h="1" x="98"/>
        <item h="1" x="141"/>
        <item h="1" x="77"/>
        <item h="1" x="88"/>
        <item h="1" x="57"/>
        <item h="1" x="55"/>
        <item h="1" x="96"/>
        <item h="1" x="66"/>
        <item h="1" x="112"/>
        <item h="1" x="130"/>
        <item h="1" x="4"/>
        <item h="1" x="82"/>
        <item h="1" x="152"/>
        <item h="1" x="46"/>
        <item h="1" x="121"/>
        <item h="1" x="2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2">
    <i>
      <x/>
    </i>
    <i t="grand">
      <x/>
    </i>
  </rowItems>
  <colFields count="1">
    <field x="6"/>
  </colFields>
  <colItems count="2">
    <i>
      <x v="5"/>
    </i>
    <i t="grand">
      <x/>
    </i>
  </colItems>
  <dataFields count="1">
    <dataField name="Count of region" fld="6" subtotal="count" baseField="0" baseItem="0"/>
  </dataFields>
  <formats count="13">
    <format dxfId="398">
      <pivotArea collapsedLevelsAreSubtotals="1" fieldPosition="0">
        <references count="2">
          <reference field="6" count="1" selected="0">
            <x v="1"/>
          </reference>
          <reference field="7" count="0"/>
        </references>
      </pivotArea>
    </format>
    <format dxfId="397">
      <pivotArea outline="0" collapsedLevelsAreSubtotals="1" fieldPosition="0"/>
    </format>
    <format dxfId="396">
      <pivotArea field="7" type="button" dataOnly="0" labelOnly="1" outline="0" axis="axisRow" fieldPosition="0"/>
    </format>
    <format dxfId="395">
      <pivotArea dataOnly="0" labelOnly="1" fieldPosition="0">
        <references count="1">
          <reference field="7" count="0"/>
        </references>
      </pivotArea>
    </format>
    <format dxfId="394">
      <pivotArea dataOnly="0" labelOnly="1" grandRow="1" outline="0" fieldPosition="0"/>
    </format>
    <format dxfId="393">
      <pivotArea dataOnly="0" labelOnly="1" fieldPosition="0">
        <references count="1">
          <reference field="6" count="5">
            <x v="0"/>
            <x v="1"/>
            <x v="2"/>
            <x v="4"/>
            <x v="5"/>
          </reference>
        </references>
      </pivotArea>
    </format>
    <format dxfId="392">
      <pivotArea dataOnly="0" labelOnly="1" grandCol="1" outline="0" fieldPosition="0"/>
    </format>
    <format dxfId="391">
      <pivotArea outline="0" collapsedLevelsAreSubtotals="1" fieldPosition="0"/>
    </format>
    <format dxfId="390">
      <pivotArea field="7" type="button" dataOnly="0" labelOnly="1" outline="0" axis="axisRow" fieldPosition="0"/>
    </format>
    <format dxfId="389">
      <pivotArea dataOnly="0" labelOnly="1" fieldPosition="0">
        <references count="1">
          <reference field="7" count="0"/>
        </references>
      </pivotArea>
    </format>
    <format dxfId="388">
      <pivotArea dataOnly="0" labelOnly="1" grandRow="1" outline="0" fieldPosition="0"/>
    </format>
    <format dxfId="387">
      <pivotArea dataOnly="0" labelOnly="1" fieldPosition="0">
        <references count="1">
          <reference field="6" count="5">
            <x v="0"/>
            <x v="1"/>
            <x v="2"/>
            <x v="4"/>
            <x v="5"/>
          </reference>
        </references>
      </pivotArea>
    </format>
    <format dxfId="386">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88E675A-E5A7-4137-8FC6-07086C5FEB2E}" name="PivotTable4"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9:E16" firstHeaderRow="1" firstDataRow="1" firstDataCol="1"/>
  <pivotFields count="34">
    <pivotField showAll="0"/>
    <pivotField showAll="0"/>
    <pivotField numFmtId="1" showAll="0"/>
    <pivotField numFmtId="1" showAll="0"/>
    <pivotField numFmtId="1" showAll="0"/>
    <pivotField showAll="0"/>
    <pivotField axis="axisRow" showAll="0">
      <items count="8">
        <item x="0"/>
        <item x="1"/>
        <item x="5"/>
        <item m="1" x="6"/>
        <item x="4"/>
        <item x="3"/>
        <item x="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7">
    <i>
      <x/>
    </i>
    <i>
      <x v="1"/>
    </i>
    <i>
      <x v="2"/>
    </i>
    <i>
      <x v="4"/>
    </i>
    <i>
      <x v="5"/>
    </i>
    <i>
      <x v="6"/>
    </i>
    <i t="grand">
      <x/>
    </i>
  </rowItems>
  <colItems count="1">
    <i/>
  </colItems>
  <dataFields count="1">
    <dataField name="Average of HSGPA" fld="7" subtotal="average" baseField="6" baseItem="0" numFmtId="2"/>
  </dataFields>
  <formats count="11">
    <format dxfId="409">
      <pivotArea outline="0" collapsedLevelsAreSubtotals="1" fieldPosition="0"/>
    </format>
    <format dxfId="408">
      <pivotArea type="all" dataOnly="0" outline="0" fieldPosition="0"/>
    </format>
    <format dxfId="407">
      <pivotArea outline="0" collapsedLevelsAreSubtotals="1" fieldPosition="0"/>
    </format>
    <format dxfId="406">
      <pivotArea field="6" type="button" dataOnly="0" labelOnly="1" outline="0" axis="axisRow" fieldPosition="0"/>
    </format>
    <format dxfId="405">
      <pivotArea dataOnly="0" labelOnly="1" grandRow="1" outline="0" fieldPosition="0"/>
    </format>
    <format dxfId="404">
      <pivotArea dataOnly="0" labelOnly="1" outline="0" axis="axisValues" fieldPosition="0"/>
    </format>
    <format dxfId="403">
      <pivotArea type="all" dataOnly="0" outline="0" fieldPosition="0"/>
    </format>
    <format dxfId="402">
      <pivotArea outline="0" collapsedLevelsAreSubtotals="1" fieldPosition="0"/>
    </format>
    <format dxfId="401">
      <pivotArea field="6" type="button" dataOnly="0" labelOnly="1" outline="0" axis="axisRow" fieldPosition="0"/>
    </format>
    <format dxfId="400">
      <pivotArea dataOnly="0" labelOnly="1" grandRow="1" outline="0" fieldPosition="0"/>
    </format>
    <format dxfId="399">
      <pivotArea dataOnly="0" labelOnly="1" outline="0" axis="axisValues" fieldPosition="0"/>
    </format>
  </formats>
  <conditionalFormats count="1">
    <conditionalFormat priority="2">
      <pivotAreas count="1">
        <pivotArea type="data" collapsedLevelsAreSubtotals="1" fieldPosition="0">
          <references count="2">
            <reference field="4294967294" count="1" selected="0">
              <x v="0"/>
            </reference>
            <reference field="6" count="6">
              <x v="0"/>
              <x v="1"/>
              <x v="2"/>
              <x v="4"/>
              <x v="5"/>
              <x v="6"/>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229E7-2BFD-48B2-8D74-3CA3377D1E92}" name="PivotTable2"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8:F21" firstHeaderRow="1" firstDataRow="2" firstDataCol="1"/>
  <pivotFields count="34">
    <pivotField showAll="0"/>
    <pivotField showAll="0"/>
    <pivotField numFmtId="1" showAll="0"/>
    <pivotField numFmtId="1" showAll="0"/>
    <pivotField numFmtId="1" showAll="0"/>
    <pivotField showAll="0"/>
    <pivotField showAll="0"/>
    <pivotField axis="axisCol" showAll="0">
      <items count="162">
        <item x="154"/>
        <item h="1" x="132"/>
        <item h="1" x="153"/>
        <item h="1" x="146"/>
        <item h="1" x="160"/>
        <item h="1" x="157"/>
        <item h="1" x="136"/>
        <item h="1" x="133"/>
        <item h="1" x="151"/>
        <item h="1" x="159"/>
        <item h="1" x="107"/>
        <item h="1" x="158"/>
        <item h="1" x="156"/>
        <item h="1" x="126"/>
        <item h="1" x="139"/>
        <item h="1" x="15"/>
        <item h="1" x="116"/>
        <item h="1" x="149"/>
        <item h="1" x="110"/>
        <item h="1" x="148"/>
        <item h="1" x="144"/>
        <item h="1" x="128"/>
        <item h="1" x="91"/>
        <item h="1" x="125"/>
        <item h="1" x="70"/>
        <item h="1" x="84"/>
        <item h="1" x="147"/>
        <item h="1" x="127"/>
        <item h="1" x="150"/>
        <item h="1" x="129"/>
        <item h="1" x="137"/>
        <item h="1" x="9"/>
        <item h="1" x="64"/>
        <item h="1" x="155"/>
        <item h="1" x="31"/>
        <item h="1" x="104"/>
        <item h="1" x="71"/>
        <item h="1" x="67"/>
        <item h="1" x="40"/>
        <item h="1" x="30"/>
        <item h="1" x="27"/>
        <item h="1" x="2"/>
        <item h="1" x="134"/>
        <item h="1" x="22"/>
        <item h="1" x="145"/>
        <item h="1" x="76"/>
        <item h="1" x="69"/>
        <item h="1" x="122"/>
        <item h="1" x="43"/>
        <item h="1" x="6"/>
        <item h="1" x="63"/>
        <item h="1" x="105"/>
        <item h="1" x="10"/>
        <item h="1" x="114"/>
        <item h="1" x="29"/>
        <item h="1" x="5"/>
        <item h="1" x="95"/>
        <item h="1" x="135"/>
        <item h="1" x="0"/>
        <item h="1" x="39"/>
        <item h="1" x="24"/>
        <item h="1" x="65"/>
        <item h="1" x="16"/>
        <item h="1" x="78"/>
        <item h="1" x="14"/>
        <item h="1" x="140"/>
        <item h="1" x="3"/>
        <item h="1" x="109"/>
        <item h="1" x="75"/>
        <item h="1" x="83"/>
        <item h="1" x="100"/>
        <item h="1" x="23"/>
        <item h="1" x="25"/>
        <item h="1" x="68"/>
        <item h="1" x="51"/>
        <item h="1" x="108"/>
        <item h="1" x="97"/>
        <item h="1" x="18"/>
        <item h="1" x="17"/>
        <item h="1" x="87"/>
        <item h="1" x="80"/>
        <item h="1" x="8"/>
        <item h="1" x="102"/>
        <item h="1" x="113"/>
        <item h="1" x="37"/>
        <item h="1" x="33"/>
        <item h="1" x="89"/>
        <item h="1" x="13"/>
        <item h="1" x="111"/>
        <item h="1" x="49"/>
        <item h="1" x="86"/>
        <item h="1" x="32"/>
        <item h="1" x="53"/>
        <item h="1" x="7"/>
        <item h="1" x="58"/>
        <item h="1" x="124"/>
        <item h="1" x="123"/>
        <item h="1" x="44"/>
        <item h="1" x="90"/>
        <item h="1" x="1"/>
        <item h="1" x="106"/>
        <item h="1" x="117"/>
        <item h="1" x="52"/>
        <item h="1" x="19"/>
        <item h="1" x="12"/>
        <item h="1" x="56"/>
        <item h="1" x="50"/>
        <item h="1" x="74"/>
        <item h="1" x="62"/>
        <item h="1" x="72"/>
        <item h="1" x="93"/>
        <item h="1" x="59"/>
        <item h="1" x="99"/>
        <item h="1" x="92"/>
        <item h="1" x="41"/>
        <item h="1" x="42"/>
        <item h="1" x="73"/>
        <item h="1" x="20"/>
        <item h="1" x="85"/>
        <item h="1" x="119"/>
        <item h="1" x="60"/>
        <item h="1" x="118"/>
        <item h="1" x="54"/>
        <item h="1" x="79"/>
        <item h="1" x="36"/>
        <item h="1" x="142"/>
        <item h="1" x="45"/>
        <item h="1" x="81"/>
        <item h="1" x="131"/>
        <item h="1" x="35"/>
        <item h="1" x="47"/>
        <item h="1" x="34"/>
        <item h="1" x="26"/>
        <item h="1" x="61"/>
        <item h="1" x="28"/>
        <item h="1" x="11"/>
        <item h="1" x="115"/>
        <item h="1" x="48"/>
        <item h="1" x="143"/>
        <item h="1" x="101"/>
        <item h="1" x="138"/>
        <item h="1" x="103"/>
        <item h="1" x="120"/>
        <item h="1" x="38"/>
        <item h="1" x="94"/>
        <item h="1" x="98"/>
        <item h="1" x="141"/>
        <item h="1" x="77"/>
        <item h="1" x="88"/>
        <item h="1" x="57"/>
        <item h="1" x="55"/>
        <item h="1" x="96"/>
        <item h="1" x="66"/>
        <item h="1" x="112"/>
        <item h="1" x="130"/>
        <item h="1" x="4"/>
        <item h="1" x="82"/>
        <item h="1" x="152"/>
        <item h="1" x="46"/>
        <item h="1" x="121"/>
        <item h="1" x="21"/>
        <item t="default"/>
      </items>
    </pivotField>
    <pivotField axis="axisRow" dataField="1" showAll="0">
      <items count="18">
        <item x="16"/>
        <item x="8"/>
        <item x="4"/>
        <item x="5"/>
        <item x="10"/>
        <item x="11"/>
        <item x="15"/>
        <item x="3"/>
        <item x="14"/>
        <item x="7"/>
        <item x="9"/>
        <item x="12"/>
        <item x="6"/>
        <item x="2"/>
        <item x="0"/>
        <item x="1"/>
        <item x="1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2">
    <i>
      <x v="5"/>
    </i>
    <i t="grand">
      <x/>
    </i>
  </rowItems>
  <colFields count="1">
    <field x="7"/>
  </colFields>
  <colItems count="2">
    <i>
      <x/>
    </i>
    <i t="grand">
      <x/>
    </i>
  </colItems>
  <dataFields count="1">
    <dataField name="Count of major" fld="8" subtotal="count" baseField="8" baseItem="3"/>
  </dataFields>
  <formats count="18">
    <format dxfId="427">
      <pivotArea outline="0" collapsedLevelsAreSubtotals="1" fieldPosition="0"/>
    </format>
    <format dxfId="426">
      <pivotArea field="7" type="button" dataOnly="0" labelOnly="1" outline="0" axis="axisCol" fieldPosition="0"/>
    </format>
    <format dxfId="425">
      <pivotArea dataOnly="0" labelOnly="1" fieldPosition="0">
        <references count="1">
          <reference field="7" count="0"/>
        </references>
      </pivotArea>
    </format>
    <format dxfId="424">
      <pivotArea dataOnly="0" labelOnly="1" grandRow="1" outline="0" fieldPosition="0"/>
    </format>
    <format dxfId="423">
      <pivotArea dataOnly="0" labelOnly="1" grandCol="1" outline="0" fieldPosition="0"/>
    </format>
    <format dxfId="422">
      <pivotArea outline="0" collapsedLevelsAreSubtotals="1" fieldPosition="0"/>
    </format>
    <format dxfId="421">
      <pivotArea field="7" type="button" dataOnly="0" labelOnly="1" outline="0" axis="axisCol" fieldPosition="0"/>
    </format>
    <format dxfId="420">
      <pivotArea dataOnly="0" labelOnly="1" fieldPosition="0">
        <references count="1">
          <reference field="7" count="0"/>
        </references>
      </pivotArea>
    </format>
    <format dxfId="419">
      <pivotArea dataOnly="0" labelOnly="1" grandRow="1" outline="0" fieldPosition="0"/>
    </format>
    <format dxfId="418">
      <pivotArea dataOnly="0" labelOnly="1" grandCol="1" outline="0" fieldPosition="0"/>
    </format>
    <format dxfId="417">
      <pivotArea type="origin" dataOnly="0" labelOnly="1" outline="0" fieldPosition="0"/>
    </format>
    <format dxfId="416">
      <pivotArea field="8" type="button" dataOnly="0" labelOnly="1" outline="0" axis="axisRow" fieldPosition="0"/>
    </format>
    <format dxfId="415">
      <pivotArea dataOnly="0" labelOnly="1" fieldPosition="0">
        <references count="1">
          <reference field="8" count="10">
            <x v="1"/>
            <x v="3"/>
            <x v="4"/>
            <x v="5"/>
            <x v="7"/>
            <x v="10"/>
            <x v="11"/>
            <x v="13"/>
            <x v="14"/>
            <x v="15"/>
          </reference>
        </references>
      </pivotArea>
    </format>
    <format dxfId="414">
      <pivotArea dataOnly="0" labelOnly="1" grandRow="1" outline="0" fieldPosition="0"/>
    </format>
    <format dxfId="413">
      <pivotArea type="origin" dataOnly="0" labelOnly="1" outline="0" fieldPosition="0"/>
    </format>
    <format dxfId="412">
      <pivotArea field="8" type="button" dataOnly="0" labelOnly="1" outline="0" axis="axisRow" fieldPosition="0"/>
    </format>
    <format dxfId="411">
      <pivotArea dataOnly="0" labelOnly="1" fieldPosition="0">
        <references count="1">
          <reference field="8" count="10">
            <x v="1"/>
            <x v="3"/>
            <x v="4"/>
            <x v="5"/>
            <x v="7"/>
            <x v="10"/>
            <x v="11"/>
            <x v="13"/>
            <x v="14"/>
            <x v="15"/>
          </reference>
        </references>
      </pivotArea>
    </format>
    <format dxfId="410">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25D56BD-4A2E-4A13-B355-6A9945EA0586}" name="PivotTable1"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9:B27" firstHeaderRow="1" firstDataRow="1" firstDataCol="1"/>
  <pivotFields count="34">
    <pivotField showAll="0"/>
    <pivotField showAll="0"/>
    <pivotField numFmtId="1" showAll="0"/>
    <pivotField numFmtId="1" showAll="0"/>
    <pivotField numFmtId="1" showAll="0"/>
    <pivotField showAll="0"/>
    <pivotField showAll="0">
      <items count="8">
        <item x="0"/>
        <item x="1"/>
        <item x="5"/>
        <item m="1" x="6"/>
        <item x="4"/>
        <item x="3"/>
        <item x="2"/>
        <item t="default"/>
      </items>
    </pivotField>
    <pivotField dataField="1" showAll="0"/>
    <pivotField axis="axisRow" showAll="0">
      <items count="18">
        <item x="16"/>
        <item x="8"/>
        <item x="4"/>
        <item x="5"/>
        <item x="10"/>
        <item x="11"/>
        <item x="15"/>
        <item x="3"/>
        <item x="14"/>
        <item x="7"/>
        <item x="9"/>
        <item x="12"/>
        <item x="6"/>
        <item x="2"/>
        <item x="0"/>
        <item x="1"/>
        <item x="1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18">
    <i>
      <x/>
    </i>
    <i>
      <x v="1"/>
    </i>
    <i>
      <x v="2"/>
    </i>
    <i>
      <x v="3"/>
    </i>
    <i>
      <x v="4"/>
    </i>
    <i>
      <x v="5"/>
    </i>
    <i>
      <x v="6"/>
    </i>
    <i>
      <x v="7"/>
    </i>
    <i>
      <x v="8"/>
    </i>
    <i>
      <x v="9"/>
    </i>
    <i>
      <x v="10"/>
    </i>
    <i>
      <x v="11"/>
    </i>
    <i>
      <x v="12"/>
    </i>
    <i>
      <x v="13"/>
    </i>
    <i>
      <x v="14"/>
    </i>
    <i>
      <x v="15"/>
    </i>
    <i>
      <x v="16"/>
    </i>
    <i t="grand">
      <x/>
    </i>
  </rowItems>
  <colItems count="1">
    <i/>
  </colItems>
  <dataFields count="1">
    <dataField name="Average of HSGPA" fld="7" subtotal="average" baseField="6" baseItem="0" numFmtId="2"/>
  </dataFields>
  <formats count="13">
    <format dxfId="440">
      <pivotArea outline="0" collapsedLevelsAreSubtotals="1" fieldPosition="0"/>
    </format>
    <format dxfId="439">
      <pivotArea type="all" dataOnly="0" outline="0" fieldPosition="0"/>
    </format>
    <format dxfId="438">
      <pivotArea outline="0" collapsedLevelsAreSubtotals="1" fieldPosition="0"/>
    </format>
    <format dxfId="437">
      <pivotArea field="6" type="button" dataOnly="0" labelOnly="1" outline="0"/>
    </format>
    <format dxfId="436">
      <pivotArea dataOnly="0" labelOnly="1" grandRow="1" outline="0" fieldPosition="0"/>
    </format>
    <format dxfId="435">
      <pivotArea dataOnly="0" labelOnly="1" outline="0" axis="axisValues" fieldPosition="0"/>
    </format>
    <format dxfId="434">
      <pivotArea type="all" dataOnly="0" outline="0" fieldPosition="0"/>
    </format>
    <format dxfId="433">
      <pivotArea outline="0" collapsedLevelsAreSubtotals="1" fieldPosition="0"/>
    </format>
    <format dxfId="432">
      <pivotArea field="6" type="button" dataOnly="0" labelOnly="1" outline="0"/>
    </format>
    <format dxfId="431">
      <pivotArea dataOnly="0" labelOnly="1" grandRow="1" outline="0" fieldPosition="0"/>
    </format>
    <format dxfId="430">
      <pivotArea dataOnly="0" labelOnly="1" outline="0" axis="axisValues" fieldPosition="0"/>
    </format>
    <format dxfId="429">
      <pivotArea collapsedLevelsAreSubtotals="1" fieldPosition="0">
        <references count="1">
          <reference field="8" count="2">
            <x v="14"/>
            <x v="15"/>
          </reference>
        </references>
      </pivotArea>
    </format>
    <format dxfId="428">
      <pivotArea dataOnly="0" labelOnly="1" fieldPosition="0">
        <references count="1">
          <reference field="8" count="2">
            <x v="14"/>
            <x v="15"/>
          </reference>
        </references>
      </pivotArea>
    </format>
  </formats>
  <conditionalFormats count="1">
    <conditionalFormat priority="1">
      <pivotAreas count="1">
        <pivotArea type="data" collapsedLevelsAreSubtotals="1" fieldPosition="0">
          <references count="2">
            <reference field="4294967294" count="1" selected="0">
              <x v="0"/>
            </reference>
            <reference field="8" count="17">
              <x v="0"/>
              <x v="1"/>
              <x v="2"/>
              <x v="3"/>
              <x v="4"/>
              <x v="5"/>
              <x v="6"/>
              <x v="7"/>
              <x v="8"/>
              <x v="9"/>
              <x v="10"/>
              <x v="11"/>
              <x v="12"/>
              <x v="13"/>
              <x v="14"/>
              <x v="15"/>
              <x v="16"/>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B5326C-D613-43C3-931F-DDF9827D701F}" name="PivotTable3"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L3:S50" firstHeaderRow="1" firstDataRow="2" firstDataCol="1"/>
  <pivotFields count="34">
    <pivotField showAll="0"/>
    <pivotField showAll="0"/>
    <pivotField axis="axisRow" numFmtId="1" showAll="0" defaultSubtotal="0">
      <items count="15">
        <item x="0"/>
        <item x="1"/>
        <item x="2"/>
        <item x="3"/>
        <item x="4"/>
        <item x="5"/>
        <item x="6"/>
        <item x="7"/>
        <item x="8"/>
        <item x="9"/>
        <item x="10"/>
        <item x="11"/>
        <item x="12"/>
        <item x="13"/>
        <item x="14"/>
      </items>
    </pivotField>
    <pivotField numFmtId="1" showAll="0"/>
    <pivotField numFmtId="1" showAll="0"/>
    <pivotField showAll="0"/>
    <pivotField axis="axisCol" showAll="0">
      <items count="8">
        <item x="0"/>
        <item x="1"/>
        <item x="5"/>
        <item m="1" x="6"/>
        <item x="4"/>
        <item x="3"/>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defaultSubtotal="0">
      <items count="2">
        <item n="Did not return" x="1"/>
        <item n="Returned" x="0"/>
      </items>
    </pivotField>
    <pivotField showAll="0"/>
    <pivotField showAll="0"/>
    <pivotField showAll="0"/>
    <pivotField showAll="0"/>
    <pivotField showAll="0"/>
    <pivotField showAll="0"/>
    <pivotField showAll="0"/>
    <pivotField showAll="0"/>
  </pivotFields>
  <rowFields count="2">
    <field x="2"/>
    <field x="25"/>
  </rowFields>
  <rowItems count="46">
    <i>
      <x/>
    </i>
    <i r="1">
      <x/>
    </i>
    <i r="1">
      <x v="1"/>
    </i>
    <i>
      <x v="1"/>
    </i>
    <i r="1">
      <x/>
    </i>
    <i r="1">
      <x v="1"/>
    </i>
    <i>
      <x v="2"/>
    </i>
    <i r="1">
      <x/>
    </i>
    <i r="1">
      <x v="1"/>
    </i>
    <i>
      <x v="3"/>
    </i>
    <i r="1">
      <x/>
    </i>
    <i r="1">
      <x v="1"/>
    </i>
    <i>
      <x v="4"/>
    </i>
    <i r="1">
      <x/>
    </i>
    <i r="1">
      <x v="1"/>
    </i>
    <i>
      <x v="5"/>
    </i>
    <i r="1">
      <x/>
    </i>
    <i r="1">
      <x v="1"/>
    </i>
    <i>
      <x v="6"/>
    </i>
    <i r="1">
      <x/>
    </i>
    <i r="1">
      <x v="1"/>
    </i>
    <i>
      <x v="7"/>
    </i>
    <i r="1">
      <x/>
    </i>
    <i r="1">
      <x v="1"/>
    </i>
    <i>
      <x v="8"/>
    </i>
    <i r="1">
      <x/>
    </i>
    <i r="1">
      <x v="1"/>
    </i>
    <i>
      <x v="9"/>
    </i>
    <i r="1">
      <x/>
    </i>
    <i r="1">
      <x v="1"/>
    </i>
    <i>
      <x v="10"/>
    </i>
    <i r="1">
      <x/>
    </i>
    <i r="1">
      <x v="1"/>
    </i>
    <i>
      <x v="11"/>
    </i>
    <i r="1">
      <x/>
    </i>
    <i r="1">
      <x v="1"/>
    </i>
    <i>
      <x v="12"/>
    </i>
    <i r="1">
      <x/>
    </i>
    <i r="1">
      <x v="1"/>
    </i>
    <i>
      <x v="13"/>
    </i>
    <i r="1">
      <x/>
    </i>
    <i r="1">
      <x v="1"/>
    </i>
    <i>
      <x v="14"/>
    </i>
    <i r="1">
      <x/>
    </i>
    <i r="1">
      <x v="1"/>
    </i>
    <i t="grand">
      <x/>
    </i>
  </rowItems>
  <colFields count="1">
    <field x="6"/>
  </colFields>
  <colItems count="7">
    <i>
      <x/>
    </i>
    <i>
      <x v="1"/>
    </i>
    <i>
      <x v="2"/>
    </i>
    <i>
      <x v="4"/>
    </i>
    <i>
      <x v="5"/>
    </i>
    <i>
      <x v="6"/>
    </i>
    <i t="grand">
      <x/>
    </i>
  </colItems>
  <dataFields count="1">
    <dataField name="Count of retrn_2yr" fld="25" subtotal="count" showDataAs="percentOfTotal" baseField="6" baseItem="0" numFmtId="10"/>
  </dataFields>
  <chartFormats count="6">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4"/>
          </reference>
        </references>
      </pivotArea>
    </chartFormat>
    <chartFormat chart="0" format="4" series="1">
      <pivotArea type="data" outline="0" fieldPosition="0">
        <references count="2">
          <reference field="4294967294" count="1" selected="0">
            <x v="0"/>
          </reference>
          <reference field="6" count="1" selected="0">
            <x v="5"/>
          </reference>
        </references>
      </pivotArea>
    </chartFormat>
    <chartFormat chart="0" format="5" series="1">
      <pivotArea type="data" outline="0" fieldPosition="0">
        <references count="2">
          <reference field="4294967294" count="1" selected="0">
            <x v="0"/>
          </reference>
          <reference field="6"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96A32C0-AC98-4348-9B06-FE54F6B6926D}" name="PivotTable1"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3:D11" firstHeaderRow="1" firstDataRow="2" firstDataCol="1"/>
  <pivotFields count="34">
    <pivotField showAll="0"/>
    <pivotField showAll="0"/>
    <pivotField numFmtId="1" showAll="0"/>
    <pivotField numFmtId="1" showAll="0"/>
    <pivotField numFmtId="1" showAll="0"/>
    <pivotField showAll="0"/>
    <pivotField axis="axisRow" showAll="0">
      <items count="8">
        <item x="0"/>
        <item x="1"/>
        <item x="5"/>
        <item m="1" x="6"/>
        <item x="4"/>
        <item x="3"/>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3">
        <item n="Didn't return" x="1"/>
        <item n="Returned" x="0"/>
        <item t="default"/>
      </items>
    </pivotField>
    <pivotField showAll="0"/>
    <pivotField showAll="0"/>
    <pivotField showAll="0"/>
    <pivotField showAll="0"/>
    <pivotField showAll="0"/>
    <pivotField showAll="0"/>
    <pivotField showAll="0"/>
    <pivotField showAll="0"/>
  </pivotFields>
  <rowFields count="1">
    <field x="6"/>
  </rowFields>
  <rowItems count="7">
    <i>
      <x/>
    </i>
    <i>
      <x v="1"/>
    </i>
    <i>
      <x v="2"/>
    </i>
    <i>
      <x v="4"/>
    </i>
    <i>
      <x v="5"/>
    </i>
    <i>
      <x v="6"/>
    </i>
    <i t="grand">
      <x/>
    </i>
  </rowItems>
  <colFields count="1">
    <field x="25"/>
  </colFields>
  <colItems count="3">
    <i>
      <x/>
    </i>
    <i>
      <x v="1"/>
    </i>
    <i t="grand">
      <x/>
    </i>
  </colItems>
  <dataFields count="1">
    <dataField name="Count of retrn_2yr" fld="25" subtotal="count" showDataAs="percentOfTotal" baseField="6" baseItem="0" numFmtId="10"/>
  </dataFields>
  <chartFormats count="2">
    <chartFormat chart="0" format="0" series="1">
      <pivotArea type="data" outline="0" fieldPosition="0">
        <references count="2">
          <reference field="4294967294" count="1" selected="0">
            <x v="0"/>
          </reference>
          <reference field="25" count="1" selected="0">
            <x v="0"/>
          </reference>
        </references>
      </pivotArea>
    </chartFormat>
    <chartFormat chart="0" format="1" series="1">
      <pivotArea type="data" outline="0" fieldPosition="0">
        <references count="2">
          <reference field="4294967294" count="1" selected="0">
            <x v="0"/>
          </reference>
          <reference field="2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6E80A9A-182B-4A86-8BD7-31C1DE69581B}" name="PivotTable1"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3:D7" firstHeaderRow="1" firstDataRow="2" firstDataCol="1"/>
  <pivotFields count="34">
    <pivotField showAll="0"/>
    <pivotField showAll="0"/>
    <pivotField numFmtId="1" showAll="0"/>
    <pivotField numFmtId="1" showAll="0"/>
    <pivotField numFmtId="1"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3">
        <item n="Did not return" x="1"/>
        <item n="Returned" x="0"/>
        <item t="default"/>
      </items>
    </pivotField>
    <pivotField showAll="0"/>
    <pivotField showAll="0"/>
    <pivotField showAll="0"/>
    <pivotField showAll="0"/>
    <pivotField showAll="0"/>
    <pivotField showAll="0"/>
    <pivotField showAll="0"/>
    <pivotField showAll="0"/>
  </pivotFields>
  <rowFields count="1">
    <field x="5"/>
  </rowFields>
  <rowItems count="3">
    <i>
      <x/>
    </i>
    <i>
      <x v="1"/>
    </i>
    <i t="grand">
      <x/>
    </i>
  </rowItems>
  <colFields count="1">
    <field x="25"/>
  </colFields>
  <colItems count="3">
    <i>
      <x/>
    </i>
    <i>
      <x v="1"/>
    </i>
    <i t="grand">
      <x/>
    </i>
  </colItems>
  <dataFields count="1">
    <dataField name="Count of retrn_2yr" fld="25" subtotal="count" showDataAs="percentOfTotal" baseField="5" baseItem="0" numFmtId="10"/>
  </dataFields>
  <formats count="12">
    <format dxfId="258">
      <pivotArea outline="0" collapsedLevelsAreSubtotals="1" fieldPosition="0"/>
    </format>
    <format dxfId="257">
      <pivotArea field="5" type="button" dataOnly="0" labelOnly="1" outline="0" axis="axisRow" fieldPosition="0"/>
    </format>
    <format dxfId="256">
      <pivotArea dataOnly="0" labelOnly="1" fieldPosition="0">
        <references count="1">
          <reference field="5" count="0"/>
        </references>
      </pivotArea>
    </format>
    <format dxfId="255">
      <pivotArea dataOnly="0" labelOnly="1" grandRow="1" outline="0" fieldPosition="0"/>
    </format>
    <format dxfId="254">
      <pivotArea dataOnly="0" labelOnly="1" fieldPosition="0">
        <references count="1">
          <reference field="25" count="0"/>
        </references>
      </pivotArea>
    </format>
    <format dxfId="253">
      <pivotArea dataOnly="0" labelOnly="1" grandCol="1" outline="0" fieldPosition="0"/>
    </format>
    <format dxfId="252">
      <pivotArea outline="0" collapsedLevelsAreSubtotals="1" fieldPosition="0"/>
    </format>
    <format dxfId="251">
      <pivotArea field="5" type="button" dataOnly="0" labelOnly="1" outline="0" axis="axisRow" fieldPosition="0"/>
    </format>
    <format dxfId="250">
      <pivotArea dataOnly="0" labelOnly="1" fieldPosition="0">
        <references count="1">
          <reference field="5" count="0"/>
        </references>
      </pivotArea>
    </format>
    <format dxfId="249">
      <pivotArea dataOnly="0" labelOnly="1" grandRow="1" outline="0" fieldPosition="0"/>
    </format>
    <format dxfId="248">
      <pivotArea dataOnly="0" labelOnly="1" fieldPosition="0">
        <references count="1">
          <reference field="25" count="0"/>
        </references>
      </pivotArea>
    </format>
    <format dxfId="247">
      <pivotArea dataOnly="0" labelOnly="1" grandCol="1" outline="0" fieldPosition="0"/>
    </format>
  </formats>
  <chartFormats count="2">
    <chartFormat chart="0" format="0" series="1">
      <pivotArea type="data" outline="0" fieldPosition="0">
        <references count="2">
          <reference field="4294967294" count="1" selected="0">
            <x v="0"/>
          </reference>
          <reference field="25" count="1" selected="0">
            <x v="0"/>
          </reference>
        </references>
      </pivotArea>
    </chartFormat>
    <chartFormat chart="0" format="1" series="1">
      <pivotArea type="data" outline="0" fieldPosition="0">
        <references count="2">
          <reference field="4294967294" count="1" selected="0">
            <x v="0"/>
          </reference>
          <reference field="2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571EB2C-3310-4844-80CF-3AF7EFC165E2}" name="PivotTable7"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R3:BA9" firstHeaderRow="1" firstDataRow="4" firstDataCol="1"/>
  <pivotFields count="34">
    <pivotField showAll="0"/>
    <pivotField showAll="0"/>
    <pivotField numFmtId="1" showAll="0"/>
    <pivotField numFmtId="1" showAll="0"/>
    <pivotField numFmtId="1" showAll="0"/>
    <pivotField axis="axisCol" showAll="0" defaultSubtotal="0">
      <items count="2">
        <item x="1"/>
        <item x="0"/>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defaultSubtotal="0">
      <items count="2">
        <item n="Pell granted" x="0"/>
        <item n="Pell not granted" x="1"/>
      </items>
    </pivotField>
    <pivotField axis="axisCol" showAll="0" defaultSubtotal="0">
      <items count="2">
        <item n="Non Athlete" x="1"/>
        <item n="Athlete" x="0"/>
      </items>
    </pivotField>
    <pivotField showAll="0"/>
    <pivotField axis="axisRow" showAll="0">
      <items count="3">
        <item n="Did not return" x="1"/>
        <item n="Returned" x="0"/>
        <item t="default"/>
      </items>
    </pivotField>
    <pivotField showAll="0"/>
    <pivotField showAll="0"/>
    <pivotField showAll="0"/>
    <pivotField showAll="0"/>
    <pivotField showAll="0"/>
    <pivotField showAll="0"/>
    <pivotField showAll="0"/>
    <pivotField showAll="0"/>
  </pivotFields>
  <rowFields count="1">
    <field x="25"/>
  </rowFields>
  <rowItems count="3">
    <i>
      <x/>
    </i>
    <i>
      <x v="1"/>
    </i>
    <i t="grand">
      <x/>
    </i>
  </rowItems>
  <colFields count="3">
    <field x="22"/>
    <field x="5"/>
    <field x="23"/>
  </colFields>
  <colItems count="9">
    <i>
      <x/>
      <x/>
      <x/>
    </i>
    <i r="2">
      <x v="1"/>
    </i>
    <i r="1">
      <x v="1"/>
      <x/>
    </i>
    <i r="2">
      <x v="1"/>
    </i>
    <i>
      <x v="1"/>
      <x/>
      <x/>
    </i>
    <i r="2">
      <x v="1"/>
    </i>
    <i r="1">
      <x v="1"/>
      <x/>
    </i>
    <i r="2">
      <x v="1"/>
    </i>
    <i t="grand">
      <x/>
    </i>
  </colItems>
  <dataFields count="1">
    <dataField name="Count of pell" fld="22" subtotal="count" showDataAs="percentOfTotal" baseField="25" baseItem="0" numFmtId="10"/>
  </dataFields>
  <formats count="20">
    <format dxfId="278">
      <pivotArea type="all" dataOnly="0" outline="0" fieldPosition="0"/>
    </format>
    <format dxfId="277">
      <pivotArea outline="0" fieldPosition="0">
        <references count="1">
          <reference field="4294967294" count="1">
            <x v="0"/>
          </reference>
        </references>
      </pivotArea>
    </format>
    <format dxfId="276">
      <pivotArea type="all" dataOnly="0" outline="0" fieldPosition="0"/>
    </format>
    <format dxfId="275">
      <pivotArea outline="0" collapsedLevelsAreSubtotals="1" fieldPosition="0"/>
    </format>
    <format dxfId="274">
      <pivotArea type="origin" dataOnly="0" labelOnly="1" outline="0" fieldPosition="0"/>
    </format>
    <format dxfId="273">
      <pivotArea field="22" type="button" dataOnly="0" labelOnly="1" outline="0" axis="axisCol" fieldPosition="0"/>
    </format>
    <format dxfId="272">
      <pivotArea field="5" type="button" dataOnly="0" labelOnly="1" outline="0" axis="axisCol" fieldPosition="1"/>
    </format>
    <format dxfId="271">
      <pivotArea field="23" type="button" dataOnly="0" labelOnly="1" outline="0" axis="axisCol" fieldPosition="2"/>
    </format>
    <format dxfId="270">
      <pivotArea type="topRight" dataOnly="0" labelOnly="1" outline="0" fieldPosition="0"/>
    </format>
    <format dxfId="269">
      <pivotArea field="25" type="button" dataOnly="0" labelOnly="1" outline="0" axis="axisRow" fieldPosition="0"/>
    </format>
    <format dxfId="268">
      <pivotArea dataOnly="0" labelOnly="1" fieldPosition="0">
        <references count="1">
          <reference field="25" count="0"/>
        </references>
      </pivotArea>
    </format>
    <format dxfId="267">
      <pivotArea dataOnly="0" labelOnly="1" grandRow="1" outline="0" fieldPosition="0"/>
    </format>
    <format dxfId="266">
      <pivotArea dataOnly="0" labelOnly="1" fieldPosition="0">
        <references count="1">
          <reference field="22" count="0"/>
        </references>
      </pivotArea>
    </format>
    <format dxfId="265">
      <pivotArea dataOnly="0" labelOnly="1" grandCol="1" outline="0" fieldPosition="0"/>
    </format>
    <format dxfId="264">
      <pivotArea dataOnly="0" labelOnly="1" fieldPosition="0">
        <references count="2">
          <reference field="5" count="0"/>
          <reference field="22" count="1" selected="0">
            <x v="0"/>
          </reference>
        </references>
      </pivotArea>
    </format>
    <format dxfId="263">
      <pivotArea dataOnly="0" labelOnly="1" fieldPosition="0">
        <references count="2">
          <reference field="5" count="0"/>
          <reference field="22" count="1" selected="0">
            <x v="1"/>
          </reference>
        </references>
      </pivotArea>
    </format>
    <format dxfId="262">
      <pivotArea dataOnly="0" labelOnly="1" fieldPosition="0">
        <references count="3">
          <reference field="5" count="1" selected="0">
            <x v="0"/>
          </reference>
          <reference field="22" count="1" selected="0">
            <x v="0"/>
          </reference>
          <reference field="23" count="0"/>
        </references>
      </pivotArea>
    </format>
    <format dxfId="261">
      <pivotArea dataOnly="0" labelOnly="1" fieldPosition="0">
        <references count="3">
          <reference field="5" count="1" selected="0">
            <x v="1"/>
          </reference>
          <reference field="22" count="1" selected="0">
            <x v="0"/>
          </reference>
          <reference field="23" count="0"/>
        </references>
      </pivotArea>
    </format>
    <format dxfId="260">
      <pivotArea dataOnly="0" labelOnly="1" fieldPosition="0">
        <references count="3">
          <reference field="5" count="1" selected="0">
            <x v="0"/>
          </reference>
          <reference field="22" count="1" selected="0">
            <x v="1"/>
          </reference>
          <reference field="23" count="0"/>
        </references>
      </pivotArea>
    </format>
    <format dxfId="259">
      <pivotArea dataOnly="0" labelOnly="1" fieldPosition="0">
        <references count="3">
          <reference field="5" count="1" selected="0">
            <x v="1"/>
          </reference>
          <reference field="22" count="1" selected="0">
            <x v="1"/>
          </reference>
          <reference field="23" count="0"/>
        </references>
      </pivotArea>
    </format>
  </formats>
  <conditionalFormats count="4">
    <conditionalFormat priority="1">
      <pivotAreas count="1">
        <pivotArea type="data" collapsedLevelsAreSubtotals="1" fieldPosition="0">
          <references count="5">
            <reference field="4294967294" count="1" selected="0">
              <x v="0"/>
            </reference>
            <reference field="5" count="2" selected="0">
              <x v="0"/>
              <x v="1"/>
            </reference>
            <reference field="22" count="2" selected="0">
              <x v="0"/>
              <x v="1"/>
            </reference>
            <reference field="23" count="2" selected="0">
              <x v="0"/>
              <x v="1"/>
            </reference>
            <reference field="25" count="1">
              <x v="1"/>
            </reference>
          </references>
        </pivotArea>
      </pivotAreas>
    </conditionalFormat>
    <conditionalFormat priority="2">
      <pivotAreas count="1">
        <pivotArea type="data" collapsedLevelsAreSubtotals="1" fieldPosition="0">
          <references count="5">
            <reference field="4294967294" count="1" selected="0">
              <x v="0"/>
            </reference>
            <reference field="5" count="2" selected="0">
              <x v="0"/>
              <x v="1"/>
            </reference>
            <reference field="22" count="2" selected="0">
              <x v="0"/>
              <x v="1"/>
            </reference>
            <reference field="23" count="2" selected="0">
              <x v="0"/>
              <x v="1"/>
            </reference>
            <reference field="25" count="1">
              <x v="0"/>
            </reference>
          </references>
        </pivotArea>
      </pivotAreas>
    </conditionalFormat>
    <conditionalFormat priority="3">
      <pivotAreas count="1">
        <pivotArea type="data" collapsedLevelsAreSubtotals="1" fieldPosition="0">
          <references count="4">
            <reference field="4294967294" count="1" selected="0">
              <x v="0"/>
            </reference>
            <reference field="5" count="2" selected="0">
              <x v="0"/>
              <x v="1"/>
            </reference>
            <reference field="22" count="2" selected="0">
              <x v="0"/>
              <x v="1"/>
            </reference>
            <reference field="25" count="1">
              <x v="1"/>
            </reference>
          </references>
        </pivotArea>
      </pivotAreas>
    </conditionalFormat>
    <conditionalFormat priority="4">
      <pivotAreas count="1">
        <pivotArea type="data" collapsedLevelsAreSubtotals="1" fieldPosition="0">
          <references count="4">
            <reference field="4294967294" count="1" selected="0">
              <x v="0"/>
            </reference>
            <reference field="5" count="2" selected="0">
              <x v="0"/>
              <x v="1"/>
            </reference>
            <reference field="22" count="2" selected="0">
              <x v="0"/>
              <x v="1"/>
            </reference>
            <reference field="25" count="1">
              <x v="0"/>
            </reference>
          </references>
        </pivotArea>
      </pivotAreas>
    </conditionalFormat>
  </conditionalFormats>
  <chartFormats count="4">
    <chartFormat chart="0" format="0" series="1">
      <pivotArea type="data" outline="0" fieldPosition="0">
        <references count="3">
          <reference field="4294967294" count="1" selected="0">
            <x v="0"/>
          </reference>
          <reference field="5" count="1" selected="0">
            <x v="0"/>
          </reference>
          <reference field="22" count="1" selected="0">
            <x v="0"/>
          </reference>
        </references>
      </pivotArea>
    </chartFormat>
    <chartFormat chart="0" format="1" series="1">
      <pivotArea type="data" outline="0" fieldPosition="0">
        <references count="3">
          <reference field="4294967294" count="1" selected="0">
            <x v="0"/>
          </reference>
          <reference field="5" count="1" selected="0">
            <x v="1"/>
          </reference>
          <reference field="22" count="1" selected="0">
            <x v="0"/>
          </reference>
        </references>
      </pivotArea>
    </chartFormat>
    <chartFormat chart="0" format="2" series="1">
      <pivotArea type="data" outline="0" fieldPosition="0">
        <references count="3">
          <reference field="4294967294" count="1" selected="0">
            <x v="0"/>
          </reference>
          <reference field="5" count="1" selected="0">
            <x v="0"/>
          </reference>
          <reference field="22" count="1" selected="0">
            <x v="1"/>
          </reference>
        </references>
      </pivotArea>
    </chartFormat>
    <chartFormat chart="0" format="3" series="1">
      <pivotArea type="data" outline="0" fieldPosition="0">
        <references count="3">
          <reference field="4294967294" count="1" selected="0">
            <x v="0"/>
          </reference>
          <reference field="5" count="1" selected="0">
            <x v="1"/>
          </reference>
          <reference field="2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81A8DF3-A833-4418-B123-797906400252}" name="PivotTable3"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N3:S23" firstHeaderRow="1" firstDataRow="3" firstDataCol="1"/>
  <pivotFields count="34">
    <pivotField showAll="0"/>
    <pivotField showAll="0"/>
    <pivotField numFmtId="1" showAll="0"/>
    <pivotField numFmtId="1" showAll="0"/>
    <pivotField numFmtId="1" showAll="0"/>
    <pivotField axis="axisCol" showAll="0" defaultSubtotal="0">
      <items count="2">
        <item x="1"/>
        <item x="0"/>
      </items>
    </pivotField>
    <pivotField showAll="0" defaultSubtotal="0"/>
    <pivotField showAll="0"/>
    <pivotField axis="axisRow" showAll="0">
      <items count="18">
        <item x="16"/>
        <item x="8"/>
        <item x="4"/>
        <item x="5"/>
        <item x="10"/>
        <item x="11"/>
        <item x="15"/>
        <item x="3"/>
        <item x="14"/>
        <item x="7"/>
        <item x="9"/>
        <item x="12"/>
        <item x="6"/>
        <item x="2"/>
        <item x="0"/>
        <item x="1"/>
        <item x="1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defaultSubtotal="0">
      <items count="2">
        <item n="Did not return" x="1"/>
        <item n="Returned" x="0"/>
      </items>
    </pivotField>
    <pivotField showAll="0"/>
    <pivotField showAll="0"/>
    <pivotField showAll="0"/>
    <pivotField showAll="0"/>
    <pivotField showAll="0"/>
    <pivotField showAll="0"/>
    <pivotField showAll="0"/>
    <pivotField showAll="0"/>
  </pivotFields>
  <rowFields count="1">
    <field x="8"/>
  </rowFields>
  <rowItems count="18">
    <i>
      <x/>
    </i>
    <i>
      <x v="1"/>
    </i>
    <i>
      <x v="2"/>
    </i>
    <i>
      <x v="3"/>
    </i>
    <i>
      <x v="4"/>
    </i>
    <i>
      <x v="5"/>
    </i>
    <i>
      <x v="6"/>
    </i>
    <i>
      <x v="7"/>
    </i>
    <i>
      <x v="8"/>
    </i>
    <i>
      <x v="9"/>
    </i>
    <i>
      <x v="10"/>
    </i>
    <i>
      <x v="11"/>
    </i>
    <i>
      <x v="12"/>
    </i>
    <i>
      <x v="13"/>
    </i>
    <i>
      <x v="14"/>
    </i>
    <i>
      <x v="15"/>
    </i>
    <i>
      <x v="16"/>
    </i>
    <i t="grand">
      <x/>
    </i>
  </rowItems>
  <colFields count="2">
    <field x="5"/>
    <field x="25"/>
  </colFields>
  <colItems count="5">
    <i>
      <x/>
      <x/>
    </i>
    <i r="1">
      <x v="1"/>
    </i>
    <i>
      <x v="1"/>
      <x/>
    </i>
    <i r="1">
      <x v="1"/>
    </i>
    <i t="grand">
      <x/>
    </i>
  </colItems>
  <dataFields count="1">
    <dataField name="Count of retrn_2yr" fld="25" subtotal="count" showDataAs="percentOfTotal" baseField="25" baseItem="0" numFmtId="10"/>
  </dataFields>
  <formats count="20">
    <format dxfId="298">
      <pivotArea type="all" dataOnly="0" outline="0" fieldPosition="0"/>
    </format>
    <format dxfId="297">
      <pivotArea outline="0" collapsedLevelsAreSubtotals="1" fieldPosition="0"/>
    </format>
    <format dxfId="296">
      <pivotArea type="origin" dataOnly="0" labelOnly="1" outline="0" fieldPosition="0"/>
    </format>
    <format dxfId="295">
      <pivotArea field="5" type="button" dataOnly="0" labelOnly="1" outline="0" axis="axisCol" fieldPosition="0"/>
    </format>
    <format dxfId="294">
      <pivotArea type="topRight" dataOnly="0" labelOnly="1" outline="0" fieldPosition="0"/>
    </format>
    <format dxfId="293">
      <pivotArea field="25" type="button" dataOnly="0" labelOnly="1" outline="0" axis="axisCol" fieldPosition="1"/>
    </format>
    <format dxfId="292">
      <pivotArea dataOnly="0" labelOnly="1" fieldPosition="0">
        <references count="1">
          <reference field="25" count="0"/>
        </references>
      </pivotArea>
    </format>
    <format dxfId="291">
      <pivotArea dataOnly="0" labelOnly="1" grandRow="1" outline="0" fieldPosition="0"/>
    </format>
    <format dxfId="290">
      <pivotArea dataOnly="0" labelOnly="1" fieldPosition="0">
        <references count="1">
          <reference field="5" count="0"/>
        </references>
      </pivotArea>
    </format>
    <format dxfId="289">
      <pivotArea dataOnly="0" labelOnly="1" grandCol="1" outline="0" fieldPosition="0"/>
    </format>
    <format dxfId="288">
      <pivotArea type="all" dataOnly="0" outline="0" fieldPosition="0"/>
    </format>
    <format dxfId="287">
      <pivotArea outline="0" collapsedLevelsAreSubtotals="1" fieldPosition="0"/>
    </format>
    <format dxfId="286">
      <pivotArea type="origin" dataOnly="0" labelOnly="1" outline="0" fieldPosition="0"/>
    </format>
    <format dxfId="285">
      <pivotArea field="5" type="button" dataOnly="0" labelOnly="1" outline="0" axis="axisCol" fieldPosition="0"/>
    </format>
    <format dxfId="284">
      <pivotArea type="topRight" dataOnly="0" labelOnly="1" outline="0" fieldPosition="0"/>
    </format>
    <format dxfId="283">
      <pivotArea field="25" type="button" dataOnly="0" labelOnly="1" outline="0" axis="axisCol" fieldPosition="1"/>
    </format>
    <format dxfId="282">
      <pivotArea dataOnly="0" labelOnly="1" fieldPosition="0">
        <references count="1">
          <reference field="25" count="0"/>
        </references>
      </pivotArea>
    </format>
    <format dxfId="281">
      <pivotArea dataOnly="0" labelOnly="1" grandRow="1" outline="0" fieldPosition="0"/>
    </format>
    <format dxfId="280">
      <pivotArea dataOnly="0" labelOnly="1" fieldPosition="0">
        <references count="1">
          <reference field="5" count="0"/>
        </references>
      </pivotArea>
    </format>
    <format dxfId="279">
      <pivotArea dataOnly="0" labelOnly="1" grandCol="1" outline="0" fieldPosition="0"/>
    </format>
  </formats>
  <conditionalFormats count="4">
    <conditionalFormat priority="11">
      <pivotAreas count="1">
        <pivotArea type="data" collapsedLevelsAreSubtotals="1" fieldPosition="0">
          <references count="4">
            <reference field="4294967294" count="1" selected="0">
              <x v="0"/>
            </reference>
            <reference field="5" count="1" selected="0">
              <x v="1"/>
            </reference>
            <reference field="8" count="17">
              <x v="0"/>
              <x v="1"/>
              <x v="2"/>
              <x v="3"/>
              <x v="4"/>
              <x v="5"/>
              <x v="6"/>
              <x v="7"/>
              <x v="8"/>
              <x v="9"/>
              <x v="10"/>
              <x v="11"/>
              <x v="12"/>
              <x v="13"/>
              <x v="14"/>
              <x v="15"/>
              <x v="16"/>
            </reference>
            <reference field="25" count="1" selected="0">
              <x v="1"/>
            </reference>
          </references>
        </pivotArea>
      </pivotAreas>
    </conditionalFormat>
    <conditionalFormat priority="12">
      <pivotAreas count="1">
        <pivotArea type="data" collapsedLevelsAreSubtotals="1" fieldPosition="0">
          <references count="4">
            <reference field="4294967294" count="1" selected="0">
              <x v="0"/>
            </reference>
            <reference field="5" count="1" selected="0">
              <x v="0"/>
            </reference>
            <reference field="8" count="17">
              <x v="0"/>
              <x v="1"/>
              <x v="2"/>
              <x v="3"/>
              <x v="4"/>
              <x v="5"/>
              <x v="6"/>
              <x v="7"/>
              <x v="8"/>
              <x v="9"/>
              <x v="10"/>
              <x v="11"/>
              <x v="12"/>
              <x v="13"/>
              <x v="14"/>
              <x v="15"/>
              <x v="16"/>
            </reference>
            <reference field="25" count="1" selected="0">
              <x v="1"/>
            </reference>
          </references>
        </pivotArea>
      </pivotAreas>
    </conditionalFormat>
    <conditionalFormat priority="15">
      <pivotAreas count="1">
        <pivotArea type="data" collapsedLevelsAreSubtotals="1" fieldPosition="0">
          <references count="4">
            <reference field="4294967294" count="1" selected="0">
              <x v="0"/>
            </reference>
            <reference field="5" count="1" selected="0">
              <x v="1"/>
            </reference>
            <reference field="8" count="17">
              <x v="0"/>
              <x v="1"/>
              <x v="2"/>
              <x v="3"/>
              <x v="4"/>
              <x v="5"/>
              <x v="6"/>
              <x v="7"/>
              <x v="8"/>
              <x v="9"/>
              <x v="10"/>
              <x v="11"/>
              <x v="12"/>
              <x v="13"/>
              <x v="14"/>
              <x v="15"/>
              <x v="16"/>
            </reference>
            <reference field="25" count="1" selected="0">
              <x v="0"/>
            </reference>
          </references>
        </pivotArea>
      </pivotAreas>
    </conditionalFormat>
    <conditionalFormat priority="16">
      <pivotAreas count="1">
        <pivotArea type="data" collapsedLevelsAreSubtotals="1" fieldPosition="0">
          <references count="4">
            <reference field="4294967294" count="1" selected="0">
              <x v="0"/>
            </reference>
            <reference field="5" count="1" selected="0">
              <x v="0"/>
            </reference>
            <reference field="8" count="17">
              <x v="0"/>
              <x v="1"/>
              <x v="2"/>
              <x v="3"/>
              <x v="4"/>
              <x v="5"/>
              <x v="6"/>
              <x v="7"/>
              <x v="8"/>
              <x v="9"/>
              <x v="10"/>
              <x v="11"/>
              <x v="12"/>
              <x v="13"/>
              <x v="14"/>
              <x v="15"/>
              <x v="16"/>
            </reference>
            <reference field="25" count="1" selected="0">
              <x v="0"/>
            </reference>
          </references>
        </pivotArea>
      </pivotAreas>
    </conditionalFormat>
  </conditionalFormats>
  <chartFormats count="8">
    <chartFormat chart="0" format="0" series="1">
      <pivotArea type="data" outline="0" fieldPosition="0">
        <references count="3">
          <reference field="4294967294" count="1" selected="0">
            <x v="0"/>
          </reference>
          <reference field="5" count="1" selected="0">
            <x v="0"/>
          </reference>
          <reference field="25" count="1" selected="0">
            <x v="0"/>
          </reference>
        </references>
      </pivotArea>
    </chartFormat>
    <chartFormat chart="0" format="1" series="1">
      <pivotArea type="data" outline="0" fieldPosition="0">
        <references count="3">
          <reference field="4294967294" count="1" selected="0">
            <x v="0"/>
          </reference>
          <reference field="5" count="1" selected="0">
            <x v="0"/>
          </reference>
          <reference field="25" count="1" selected="0">
            <x v="1"/>
          </reference>
        </references>
      </pivotArea>
    </chartFormat>
    <chartFormat chart="0" format="2" series="1">
      <pivotArea type="data" outline="0" fieldPosition="0">
        <references count="3">
          <reference field="4294967294" count="1" selected="0">
            <x v="0"/>
          </reference>
          <reference field="5" count="1" selected="0">
            <x v="1"/>
          </reference>
          <reference field="25" count="1" selected="0">
            <x v="0"/>
          </reference>
        </references>
      </pivotArea>
    </chartFormat>
    <chartFormat chart="0" format="3" series="1">
      <pivotArea type="data" outline="0" fieldPosition="0">
        <references count="3">
          <reference field="4294967294" count="1" selected="0">
            <x v="0"/>
          </reference>
          <reference field="5" count="1" selected="0">
            <x v="1"/>
          </reference>
          <reference field="25" count="1" selected="0">
            <x v="1"/>
          </reference>
        </references>
      </pivotArea>
    </chartFormat>
    <chartFormat chart="1" format="0" series="1">
      <pivotArea type="data" outline="0" fieldPosition="0">
        <references count="3">
          <reference field="4294967294" count="1" selected="0">
            <x v="0"/>
          </reference>
          <reference field="5" count="1" selected="0">
            <x v="0"/>
          </reference>
          <reference field="25" count="1" selected="0">
            <x v="0"/>
          </reference>
        </references>
      </pivotArea>
    </chartFormat>
    <chartFormat chart="1" format="1" series="1">
      <pivotArea type="data" outline="0" fieldPosition="0">
        <references count="3">
          <reference field="4294967294" count="1" selected="0">
            <x v="0"/>
          </reference>
          <reference field="5" count="1" selected="0">
            <x v="0"/>
          </reference>
          <reference field="25" count="1" selected="0">
            <x v="1"/>
          </reference>
        </references>
      </pivotArea>
    </chartFormat>
    <chartFormat chart="1" format="2" series="1">
      <pivotArea type="data" outline="0" fieldPosition="0">
        <references count="3">
          <reference field="4294967294" count="1" selected="0">
            <x v="0"/>
          </reference>
          <reference field="5" count="1" selected="0">
            <x v="1"/>
          </reference>
          <reference field="25" count="1" selected="0">
            <x v="0"/>
          </reference>
        </references>
      </pivotArea>
    </chartFormat>
    <chartFormat chart="1" format="3" series="1">
      <pivotArea type="data" outline="0" fieldPosition="0">
        <references count="3">
          <reference field="4294967294" count="1" selected="0">
            <x v="0"/>
          </reference>
          <reference field="5" count="1" selected="0">
            <x v="1"/>
          </reference>
          <reference field="2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155212A-A555-4279-85C3-7BE0C3CD24C2}" name="PivotTable2"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G3:L12" firstHeaderRow="1" firstDataRow="3" firstDataCol="1"/>
  <pivotFields count="34">
    <pivotField showAll="0"/>
    <pivotField showAll="0"/>
    <pivotField numFmtId="1" showAll="0"/>
    <pivotField numFmtId="1" showAll="0"/>
    <pivotField numFmtId="1" showAll="0"/>
    <pivotField axis="axisCol" showAll="0" defaultSubtotal="0">
      <items count="2">
        <item x="1"/>
        <item x="0"/>
      </items>
    </pivotField>
    <pivotField axis="axisRow" showAll="0" defaultSubtotal="0">
      <items count="7">
        <item x="0"/>
        <item x="1"/>
        <item x="5"/>
        <item m="1" x="6"/>
        <item x="4"/>
        <item x="3"/>
        <item x="2"/>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defaultSubtotal="0">
      <items count="2">
        <item n="Did not return" x="1"/>
        <item n="Returned" x="0"/>
      </items>
    </pivotField>
    <pivotField showAll="0"/>
    <pivotField showAll="0"/>
    <pivotField showAll="0"/>
    <pivotField showAll="0"/>
    <pivotField showAll="0"/>
    <pivotField showAll="0"/>
    <pivotField showAll="0"/>
    <pivotField showAll="0"/>
  </pivotFields>
  <rowFields count="1">
    <field x="6"/>
  </rowFields>
  <rowItems count="7">
    <i>
      <x/>
    </i>
    <i>
      <x v="1"/>
    </i>
    <i>
      <x v="2"/>
    </i>
    <i>
      <x v="4"/>
    </i>
    <i>
      <x v="5"/>
    </i>
    <i>
      <x v="6"/>
    </i>
    <i t="grand">
      <x/>
    </i>
  </rowItems>
  <colFields count="2">
    <field x="5"/>
    <field x="25"/>
  </colFields>
  <colItems count="5">
    <i>
      <x/>
      <x/>
    </i>
    <i r="1">
      <x v="1"/>
    </i>
    <i>
      <x v="1"/>
      <x/>
    </i>
    <i r="1">
      <x v="1"/>
    </i>
    <i t="grand">
      <x/>
    </i>
  </colItems>
  <dataFields count="1">
    <dataField name="Count of retrn_2yr" fld="25" subtotal="count" showDataAs="percentOfTotal" baseField="25" baseItem="0" numFmtId="10"/>
  </dataFields>
  <formats count="24">
    <format dxfId="322">
      <pivotArea type="all" dataOnly="0" outline="0" fieldPosition="0"/>
    </format>
    <format dxfId="321">
      <pivotArea outline="0" collapsedLevelsAreSubtotals="1" fieldPosition="0"/>
    </format>
    <format dxfId="320">
      <pivotArea type="origin" dataOnly="0" labelOnly="1" outline="0" fieldPosition="0"/>
    </format>
    <format dxfId="319">
      <pivotArea field="5" type="button" dataOnly="0" labelOnly="1" outline="0" axis="axisCol" fieldPosition="0"/>
    </format>
    <format dxfId="318">
      <pivotArea type="topRight" dataOnly="0" labelOnly="1" outline="0" fieldPosition="0"/>
    </format>
    <format dxfId="317">
      <pivotArea field="25" type="button" dataOnly="0" labelOnly="1" outline="0" axis="axisCol" fieldPosition="1"/>
    </format>
    <format dxfId="316">
      <pivotArea dataOnly="0" labelOnly="1" fieldPosition="0">
        <references count="1">
          <reference field="25" count="0"/>
        </references>
      </pivotArea>
    </format>
    <format dxfId="315">
      <pivotArea dataOnly="0" labelOnly="1" grandRow="1" outline="0" fieldPosition="0"/>
    </format>
    <format dxfId="314">
      <pivotArea dataOnly="0" labelOnly="1" fieldPosition="0">
        <references count="2">
          <reference field="6" count="0"/>
          <reference field="25" count="1" selected="0">
            <x v="0"/>
          </reference>
        </references>
      </pivotArea>
    </format>
    <format dxfId="313">
      <pivotArea dataOnly="0" labelOnly="1" fieldPosition="0">
        <references count="2">
          <reference field="6" count="0"/>
          <reference field="25" count="1" selected="0">
            <x v="1"/>
          </reference>
        </references>
      </pivotArea>
    </format>
    <format dxfId="312">
      <pivotArea dataOnly="0" labelOnly="1" fieldPosition="0">
        <references count="1">
          <reference field="5" count="0"/>
        </references>
      </pivotArea>
    </format>
    <format dxfId="311">
      <pivotArea dataOnly="0" labelOnly="1" grandCol="1" outline="0" fieldPosition="0"/>
    </format>
    <format dxfId="310">
      <pivotArea type="all" dataOnly="0" outline="0" fieldPosition="0"/>
    </format>
    <format dxfId="309">
      <pivotArea outline="0" collapsedLevelsAreSubtotals="1" fieldPosition="0"/>
    </format>
    <format dxfId="308">
      <pivotArea type="origin" dataOnly="0" labelOnly="1" outline="0" fieldPosition="0"/>
    </format>
    <format dxfId="307">
      <pivotArea field="5" type="button" dataOnly="0" labelOnly="1" outline="0" axis="axisCol" fieldPosition="0"/>
    </format>
    <format dxfId="306">
      <pivotArea type="topRight" dataOnly="0" labelOnly="1" outline="0" fieldPosition="0"/>
    </format>
    <format dxfId="305">
      <pivotArea field="25" type="button" dataOnly="0" labelOnly="1" outline="0" axis="axisCol" fieldPosition="1"/>
    </format>
    <format dxfId="304">
      <pivotArea dataOnly="0" labelOnly="1" fieldPosition="0">
        <references count="1">
          <reference field="25" count="0"/>
        </references>
      </pivotArea>
    </format>
    <format dxfId="303">
      <pivotArea dataOnly="0" labelOnly="1" grandRow="1" outline="0" fieldPosition="0"/>
    </format>
    <format dxfId="302">
      <pivotArea dataOnly="0" labelOnly="1" fieldPosition="0">
        <references count="2">
          <reference field="6" count="0"/>
          <reference field="25" count="1" selected="0">
            <x v="0"/>
          </reference>
        </references>
      </pivotArea>
    </format>
    <format dxfId="301">
      <pivotArea dataOnly="0" labelOnly="1" fieldPosition="0">
        <references count="2">
          <reference field="6" count="0"/>
          <reference field="25" count="1" selected="0">
            <x v="1"/>
          </reference>
        </references>
      </pivotArea>
    </format>
    <format dxfId="300">
      <pivotArea dataOnly="0" labelOnly="1" fieldPosition="0">
        <references count="1">
          <reference field="5" count="0"/>
        </references>
      </pivotArea>
    </format>
    <format dxfId="299">
      <pivotArea dataOnly="0" labelOnly="1" grandCol="1" outline="0" fieldPosition="0"/>
    </format>
  </formats>
  <conditionalFormats count="3">
    <conditionalFormat priority="13">
      <pivotAreas count="1">
        <pivotArea type="data" collapsedLevelsAreSubtotals="1" fieldPosition="0">
          <references count="4">
            <reference field="4294967294" count="1" selected="0">
              <x v="0"/>
            </reference>
            <reference field="5" count="1" selected="0">
              <x v="1"/>
            </reference>
            <reference field="6" count="6">
              <x v="0"/>
              <x v="1"/>
              <x v="2"/>
              <x v="4"/>
              <x v="5"/>
              <x v="6"/>
            </reference>
            <reference field="25" count="1" selected="0">
              <x v="1"/>
            </reference>
          </references>
        </pivotArea>
      </pivotAreas>
    </conditionalFormat>
    <conditionalFormat priority="17">
      <pivotAreas count="1">
        <pivotArea type="data" collapsedLevelsAreSubtotals="1" fieldPosition="0">
          <references count="4">
            <reference field="4294967294" count="1" selected="0">
              <x v="0"/>
            </reference>
            <reference field="5" count="1" selected="0">
              <x v="1"/>
            </reference>
            <reference field="6" count="6">
              <x v="0"/>
              <x v="1"/>
              <x v="2"/>
              <x v="4"/>
              <x v="5"/>
              <x v="6"/>
            </reference>
            <reference field="25" count="1" selected="0">
              <x v="0"/>
            </reference>
          </references>
        </pivotArea>
      </pivotAreas>
    </conditionalFormat>
    <conditionalFormat priority="18">
      <pivotAreas count="1">
        <pivotArea type="data" collapsedLevelsAreSubtotals="1" fieldPosition="0">
          <references count="4">
            <reference field="4294967294" count="1" selected="0">
              <x v="0"/>
            </reference>
            <reference field="5" count="1" selected="0">
              <x v="0"/>
            </reference>
            <reference field="6" count="6">
              <x v="0"/>
              <x v="1"/>
              <x v="2"/>
              <x v="4"/>
              <x v="5"/>
              <x v="6"/>
            </reference>
            <reference field="25" count="1" selected="0">
              <x v="0"/>
            </reference>
          </references>
        </pivotArea>
      </pivotAreas>
    </conditionalFormat>
  </conditionalFormats>
  <chartFormats count="4">
    <chartFormat chart="0" format="0" series="1">
      <pivotArea type="data" outline="0" fieldPosition="0">
        <references count="3">
          <reference field="4294967294" count="1" selected="0">
            <x v="0"/>
          </reference>
          <reference field="5" count="1" selected="0">
            <x v="0"/>
          </reference>
          <reference field="25" count="1" selected="0">
            <x v="0"/>
          </reference>
        </references>
      </pivotArea>
    </chartFormat>
    <chartFormat chart="0" format="1" series="1">
      <pivotArea type="data" outline="0" fieldPosition="0">
        <references count="3">
          <reference field="4294967294" count="1" selected="0">
            <x v="0"/>
          </reference>
          <reference field="5" count="1" selected="0">
            <x v="0"/>
          </reference>
          <reference field="25" count="1" selected="0">
            <x v="1"/>
          </reference>
        </references>
      </pivotArea>
    </chartFormat>
    <chartFormat chart="0" format="2" series="1">
      <pivotArea type="data" outline="0" fieldPosition="0">
        <references count="3">
          <reference field="4294967294" count="1" selected="0">
            <x v="0"/>
          </reference>
          <reference field="5" count="1" selected="0">
            <x v="1"/>
          </reference>
          <reference field="25" count="1" selected="0">
            <x v="0"/>
          </reference>
        </references>
      </pivotArea>
    </chartFormat>
    <chartFormat chart="0" format="3" series="1">
      <pivotArea type="data" outline="0" fieldPosition="0">
        <references count="3">
          <reference field="4294967294" count="1" selected="0">
            <x v="0"/>
          </reference>
          <reference field="5" count="1" selected="0">
            <x v="1"/>
          </reference>
          <reference field="2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69555BD-D144-489B-9BE6-2CE4CBFC068F}" name="PivotTable6"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K3:AP8" firstHeaderRow="1" firstDataRow="3" firstDataCol="1"/>
  <pivotFields count="34">
    <pivotField showAll="0"/>
    <pivotField showAll="0"/>
    <pivotField numFmtId="1" showAll="0"/>
    <pivotField numFmtId="1" showAll="0"/>
    <pivotField numFmtId="1" showAll="0"/>
    <pivotField axis="axisCol" showAll="0" defaultSubtotal="0">
      <items count="2">
        <item x="1"/>
        <item x="0"/>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defaultSubtotal="0">
      <items count="2">
        <item n="Pell granted" x="0"/>
        <item n="Pell not granted" x="1"/>
      </items>
    </pivotField>
    <pivotField showAll="0"/>
    <pivotField showAll="0"/>
    <pivotField axis="axisRow" showAll="0">
      <items count="3">
        <item n="Did not return" x="1"/>
        <item n="Returned" x="0"/>
        <item t="default"/>
      </items>
    </pivotField>
    <pivotField showAll="0"/>
    <pivotField showAll="0"/>
    <pivotField showAll="0"/>
    <pivotField showAll="0"/>
    <pivotField showAll="0"/>
    <pivotField showAll="0"/>
    <pivotField showAll="0"/>
    <pivotField showAll="0"/>
  </pivotFields>
  <rowFields count="1">
    <field x="25"/>
  </rowFields>
  <rowItems count="3">
    <i>
      <x/>
    </i>
    <i>
      <x v="1"/>
    </i>
    <i t="grand">
      <x/>
    </i>
  </rowItems>
  <colFields count="2">
    <field x="22"/>
    <field x="5"/>
  </colFields>
  <colItems count="5">
    <i>
      <x/>
      <x/>
    </i>
    <i r="1">
      <x v="1"/>
    </i>
    <i>
      <x v="1"/>
      <x/>
    </i>
    <i r="1">
      <x v="1"/>
    </i>
    <i t="grand">
      <x/>
    </i>
  </colItems>
  <dataFields count="1">
    <dataField name="Count of pell" fld="22" subtotal="count" showDataAs="percentOfTotal" baseField="25" baseItem="0" numFmtId="10"/>
  </dataFields>
  <formats count="14">
    <format dxfId="336">
      <pivotArea type="all" dataOnly="0" outline="0" fieldPosition="0"/>
    </format>
    <format dxfId="335">
      <pivotArea outline="0" collapsedLevelsAreSubtotals="1" fieldPosition="0"/>
    </format>
    <format dxfId="334">
      <pivotArea type="origin" dataOnly="0" labelOnly="1" outline="0" fieldPosition="0"/>
    </format>
    <format dxfId="333">
      <pivotArea field="22" type="button" dataOnly="0" labelOnly="1" outline="0" axis="axisCol" fieldPosition="0"/>
    </format>
    <format dxfId="332">
      <pivotArea field="5" type="button" dataOnly="0" labelOnly="1" outline="0" axis="axisCol" fieldPosition="1"/>
    </format>
    <format dxfId="331">
      <pivotArea type="topRight" dataOnly="0" labelOnly="1" outline="0" fieldPosition="0"/>
    </format>
    <format dxfId="330">
      <pivotArea field="25" type="button" dataOnly="0" labelOnly="1" outline="0" axis="axisRow" fieldPosition="0"/>
    </format>
    <format dxfId="329">
      <pivotArea dataOnly="0" labelOnly="1" fieldPosition="0">
        <references count="1">
          <reference field="25" count="0"/>
        </references>
      </pivotArea>
    </format>
    <format dxfId="328">
      <pivotArea dataOnly="0" labelOnly="1" grandRow="1" outline="0" fieldPosition="0"/>
    </format>
    <format dxfId="327">
      <pivotArea dataOnly="0" labelOnly="1" fieldPosition="0">
        <references count="1">
          <reference field="22" count="0"/>
        </references>
      </pivotArea>
    </format>
    <format dxfId="326">
      <pivotArea dataOnly="0" labelOnly="1" grandCol="1" outline="0" fieldPosition="0"/>
    </format>
    <format dxfId="325">
      <pivotArea dataOnly="0" labelOnly="1" fieldPosition="0">
        <references count="2">
          <reference field="5" count="0"/>
          <reference field="22" count="1" selected="0">
            <x v="0"/>
          </reference>
        </references>
      </pivotArea>
    </format>
    <format dxfId="324">
      <pivotArea dataOnly="0" labelOnly="1" fieldPosition="0">
        <references count="2">
          <reference field="5" count="0"/>
          <reference field="22" count="1" selected="0">
            <x v="1"/>
          </reference>
        </references>
      </pivotArea>
    </format>
    <format dxfId="323">
      <pivotArea outline="0" fieldPosition="0">
        <references count="1">
          <reference field="4294967294" count="1">
            <x v="0"/>
          </reference>
        </references>
      </pivotArea>
    </format>
  </formats>
  <conditionalFormats count="2">
    <conditionalFormat priority="5">
      <pivotAreas count="1">
        <pivotArea type="data" collapsedLevelsAreSubtotals="1" fieldPosition="0">
          <references count="4">
            <reference field="4294967294" count="1" selected="0">
              <x v="0"/>
            </reference>
            <reference field="5" count="2" selected="0">
              <x v="0"/>
              <x v="1"/>
            </reference>
            <reference field="22" count="2" selected="0">
              <x v="0"/>
              <x v="1"/>
            </reference>
            <reference field="25" count="1">
              <x v="1"/>
            </reference>
          </references>
        </pivotArea>
      </pivotAreas>
    </conditionalFormat>
    <conditionalFormat priority="6">
      <pivotAreas count="1">
        <pivotArea type="data" collapsedLevelsAreSubtotals="1" fieldPosition="0">
          <references count="4">
            <reference field="4294967294" count="1" selected="0">
              <x v="0"/>
            </reference>
            <reference field="5" count="2" selected="0">
              <x v="0"/>
              <x v="1"/>
            </reference>
            <reference field="22" count="2" selected="0">
              <x v="0"/>
              <x v="1"/>
            </reference>
            <reference field="25" count="1">
              <x v="0"/>
            </reference>
          </references>
        </pivotArea>
      </pivotAreas>
    </conditionalFormat>
  </conditionalFormats>
  <chartFormats count="4">
    <chartFormat chart="0" format="0" series="1">
      <pivotArea type="data" outline="0" fieldPosition="0">
        <references count="3">
          <reference field="4294967294" count="1" selected="0">
            <x v="0"/>
          </reference>
          <reference field="5" count="1" selected="0">
            <x v="0"/>
          </reference>
          <reference field="22" count="1" selected="0">
            <x v="0"/>
          </reference>
        </references>
      </pivotArea>
    </chartFormat>
    <chartFormat chart="0" format="1" series="1">
      <pivotArea type="data" outline="0" fieldPosition="0">
        <references count="3">
          <reference field="4294967294" count="1" selected="0">
            <x v="0"/>
          </reference>
          <reference field="5" count="1" selected="0">
            <x v="1"/>
          </reference>
          <reference field="22" count="1" selected="0">
            <x v="0"/>
          </reference>
        </references>
      </pivotArea>
    </chartFormat>
    <chartFormat chart="0" format="2" series="1">
      <pivotArea type="data" outline="0" fieldPosition="0">
        <references count="3">
          <reference field="4294967294" count="1" selected="0">
            <x v="0"/>
          </reference>
          <reference field="5" count="1" selected="0">
            <x v="0"/>
          </reference>
          <reference field="22" count="1" selected="0">
            <x v="1"/>
          </reference>
        </references>
      </pivotArea>
    </chartFormat>
    <chartFormat chart="0" format="3" series="1">
      <pivotArea type="data" outline="0" fieldPosition="0">
        <references count="3">
          <reference field="4294967294" count="1" selected="0">
            <x v="0"/>
          </reference>
          <reference field="5" count="1" selected="0">
            <x v="1"/>
          </reference>
          <reference field="2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4FFC14E-1C4E-4A11-89D5-527D588F1CAC}" name="PivotTable5"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AB3:AG8" firstHeaderRow="1" firstDataRow="3" firstDataCol="1"/>
  <pivotFields count="34">
    <pivotField showAll="0"/>
    <pivotField showAll="0"/>
    <pivotField numFmtId="1" showAll="0"/>
    <pivotField numFmtId="1" showAll="0"/>
    <pivotField numFmtId="1" showAll="0"/>
    <pivotField axis="axisCol" showAll="0" defaultSubtotal="0">
      <items count="2">
        <item x="1"/>
        <item x="0"/>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defaultSubtotal="0">
      <items count="2">
        <item n="Non Athlete" x="1"/>
        <item n="Athlete" x="0"/>
      </items>
    </pivotField>
    <pivotField showAll="0"/>
    <pivotField axis="axisRow" showAll="0">
      <items count="3">
        <item n="Did not return" x="1"/>
        <item n="Returned" x="0"/>
        <item t="default"/>
      </items>
    </pivotField>
    <pivotField showAll="0"/>
    <pivotField showAll="0"/>
    <pivotField showAll="0"/>
    <pivotField showAll="0"/>
    <pivotField showAll="0"/>
    <pivotField showAll="0"/>
    <pivotField showAll="0"/>
    <pivotField showAll="0"/>
  </pivotFields>
  <rowFields count="1">
    <field x="25"/>
  </rowFields>
  <rowItems count="3">
    <i>
      <x/>
    </i>
    <i>
      <x v="1"/>
    </i>
    <i t="grand">
      <x/>
    </i>
  </rowItems>
  <colFields count="2">
    <field x="23"/>
    <field x="5"/>
  </colFields>
  <colItems count="5">
    <i>
      <x/>
      <x/>
    </i>
    <i r="1">
      <x v="1"/>
    </i>
    <i>
      <x v="1"/>
      <x/>
    </i>
    <i r="1">
      <x v="1"/>
    </i>
    <i t="grand">
      <x/>
    </i>
  </colItems>
  <dataFields count="1">
    <dataField name="Count of athlete" fld="23" subtotal="count" showDataAs="percentOfTotal" baseField="25" baseItem="0" numFmtId="10"/>
  </dataFields>
  <formats count="12">
    <format dxfId="348">
      <pivotArea outline="0" collapsedLevelsAreSubtotals="1" fieldPosition="0"/>
    </format>
    <format dxfId="347">
      <pivotArea field="5" type="button" dataOnly="0" labelOnly="1" outline="0" axis="axisCol" fieldPosition="1"/>
    </format>
    <format dxfId="346">
      <pivotArea dataOnly="0" labelOnly="1" fieldPosition="0">
        <references count="1">
          <reference field="5" count="0"/>
        </references>
      </pivotArea>
    </format>
    <format dxfId="345">
      <pivotArea dataOnly="0" labelOnly="1" grandRow="1" outline="0" fieldPosition="0"/>
    </format>
    <format dxfId="344">
      <pivotArea dataOnly="0" labelOnly="1" grandCol="1" outline="0" fieldPosition="0"/>
    </format>
    <format dxfId="343">
      <pivotArea outline="0" fieldPosition="0">
        <references count="1">
          <reference field="4294967294" count="1">
            <x v="0"/>
          </reference>
        </references>
      </pivotArea>
    </format>
    <format dxfId="342">
      <pivotArea outline="0" collapsedLevelsAreSubtotals="1" fieldPosition="0"/>
    </format>
    <format dxfId="341">
      <pivotArea field="5" type="button" dataOnly="0" labelOnly="1" outline="0" axis="axisCol" fieldPosition="1"/>
    </format>
    <format dxfId="340">
      <pivotArea dataOnly="0" labelOnly="1" fieldPosition="0">
        <references count="1">
          <reference field="5" count="0"/>
        </references>
      </pivotArea>
    </format>
    <format dxfId="339">
      <pivotArea dataOnly="0" labelOnly="1" grandRow="1" outline="0" fieldPosition="0"/>
    </format>
    <format dxfId="338">
      <pivotArea dataOnly="0" labelOnly="1" fieldPosition="0">
        <references count="1">
          <reference field="23" count="0"/>
        </references>
      </pivotArea>
    </format>
    <format dxfId="337">
      <pivotArea dataOnly="0" labelOnly="1" grandCol="1" outline="0" fieldPosition="0"/>
    </format>
  </formats>
  <conditionalFormats count="2">
    <conditionalFormat priority="9">
      <pivotAreas count="1">
        <pivotArea type="data" collapsedLevelsAreSubtotals="1" fieldPosition="0">
          <references count="4">
            <reference field="4294967294" count="1" selected="0">
              <x v="0"/>
            </reference>
            <reference field="5" count="2" selected="0">
              <x v="0"/>
              <x v="1"/>
            </reference>
            <reference field="23" count="2" selected="0">
              <x v="0"/>
              <x v="1"/>
            </reference>
            <reference field="25" count="1">
              <x v="1"/>
            </reference>
          </references>
        </pivotArea>
      </pivotAreas>
    </conditionalFormat>
    <conditionalFormat priority="10">
      <pivotAreas count="1">
        <pivotArea type="data" collapsedLevelsAreSubtotals="1" fieldPosition="0">
          <references count="4">
            <reference field="4294967294" count="1" selected="0">
              <x v="0"/>
            </reference>
            <reference field="5" count="2" selected="0">
              <x v="0"/>
              <x v="1"/>
            </reference>
            <reference field="23" count="2" selected="0">
              <x v="0"/>
              <x v="1"/>
            </reference>
            <reference field="25" count="1">
              <x v="0"/>
            </reference>
          </references>
        </pivotArea>
      </pivotAreas>
    </conditionalFormat>
  </conditionalFormats>
  <chartFormats count="4">
    <chartFormat chart="0" format="0" series="1">
      <pivotArea type="data" outline="0" fieldPosition="0">
        <references count="3">
          <reference field="4294967294" count="1" selected="0">
            <x v="0"/>
          </reference>
          <reference field="5" count="1" selected="0">
            <x v="0"/>
          </reference>
          <reference field="23" count="1" selected="0">
            <x v="0"/>
          </reference>
        </references>
      </pivotArea>
    </chartFormat>
    <chartFormat chart="0" format="1" series="1">
      <pivotArea type="data" outline="0" fieldPosition="0">
        <references count="3">
          <reference field="4294967294" count="1" selected="0">
            <x v="0"/>
          </reference>
          <reference field="5" count="1" selected="0">
            <x v="1"/>
          </reference>
          <reference field="23" count="1" selected="0">
            <x v="0"/>
          </reference>
        </references>
      </pivotArea>
    </chartFormat>
    <chartFormat chart="0" format="2" series="1">
      <pivotArea type="data" outline="0" fieldPosition="0">
        <references count="3">
          <reference field="4294967294" count="1" selected="0">
            <x v="0"/>
          </reference>
          <reference field="5" count="1" selected="0">
            <x v="0"/>
          </reference>
          <reference field="23" count="1" selected="0">
            <x v="1"/>
          </reference>
        </references>
      </pivotArea>
    </chartFormat>
    <chartFormat chart="0" format="3" series="1">
      <pivotArea type="data" outline="0" fieldPosition="0">
        <references count="3">
          <reference field="4294967294" count="1" selected="0">
            <x v="0"/>
          </reference>
          <reference field="5" count="1" selected="0">
            <x v="1"/>
          </reference>
          <reference field="2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8A733BD-0E28-47D7-9496-7554C4EE4BDC}" name="PivotTable4"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U3:Z15" firstHeaderRow="1" firstDataRow="3" firstDataCol="1"/>
  <pivotFields count="34">
    <pivotField showAll="0"/>
    <pivotField showAll="0"/>
    <pivotField numFmtId="1" showAll="0"/>
    <pivotField numFmtId="1" showAll="0"/>
    <pivotField numFmtId="1" showAll="0"/>
    <pivotField axis="axisCol" showAll="0" defaultSubtotal="0">
      <items count="2">
        <item x="1"/>
        <item x="0"/>
      </items>
    </pivotField>
    <pivotField showAll="0" defaultSubtotal="0"/>
    <pivotField showAll="0"/>
    <pivotField showAll="0"/>
    <pivotField axis="axisRow" showAll="0">
      <items count="10">
        <item x="1"/>
        <item x="5"/>
        <item x="7"/>
        <item x="2"/>
        <item x="8"/>
        <item x="3"/>
        <item x="0"/>
        <item x="6"/>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defaultSubtotal="0">
      <items count="2">
        <item n="Did not return" x="1"/>
        <item n="Returned" x="0"/>
      </items>
    </pivotField>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Fields count="2">
    <field x="5"/>
    <field x="25"/>
  </colFields>
  <colItems count="5">
    <i>
      <x/>
      <x/>
    </i>
    <i r="1">
      <x v="1"/>
    </i>
    <i>
      <x v="1"/>
      <x/>
    </i>
    <i r="1">
      <x v="1"/>
    </i>
    <i t="grand">
      <x/>
    </i>
  </colItems>
  <dataFields count="1">
    <dataField name="Count of retrn_2yr" fld="25" subtotal="count" showDataAs="percentOfTotal" baseField="25" baseItem="0" numFmtId="10"/>
  </dataFields>
  <formats count="20">
    <format dxfId="368">
      <pivotArea type="all" dataOnly="0" outline="0" fieldPosition="0"/>
    </format>
    <format dxfId="367">
      <pivotArea outline="0" collapsedLevelsAreSubtotals="1" fieldPosition="0"/>
    </format>
    <format dxfId="366">
      <pivotArea type="origin" dataOnly="0" labelOnly="1" outline="0" fieldPosition="0"/>
    </format>
    <format dxfId="365">
      <pivotArea field="5" type="button" dataOnly="0" labelOnly="1" outline="0" axis="axisCol" fieldPosition="0"/>
    </format>
    <format dxfId="364">
      <pivotArea type="topRight" dataOnly="0" labelOnly="1" outline="0" fieldPosition="0"/>
    </format>
    <format dxfId="363">
      <pivotArea field="25" type="button" dataOnly="0" labelOnly="1" outline="0" axis="axisCol" fieldPosition="1"/>
    </format>
    <format dxfId="362">
      <pivotArea dataOnly="0" labelOnly="1" fieldPosition="0">
        <references count="1">
          <reference field="25" count="0"/>
        </references>
      </pivotArea>
    </format>
    <format dxfId="361">
      <pivotArea dataOnly="0" labelOnly="1" grandRow="1" outline="0" fieldPosition="0"/>
    </format>
    <format dxfId="360">
      <pivotArea dataOnly="0" labelOnly="1" fieldPosition="0">
        <references count="1">
          <reference field="5" count="0"/>
        </references>
      </pivotArea>
    </format>
    <format dxfId="359">
      <pivotArea dataOnly="0" labelOnly="1" grandCol="1" outline="0" fieldPosition="0"/>
    </format>
    <format dxfId="358">
      <pivotArea type="all" dataOnly="0" outline="0" fieldPosition="0"/>
    </format>
    <format dxfId="357">
      <pivotArea outline="0" collapsedLevelsAreSubtotals="1" fieldPosition="0"/>
    </format>
    <format dxfId="356">
      <pivotArea type="origin" dataOnly="0" labelOnly="1" outline="0" fieldPosition="0"/>
    </format>
    <format dxfId="355">
      <pivotArea field="5" type="button" dataOnly="0" labelOnly="1" outline="0" axis="axisCol" fieldPosition="0"/>
    </format>
    <format dxfId="354">
      <pivotArea type="topRight" dataOnly="0" labelOnly="1" outline="0" fieldPosition="0"/>
    </format>
    <format dxfId="353">
      <pivotArea field="25" type="button" dataOnly="0" labelOnly="1" outline="0" axis="axisCol" fieldPosition="1"/>
    </format>
    <format dxfId="352">
      <pivotArea dataOnly="0" labelOnly="1" fieldPosition="0">
        <references count="1">
          <reference field="25" count="0"/>
        </references>
      </pivotArea>
    </format>
    <format dxfId="351">
      <pivotArea dataOnly="0" labelOnly="1" grandRow="1" outline="0" fieldPosition="0"/>
    </format>
    <format dxfId="350">
      <pivotArea dataOnly="0" labelOnly="1" fieldPosition="0">
        <references count="1">
          <reference field="5" count="0"/>
        </references>
      </pivotArea>
    </format>
    <format dxfId="349">
      <pivotArea dataOnly="0" labelOnly="1" grandCol="1" outline="0" fieldPosition="0"/>
    </format>
  </formats>
  <conditionalFormats count="4">
    <conditionalFormat priority="19">
      <pivotAreas count="1">
        <pivotArea type="data" collapsedLevelsAreSubtotals="1" fieldPosition="0">
          <references count="4">
            <reference field="4294967294" count="1" selected="0">
              <x v="0"/>
            </reference>
            <reference field="5" count="1" selected="0">
              <x v="1"/>
            </reference>
            <reference field="9" count="9">
              <x v="0"/>
              <x v="1"/>
              <x v="2"/>
              <x v="3"/>
              <x v="4"/>
              <x v="5"/>
              <x v="6"/>
              <x v="7"/>
              <x v="8"/>
            </reference>
            <reference field="25" count="1" selected="0">
              <x v="1"/>
            </reference>
          </references>
        </pivotArea>
      </pivotAreas>
    </conditionalFormat>
    <conditionalFormat priority="20">
      <pivotAreas count="1">
        <pivotArea type="data" collapsedLevelsAreSubtotals="1" fieldPosition="0">
          <references count="4">
            <reference field="4294967294" count="1" selected="0">
              <x v="0"/>
            </reference>
            <reference field="5" count="1" selected="0">
              <x v="0"/>
            </reference>
            <reference field="9" count="9">
              <x v="0"/>
              <x v="1"/>
              <x v="2"/>
              <x v="3"/>
              <x v="4"/>
              <x v="5"/>
              <x v="6"/>
              <x v="7"/>
              <x v="8"/>
            </reference>
            <reference field="25" count="1" selected="0">
              <x v="1"/>
            </reference>
          </references>
        </pivotArea>
      </pivotAreas>
    </conditionalFormat>
    <conditionalFormat priority="21">
      <pivotAreas count="1">
        <pivotArea type="data" collapsedLevelsAreSubtotals="1" fieldPosition="0">
          <references count="4">
            <reference field="4294967294" count="1" selected="0">
              <x v="0"/>
            </reference>
            <reference field="5" count="1" selected="0">
              <x v="1"/>
            </reference>
            <reference field="9" count="9">
              <x v="0"/>
              <x v="1"/>
              <x v="2"/>
              <x v="3"/>
              <x v="4"/>
              <x v="5"/>
              <x v="6"/>
              <x v="7"/>
              <x v="8"/>
            </reference>
            <reference field="25" count="1" selected="0">
              <x v="0"/>
            </reference>
          </references>
        </pivotArea>
      </pivotAreas>
    </conditionalFormat>
    <conditionalFormat priority="22">
      <pivotAreas count="1">
        <pivotArea type="data" collapsedLevelsAreSubtotals="1" fieldPosition="0">
          <references count="4">
            <reference field="4294967294" count="1" selected="0">
              <x v="0"/>
            </reference>
            <reference field="5" count="1" selected="0">
              <x v="0"/>
            </reference>
            <reference field="9" count="9">
              <x v="0"/>
              <x v="1"/>
              <x v="2"/>
              <x v="3"/>
              <x v="4"/>
              <x v="5"/>
              <x v="6"/>
              <x v="7"/>
              <x v="8"/>
            </reference>
            <reference field="25" count="1" selected="0">
              <x v="0"/>
            </reference>
          </references>
        </pivotArea>
      </pivotAreas>
    </conditionalFormat>
  </conditionalFormats>
  <chartFormats count="4">
    <chartFormat chart="0" format="0" series="1">
      <pivotArea type="data" outline="0" fieldPosition="0">
        <references count="3">
          <reference field="4294967294" count="1" selected="0">
            <x v="0"/>
          </reference>
          <reference field="5" count="1" selected="0">
            <x v="0"/>
          </reference>
          <reference field="25" count="1" selected="0">
            <x v="0"/>
          </reference>
        </references>
      </pivotArea>
    </chartFormat>
    <chartFormat chart="0" format="1" series="1">
      <pivotArea type="data" outline="0" fieldPosition="0">
        <references count="3">
          <reference field="4294967294" count="1" selected="0">
            <x v="0"/>
          </reference>
          <reference field="5" count="1" selected="0">
            <x v="0"/>
          </reference>
          <reference field="25" count="1" selected="0">
            <x v="1"/>
          </reference>
        </references>
      </pivotArea>
    </chartFormat>
    <chartFormat chart="0" format="2" series="1">
      <pivotArea type="data" outline="0" fieldPosition="0">
        <references count="3">
          <reference field="4294967294" count="1" selected="0">
            <x v="0"/>
          </reference>
          <reference field="5" count="1" selected="0">
            <x v="1"/>
          </reference>
          <reference field="25" count="1" selected="0">
            <x v="0"/>
          </reference>
        </references>
      </pivotArea>
    </chartFormat>
    <chartFormat chart="0" format="3" series="1">
      <pivotArea type="data" outline="0" fieldPosition="0">
        <references count="3">
          <reference field="4294967294" count="1" selected="0">
            <x v="0"/>
          </reference>
          <reference field="5" count="1" selected="0">
            <x v="1"/>
          </reference>
          <reference field="2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BB33A36-02DA-417A-9822-8DC62F7146EA}" name="PivotTable8"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rowHeaderCaption="2nd year">
  <location ref="A28:C31" firstHeaderRow="0" firstDataRow="1" firstDataCol="1"/>
  <pivotFields count="34">
    <pivotField showAll="0"/>
    <pivotField showAll="0"/>
    <pivotField numFmtId="1" showAll="0"/>
    <pivotField numFmtId="1" showAll="0"/>
    <pivotField numFmtId="1"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n="Did not return" x="1"/>
        <item n="Returned" x="0"/>
        <item t="default"/>
      </items>
    </pivotField>
    <pivotField showAll="0"/>
    <pivotField showAll="0"/>
    <pivotField showAll="0"/>
    <pivotField showAll="0"/>
    <pivotField showAll="0"/>
    <pivotField showAll="0"/>
    <pivotField showAll="0"/>
    <pivotField showAll="0"/>
  </pivotFields>
  <rowFields count="1">
    <field x="25"/>
  </rowFields>
  <rowItems count="3">
    <i>
      <x/>
    </i>
    <i>
      <x v="1"/>
    </i>
    <i t="grand">
      <x/>
    </i>
  </rowItems>
  <colFields count="1">
    <field x="-2"/>
  </colFields>
  <colItems count="2">
    <i>
      <x/>
    </i>
    <i i="1">
      <x v="1"/>
    </i>
  </colItems>
  <dataFields count="2">
    <dataField name="%" fld="25" subtotal="count" showDataAs="percentOfTotal" baseField="5" baseItem="0" numFmtId="10"/>
    <dataField name="#" fld="25" subtotal="count" baseField="25" baseItem="0"/>
  </dataFields>
  <formats count="17">
    <format dxfId="385">
      <pivotArea outline="0" collapsedLevelsAreSubtotals="1" fieldPosition="0"/>
    </format>
    <format dxfId="384">
      <pivotArea field="5" type="button" dataOnly="0" labelOnly="1" outline="0"/>
    </format>
    <format dxfId="383">
      <pivotArea dataOnly="0" labelOnly="1" grandRow="1" outline="0" fieldPosition="0"/>
    </format>
    <format dxfId="382">
      <pivotArea dataOnly="0" labelOnly="1" fieldPosition="0">
        <references count="1">
          <reference field="25" count="0"/>
        </references>
      </pivotArea>
    </format>
    <format dxfId="381">
      <pivotArea dataOnly="0" labelOnly="1" grandCol="1" outline="0" fieldPosition="0"/>
    </format>
    <format dxfId="380">
      <pivotArea type="all" dataOnly="0" outline="0" fieldPosition="0"/>
    </format>
    <format dxfId="379">
      <pivotArea outline="0" collapsedLevelsAreSubtotals="1" fieldPosition="0"/>
    </format>
    <format dxfId="378">
      <pivotArea field="25" type="button" dataOnly="0" labelOnly="1" outline="0" axis="axisRow" fieldPosition="0"/>
    </format>
    <format dxfId="377">
      <pivotArea dataOnly="0" labelOnly="1" fieldPosition="0">
        <references count="1">
          <reference field="25" count="0"/>
        </references>
      </pivotArea>
    </format>
    <format dxfId="376">
      <pivotArea dataOnly="0" labelOnly="1" grandRow="1" outline="0" fieldPosition="0"/>
    </format>
    <format dxfId="375">
      <pivotArea dataOnly="0" labelOnly="1" outline="0" fieldPosition="0">
        <references count="1">
          <reference field="4294967294" count="2">
            <x v="0"/>
            <x v="1"/>
          </reference>
        </references>
      </pivotArea>
    </format>
    <format dxfId="374">
      <pivotArea type="all" dataOnly="0" outline="0" fieldPosition="0"/>
    </format>
    <format dxfId="373">
      <pivotArea outline="0" collapsedLevelsAreSubtotals="1" fieldPosition="0"/>
    </format>
    <format dxfId="372">
      <pivotArea field="25" type="button" dataOnly="0" labelOnly="1" outline="0" axis="axisRow" fieldPosition="0"/>
    </format>
    <format dxfId="371">
      <pivotArea dataOnly="0" labelOnly="1" fieldPosition="0">
        <references count="1">
          <reference field="25" count="0"/>
        </references>
      </pivotArea>
    </format>
    <format dxfId="370">
      <pivotArea dataOnly="0" labelOnly="1" grandRow="1" outline="0" fieldPosition="0"/>
    </format>
    <format dxfId="369">
      <pivotArea dataOnly="0" labelOnly="1" outline="0" fieldPosition="0">
        <references count="1">
          <reference field="4294967294" count="2">
            <x v="0"/>
            <x v="1"/>
          </reference>
        </references>
      </pivotArea>
    </format>
  </formats>
  <chartFormats count="2">
    <chartFormat chart="0" format="0" series="1">
      <pivotArea type="data" outline="0" fieldPosition="0">
        <references count="2">
          <reference field="4294967294" count="1" selected="0">
            <x v="0"/>
          </reference>
          <reference field="25" count="1" selected="0">
            <x v="0"/>
          </reference>
        </references>
      </pivotArea>
    </chartFormat>
    <chartFormat chart="0" format="1" series="1">
      <pivotArea type="data" outline="0" fieldPosition="0">
        <references count="2">
          <reference field="4294967294" count="1" selected="0">
            <x v="0"/>
          </reference>
          <reference field="2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306E62D-8DC5-4277-BCCB-1DBDFA30D2A3}" name="PivotTable8"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rowHeaderCaption="4th year">
  <location ref="A28:C31" firstHeaderRow="0" firstDataRow="1" firstDataCol="1"/>
  <pivotFields count="34">
    <pivotField showAll="0"/>
    <pivotField showAll="0"/>
    <pivotField numFmtId="1" showAll="0"/>
    <pivotField numFmtId="1" showAll="0"/>
    <pivotField numFmtId="1"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
        <item n="Did not return" x="1"/>
        <item n="Returned" x="0"/>
        <item t="default"/>
      </items>
    </pivotField>
    <pivotField showAll="0"/>
    <pivotField showAll="0"/>
    <pivotField showAll="0"/>
    <pivotField showAll="0"/>
    <pivotField showAll="0"/>
    <pivotField axis="axisRow" dataField="1" showAll="0">
      <items count="3">
        <item n="Did not graduate" x="0"/>
        <item n="Graduated" x="1"/>
        <item t="default"/>
      </items>
    </pivotField>
    <pivotField showAll="0"/>
    <pivotField showAll="0"/>
  </pivotFields>
  <rowFields count="1">
    <field x="31"/>
  </rowFields>
  <rowItems count="3">
    <i>
      <x/>
    </i>
    <i>
      <x v="1"/>
    </i>
    <i t="grand">
      <x/>
    </i>
  </rowItems>
  <colFields count="1">
    <field x="-2"/>
  </colFields>
  <colItems count="2">
    <i>
      <x/>
    </i>
    <i i="1">
      <x v="1"/>
    </i>
  </colItems>
  <dataFields count="2">
    <dataField name="#" fld="31" subtotal="count" baseField="31" baseItem="0"/>
    <dataField name="%" fld="31" subtotal="count" showDataAs="percentOfTotal" baseField="31" baseItem="0" numFmtId="10"/>
  </dataFields>
  <formats count="13">
    <format dxfId="33">
      <pivotArea outline="0" collapsedLevelsAreSubtotals="1" fieldPosition="0"/>
    </format>
    <format dxfId="34">
      <pivotArea field="5" type="button" dataOnly="0" labelOnly="1" outline="0"/>
    </format>
    <format dxfId="35">
      <pivotArea dataOnly="0" labelOnly="1" grandRow="1" outline="0" fieldPosition="0"/>
    </format>
    <format dxfId="36">
      <pivotArea dataOnly="0" labelOnly="1" grandCol="1" outline="0" fieldPosition="0"/>
    </format>
    <format dxfId="37">
      <pivotArea type="all" dataOnly="0" outline="0" fieldPosition="0"/>
    </format>
    <format dxfId="38">
      <pivotArea outline="0" collapsedLevelsAreSubtotals="1" fieldPosition="0"/>
    </format>
    <format dxfId="39">
      <pivotArea field="25" type="button" dataOnly="0" labelOnly="1" outline="0"/>
    </format>
    <format dxfId="40">
      <pivotArea dataOnly="0" labelOnly="1" grandRow="1" outline="0" fieldPosition="0"/>
    </format>
    <format dxfId="41">
      <pivotArea type="all" dataOnly="0" outline="0" fieldPosition="0"/>
    </format>
    <format dxfId="42">
      <pivotArea outline="0" collapsedLevelsAreSubtotals="1" fieldPosition="0"/>
    </format>
    <format dxfId="43">
      <pivotArea field="25" type="button" dataOnly="0" labelOnly="1" outline="0"/>
    </format>
    <format dxfId="44">
      <pivotArea dataOnly="0" labelOnly="1" grandRow="1" outline="0" fieldPosition="0"/>
    </format>
    <format dxfId="20">
      <pivotArea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AA1D816-A88E-4127-837B-16F02A89261C}" name="PivotTable7"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O1:AX7" firstHeaderRow="1" firstDataRow="4" firstDataCol="1"/>
  <pivotFields count="34">
    <pivotField showAll="0"/>
    <pivotField showAll="0"/>
    <pivotField numFmtId="1" showAll="0"/>
    <pivotField numFmtId="1" showAll="0"/>
    <pivotField numFmtId="1" showAll="0"/>
    <pivotField axis="axisCol" showAll="0" defaultSubtotal="0">
      <items count="2">
        <item x="1"/>
        <item x="0"/>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defaultSubtotal="0">
      <items count="2">
        <item n="Pell granted" x="0"/>
        <item n="Pell not granted" x="1"/>
      </items>
    </pivotField>
    <pivotField axis="axisCol" showAll="0" defaultSubtotal="0">
      <items count="2">
        <item n="Non Athlete" x="1"/>
        <item n="Athlete" x="0"/>
      </items>
    </pivotField>
    <pivotField showAll="0"/>
    <pivotField showAll="0">
      <items count="3">
        <item n="Did not graduate" x="1"/>
        <item n="Gratuated" x="0"/>
        <item t="default"/>
      </items>
    </pivotField>
    <pivotField showAll="0"/>
    <pivotField showAll="0"/>
    <pivotField showAll="0"/>
    <pivotField showAll="0"/>
    <pivotField showAll="0"/>
    <pivotField axis="axisRow" showAll="0">
      <items count="3">
        <item n="Did not graduate" x="0"/>
        <item n="Gratuated" x="1"/>
        <item t="default"/>
      </items>
    </pivotField>
    <pivotField showAll="0"/>
    <pivotField showAll="0"/>
  </pivotFields>
  <rowFields count="1">
    <field x="31"/>
  </rowFields>
  <rowItems count="3">
    <i>
      <x/>
    </i>
    <i>
      <x v="1"/>
    </i>
    <i t="grand">
      <x/>
    </i>
  </rowItems>
  <colFields count="3">
    <field x="22"/>
    <field x="5"/>
    <field x="23"/>
  </colFields>
  <colItems count="9">
    <i>
      <x/>
      <x/>
      <x/>
    </i>
    <i r="2">
      <x v="1"/>
    </i>
    <i r="1">
      <x v="1"/>
      <x/>
    </i>
    <i r="2">
      <x v="1"/>
    </i>
    <i>
      <x v="1"/>
      <x/>
      <x/>
    </i>
    <i r="2">
      <x v="1"/>
    </i>
    <i r="1">
      <x v="1"/>
      <x/>
    </i>
    <i r="2">
      <x v="1"/>
    </i>
    <i t="grand">
      <x/>
    </i>
  </colItems>
  <dataFields count="1">
    <dataField name="Count of pell" fld="22" subtotal="count" showDataAs="percentOfTotal" baseField="25" baseItem="0" numFmtId="10"/>
  </dataFields>
  <formats count="19">
    <format dxfId="45">
      <pivotArea type="all" dataOnly="0" outline="0" fieldPosition="0"/>
    </format>
    <format dxfId="46">
      <pivotArea outline="0" fieldPosition="0">
        <references count="1">
          <reference field="4294967294" count="1">
            <x v="0"/>
          </reference>
        </references>
      </pivotArea>
    </format>
    <format dxfId="47">
      <pivotArea type="all" dataOnly="0" outline="0" fieldPosition="0"/>
    </format>
    <format dxfId="48">
      <pivotArea outline="0" collapsedLevelsAreSubtotals="1" fieldPosition="0"/>
    </format>
    <format dxfId="49">
      <pivotArea type="origin" dataOnly="0" labelOnly="1" outline="0" fieldPosition="0"/>
    </format>
    <format dxfId="50">
      <pivotArea field="22" type="button" dataOnly="0" labelOnly="1" outline="0" axis="axisCol" fieldPosition="0"/>
    </format>
    <format dxfId="51">
      <pivotArea field="5" type="button" dataOnly="0" labelOnly="1" outline="0" axis="axisCol" fieldPosition="1"/>
    </format>
    <format dxfId="52">
      <pivotArea field="23" type="button" dataOnly="0" labelOnly="1" outline="0" axis="axisCol" fieldPosition="2"/>
    </format>
    <format dxfId="53">
      <pivotArea type="topRight" dataOnly="0" labelOnly="1" outline="0" fieldPosition="0"/>
    </format>
    <format dxfId="54">
      <pivotArea field="25" type="button" dataOnly="0" labelOnly="1" outline="0"/>
    </format>
    <format dxfId="55">
      <pivotArea dataOnly="0" labelOnly="1" grandRow="1" outline="0" fieldPosition="0"/>
    </format>
    <format dxfId="56">
      <pivotArea dataOnly="0" labelOnly="1" fieldPosition="0">
        <references count="1">
          <reference field="22" count="0"/>
        </references>
      </pivotArea>
    </format>
    <format dxfId="57">
      <pivotArea dataOnly="0" labelOnly="1" grandCol="1" outline="0" fieldPosition="0"/>
    </format>
    <format dxfId="58">
      <pivotArea dataOnly="0" labelOnly="1" fieldPosition="0">
        <references count="2">
          <reference field="5" count="0"/>
          <reference field="22" count="1" selected="0">
            <x v="0"/>
          </reference>
        </references>
      </pivotArea>
    </format>
    <format dxfId="59">
      <pivotArea dataOnly="0" labelOnly="1" fieldPosition="0">
        <references count="2">
          <reference field="5" count="0"/>
          <reference field="22" count="1" selected="0">
            <x v="1"/>
          </reference>
        </references>
      </pivotArea>
    </format>
    <format dxfId="60">
      <pivotArea dataOnly="0" labelOnly="1" fieldPosition="0">
        <references count="3">
          <reference field="5" count="1" selected="0">
            <x v="0"/>
          </reference>
          <reference field="22" count="1" selected="0">
            <x v="0"/>
          </reference>
          <reference field="23" count="0"/>
        </references>
      </pivotArea>
    </format>
    <format dxfId="61">
      <pivotArea dataOnly="0" labelOnly="1" fieldPosition="0">
        <references count="3">
          <reference field="5" count="1" selected="0">
            <x v="1"/>
          </reference>
          <reference field="22" count="1" selected="0">
            <x v="0"/>
          </reference>
          <reference field="23" count="0"/>
        </references>
      </pivotArea>
    </format>
    <format dxfId="62">
      <pivotArea dataOnly="0" labelOnly="1" fieldPosition="0">
        <references count="3">
          <reference field="5" count="1" selected="0">
            <x v="0"/>
          </reference>
          <reference field="22" count="1" selected="0">
            <x v="1"/>
          </reference>
          <reference field="23" count="0"/>
        </references>
      </pivotArea>
    </format>
    <format dxfId="63">
      <pivotArea dataOnly="0" labelOnly="1" fieldPosition="0">
        <references count="3">
          <reference field="5" count="1" selected="0">
            <x v="1"/>
          </reference>
          <reference field="22" count="1" selected="0">
            <x v="1"/>
          </reference>
          <reference field="23" count="0"/>
        </references>
      </pivotArea>
    </format>
  </formats>
  <conditionalFormats count="2">
    <conditionalFormat priority="2">
      <pivotAreas count="1">
        <pivotArea type="data" collapsedLevelsAreSubtotals="1" fieldPosition="0">
          <references count="5">
            <reference field="4294967294" count="1" selected="0">
              <x v="0"/>
            </reference>
            <reference field="5" count="2" selected="0">
              <x v="0"/>
              <x v="1"/>
            </reference>
            <reference field="22" count="2" selected="0">
              <x v="0"/>
              <x v="1"/>
            </reference>
            <reference field="23" count="2" selected="0">
              <x v="0"/>
              <x v="1"/>
            </reference>
            <reference field="31" count="1">
              <x v="0"/>
            </reference>
          </references>
        </pivotArea>
      </pivotAreas>
    </conditionalFormat>
    <conditionalFormat priority="1">
      <pivotAreas count="1">
        <pivotArea type="data" collapsedLevelsAreSubtotals="1" fieldPosition="0">
          <references count="5">
            <reference field="4294967294" count="1" selected="0">
              <x v="0"/>
            </reference>
            <reference field="5" count="2" selected="0">
              <x v="0"/>
              <x v="1"/>
            </reference>
            <reference field="22" count="2" selected="0">
              <x v="0"/>
              <x v="1"/>
            </reference>
            <reference field="23" count="2" selected="0">
              <x v="0"/>
              <x v="1"/>
            </reference>
            <reference field="31" count="1">
              <x v="1"/>
            </reference>
          </references>
        </pivotArea>
      </pivotAreas>
    </conditionalFormat>
  </conditionalFormats>
  <chartFormats count="4">
    <chartFormat chart="0" format="0" series="1">
      <pivotArea type="data" outline="0" fieldPosition="0">
        <references count="3">
          <reference field="4294967294" count="1" selected="0">
            <x v="0"/>
          </reference>
          <reference field="5" count="1" selected="0">
            <x v="0"/>
          </reference>
          <reference field="22" count="1" selected="0">
            <x v="0"/>
          </reference>
        </references>
      </pivotArea>
    </chartFormat>
    <chartFormat chart="0" format="1" series="1">
      <pivotArea type="data" outline="0" fieldPosition="0">
        <references count="3">
          <reference field="4294967294" count="1" selected="0">
            <x v="0"/>
          </reference>
          <reference field="5" count="1" selected="0">
            <x v="1"/>
          </reference>
          <reference field="22" count="1" selected="0">
            <x v="0"/>
          </reference>
        </references>
      </pivotArea>
    </chartFormat>
    <chartFormat chart="0" format="2" series="1">
      <pivotArea type="data" outline="0" fieldPosition="0">
        <references count="3">
          <reference field="4294967294" count="1" selected="0">
            <x v="0"/>
          </reference>
          <reference field="5" count="1" selected="0">
            <x v="0"/>
          </reference>
          <reference field="22" count="1" selected="0">
            <x v="1"/>
          </reference>
        </references>
      </pivotArea>
    </chartFormat>
    <chartFormat chart="0" format="3" series="1">
      <pivotArea type="data" outline="0" fieldPosition="0">
        <references count="3">
          <reference field="4294967294" count="1" selected="0">
            <x v="0"/>
          </reference>
          <reference field="5" count="1" selected="0">
            <x v="1"/>
          </reference>
          <reference field="2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2F15DE-5AAA-4756-AEFE-389D1A713F91}" name="PivotTable6"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5">
  <location ref="AA1:AF6" firstHeaderRow="1" firstDataRow="3" firstDataCol="1"/>
  <pivotFields count="34">
    <pivotField showAll="0"/>
    <pivotField showAll="0"/>
    <pivotField numFmtId="1" showAll="0"/>
    <pivotField numFmtId="1" showAll="0"/>
    <pivotField numFmtId="1" showAll="0"/>
    <pivotField axis="axisCol" showAll="0" defaultSubtotal="0">
      <items count="2">
        <item x="1"/>
        <item x="0"/>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defaultSubtotal="0">
      <items count="2">
        <item n="Non Athlete" x="1"/>
        <item n="Athlete" x="0"/>
      </items>
    </pivotField>
    <pivotField showAll="0"/>
    <pivotField showAll="0">
      <items count="3">
        <item n="Did not return" x="1"/>
        <item n="Returned" x="0"/>
        <item t="default"/>
      </items>
    </pivotField>
    <pivotField showAll="0"/>
    <pivotField showAll="0"/>
    <pivotField showAll="0"/>
    <pivotField showAll="0"/>
    <pivotField showAll="0"/>
    <pivotField axis="axisRow" showAll="0">
      <items count="3">
        <item n="Did not graduate" x="0"/>
        <item n="Gratuated" x="1"/>
        <item t="default"/>
      </items>
    </pivotField>
    <pivotField showAll="0"/>
    <pivotField showAll="0"/>
  </pivotFields>
  <rowFields count="1">
    <field x="31"/>
  </rowFields>
  <rowItems count="3">
    <i>
      <x/>
    </i>
    <i>
      <x v="1"/>
    </i>
    <i t="grand">
      <x/>
    </i>
  </rowItems>
  <colFields count="2">
    <field x="23"/>
    <field x="5"/>
  </colFields>
  <colItems count="5">
    <i>
      <x/>
      <x/>
    </i>
    <i r="1">
      <x v="1"/>
    </i>
    <i>
      <x v="1"/>
      <x/>
    </i>
    <i r="1">
      <x v="1"/>
    </i>
    <i t="grand">
      <x/>
    </i>
  </colItems>
  <dataFields count="1">
    <dataField name="Count of athlete" fld="23" subtotal="count" showDataAs="percentOfTotal" baseField="25" baseItem="0" numFmtId="10"/>
  </dataFields>
  <formats count="12">
    <format dxfId="6">
      <pivotArea outline="0" collapsedLevelsAreSubtotals="1" fieldPosition="0"/>
    </format>
    <format dxfId="7">
      <pivotArea field="5" type="button" dataOnly="0" labelOnly="1" outline="0" axis="axisCol" fieldPosition="1"/>
    </format>
    <format dxfId="8">
      <pivotArea dataOnly="0" labelOnly="1" fieldPosition="0">
        <references count="1">
          <reference field="5" count="0"/>
        </references>
      </pivotArea>
    </format>
    <format dxfId="9">
      <pivotArea dataOnly="0" labelOnly="1" grandRow="1" outline="0" fieldPosition="0"/>
    </format>
    <format dxfId="10">
      <pivotArea dataOnly="0" labelOnly="1" grandCol="1" outline="0" fieldPosition="0"/>
    </format>
    <format dxfId="11">
      <pivotArea outline="0" fieldPosition="0">
        <references count="1">
          <reference field="4294967294" count="1">
            <x v="0"/>
          </reference>
        </references>
      </pivotArea>
    </format>
    <format dxfId="12">
      <pivotArea outline="0" collapsedLevelsAreSubtotals="1" fieldPosition="0"/>
    </format>
    <format dxfId="13">
      <pivotArea field="5" type="button" dataOnly="0" labelOnly="1" outline="0" axis="axisCol" fieldPosition="1"/>
    </format>
    <format dxfId="14">
      <pivotArea dataOnly="0" labelOnly="1" fieldPosition="0">
        <references count="1">
          <reference field="5" count="0"/>
        </references>
      </pivotArea>
    </format>
    <format dxfId="15">
      <pivotArea dataOnly="0" labelOnly="1" grandRow="1" outline="0" fieldPosition="0"/>
    </format>
    <format dxfId="16">
      <pivotArea dataOnly="0" labelOnly="1" fieldPosition="0">
        <references count="1">
          <reference field="23" count="0"/>
        </references>
      </pivotArea>
    </format>
    <format dxfId="17">
      <pivotArea dataOnly="0" labelOnly="1" grandCol="1" outline="0" fieldPosition="0"/>
    </format>
  </formats>
  <conditionalFormats count="2">
    <conditionalFormat priority="6">
      <pivotAreas count="1">
        <pivotArea type="data" collapsedLevelsAreSubtotals="1" fieldPosition="0">
          <references count="4">
            <reference field="4294967294" count="1" selected="0">
              <x v="0"/>
            </reference>
            <reference field="5" count="2" selected="0">
              <x v="0"/>
              <x v="1"/>
            </reference>
            <reference field="23" count="2" selected="0">
              <x v="0"/>
              <x v="1"/>
            </reference>
            <reference field="31" count="1">
              <x v="0"/>
            </reference>
          </references>
        </pivotArea>
      </pivotAreas>
    </conditionalFormat>
    <conditionalFormat priority="5">
      <pivotAreas count="1">
        <pivotArea type="data" collapsedLevelsAreSubtotals="1" fieldPosition="0">
          <references count="4">
            <reference field="4294967294" count="1" selected="0">
              <x v="0"/>
            </reference>
            <reference field="5" count="2" selected="0">
              <x v="0"/>
              <x v="1"/>
            </reference>
            <reference field="23" count="2" selected="0">
              <x v="0"/>
              <x v="1"/>
            </reference>
            <reference field="31" count="1">
              <x v="1"/>
            </reference>
          </references>
        </pivotArea>
      </pivotAreas>
    </conditionalFormat>
  </conditionalFormats>
  <chartFormats count="8">
    <chartFormat chart="0" format="0" series="1">
      <pivotArea type="data" outline="0" fieldPosition="0">
        <references count="3">
          <reference field="4294967294" count="1" selected="0">
            <x v="0"/>
          </reference>
          <reference field="5" count="1" selected="0">
            <x v="0"/>
          </reference>
          <reference field="23" count="1" selected="0">
            <x v="0"/>
          </reference>
        </references>
      </pivotArea>
    </chartFormat>
    <chartFormat chart="0" format="1" series="1">
      <pivotArea type="data" outline="0" fieldPosition="0">
        <references count="3">
          <reference field="4294967294" count="1" selected="0">
            <x v="0"/>
          </reference>
          <reference field="5" count="1" selected="0">
            <x v="1"/>
          </reference>
          <reference field="23" count="1" selected="0">
            <x v="0"/>
          </reference>
        </references>
      </pivotArea>
    </chartFormat>
    <chartFormat chart="0" format="2" series="1">
      <pivotArea type="data" outline="0" fieldPosition="0">
        <references count="3">
          <reference field="4294967294" count="1" selected="0">
            <x v="0"/>
          </reference>
          <reference field="5" count="1" selected="0">
            <x v="0"/>
          </reference>
          <reference field="23" count="1" selected="0">
            <x v="1"/>
          </reference>
        </references>
      </pivotArea>
    </chartFormat>
    <chartFormat chart="0" format="3" series="1">
      <pivotArea type="data" outline="0" fieldPosition="0">
        <references count="3">
          <reference field="4294967294" count="1" selected="0">
            <x v="0"/>
          </reference>
          <reference field="5" count="1" selected="0">
            <x v="1"/>
          </reference>
          <reference field="23" count="1" selected="0">
            <x v="1"/>
          </reference>
        </references>
      </pivotArea>
    </chartFormat>
    <chartFormat chart="36" format="0" series="1">
      <pivotArea type="data" outline="0" fieldPosition="0">
        <references count="3">
          <reference field="4294967294" count="1" selected="0">
            <x v="0"/>
          </reference>
          <reference field="5" count="1" selected="0">
            <x v="0"/>
          </reference>
          <reference field="23" count="1" selected="0">
            <x v="0"/>
          </reference>
        </references>
      </pivotArea>
    </chartFormat>
    <chartFormat chart="36" format="1" series="1">
      <pivotArea type="data" outline="0" fieldPosition="0">
        <references count="3">
          <reference field="4294967294" count="1" selected="0">
            <x v="0"/>
          </reference>
          <reference field="5" count="1" selected="0">
            <x v="1"/>
          </reference>
          <reference field="23" count="1" selected="0">
            <x v="0"/>
          </reference>
        </references>
      </pivotArea>
    </chartFormat>
    <chartFormat chart="36" format="2" series="1">
      <pivotArea type="data" outline="0" fieldPosition="0">
        <references count="3">
          <reference field="4294967294" count="1" selected="0">
            <x v="0"/>
          </reference>
          <reference field="5" count="1" selected="0">
            <x v="0"/>
          </reference>
          <reference field="23" count="1" selected="0">
            <x v="1"/>
          </reference>
        </references>
      </pivotArea>
    </chartFormat>
    <chartFormat chart="36" format="3" series="1">
      <pivotArea type="data" outline="0" fieldPosition="0">
        <references count="3">
          <reference field="4294967294" count="1" selected="0">
            <x v="0"/>
          </reference>
          <reference field="5" count="1" selected="0">
            <x v="1"/>
          </reference>
          <reference field="2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30A2D41-97F3-44B4-A4A0-BA33E4B993AA}" name="PivotTable5"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5">
  <location ref="AH1:AM6" firstHeaderRow="1" firstDataRow="3" firstDataCol="1"/>
  <pivotFields count="34">
    <pivotField showAll="0"/>
    <pivotField showAll="0"/>
    <pivotField numFmtId="1" showAll="0"/>
    <pivotField numFmtId="1" showAll="0"/>
    <pivotField numFmtId="1" showAll="0"/>
    <pivotField axis="axisCol" showAll="0" defaultSubtotal="0">
      <items count="2">
        <item x="1"/>
        <item x="0"/>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defaultSubtotal="0">
      <items count="2">
        <item n="Pell granted" x="0"/>
        <item n="Pell not granted" x="1"/>
      </items>
    </pivotField>
    <pivotField showAll="0"/>
    <pivotField showAll="0"/>
    <pivotField showAll="0">
      <items count="3">
        <item n="Did not return" x="1"/>
        <item n="Returned" x="0"/>
        <item t="default"/>
      </items>
    </pivotField>
    <pivotField showAll="0"/>
    <pivotField showAll="0"/>
    <pivotField showAll="0"/>
    <pivotField showAll="0"/>
    <pivotField showAll="0"/>
    <pivotField axis="axisRow" showAll="0">
      <items count="3">
        <item n="Did not graduate" x="0"/>
        <item n="Gratuated" x="1"/>
        <item t="default"/>
      </items>
    </pivotField>
    <pivotField showAll="0"/>
    <pivotField showAll="0"/>
  </pivotFields>
  <rowFields count="1">
    <field x="31"/>
  </rowFields>
  <rowItems count="3">
    <i>
      <x/>
    </i>
    <i>
      <x v="1"/>
    </i>
    <i t="grand">
      <x/>
    </i>
  </rowItems>
  <colFields count="2">
    <field x="22"/>
    <field x="5"/>
  </colFields>
  <colItems count="5">
    <i>
      <x/>
      <x/>
    </i>
    <i r="1">
      <x v="1"/>
    </i>
    <i>
      <x v="1"/>
      <x/>
    </i>
    <i r="1">
      <x v="1"/>
    </i>
    <i t="grand">
      <x/>
    </i>
  </colItems>
  <dataFields count="1">
    <dataField name="Count of pell" fld="22" subtotal="count" showDataAs="percentOfTotal" baseField="25" baseItem="0" numFmtId="10"/>
  </dataFields>
  <formats count="13">
    <format dxfId="64">
      <pivotArea type="all" dataOnly="0" outline="0" fieldPosition="0"/>
    </format>
    <format dxfId="65">
      <pivotArea outline="0" collapsedLevelsAreSubtotals="1" fieldPosition="0"/>
    </format>
    <format dxfId="66">
      <pivotArea type="origin" dataOnly="0" labelOnly="1" outline="0" fieldPosition="0"/>
    </format>
    <format dxfId="67">
      <pivotArea field="22" type="button" dataOnly="0" labelOnly="1" outline="0" axis="axisCol" fieldPosition="0"/>
    </format>
    <format dxfId="68">
      <pivotArea field="5" type="button" dataOnly="0" labelOnly="1" outline="0" axis="axisCol" fieldPosition="1"/>
    </format>
    <format dxfId="69">
      <pivotArea type="topRight" dataOnly="0" labelOnly="1" outline="0" fieldPosition="0"/>
    </format>
    <format dxfId="70">
      <pivotArea field="25" type="button" dataOnly="0" labelOnly="1" outline="0"/>
    </format>
    <format dxfId="71">
      <pivotArea dataOnly="0" labelOnly="1" grandRow="1" outline="0" fieldPosition="0"/>
    </format>
    <format dxfId="72">
      <pivotArea dataOnly="0" labelOnly="1" fieldPosition="0">
        <references count="1">
          <reference field="22" count="0"/>
        </references>
      </pivotArea>
    </format>
    <format dxfId="73">
      <pivotArea dataOnly="0" labelOnly="1" grandCol="1" outline="0" fieldPosition="0"/>
    </format>
    <format dxfId="74">
      <pivotArea dataOnly="0" labelOnly="1" fieldPosition="0">
        <references count="2">
          <reference field="5" count="0"/>
          <reference field="22" count="1" selected="0">
            <x v="0"/>
          </reference>
        </references>
      </pivotArea>
    </format>
    <format dxfId="75">
      <pivotArea dataOnly="0" labelOnly="1" fieldPosition="0">
        <references count="2">
          <reference field="5" count="0"/>
          <reference field="22" count="1" selected="0">
            <x v="1"/>
          </reference>
        </references>
      </pivotArea>
    </format>
    <format dxfId="76">
      <pivotArea outline="0" fieldPosition="0">
        <references count="1">
          <reference field="4294967294" count="1">
            <x v="0"/>
          </reference>
        </references>
      </pivotArea>
    </format>
  </formats>
  <conditionalFormats count="2">
    <conditionalFormat priority="4">
      <pivotAreas count="1">
        <pivotArea type="data" collapsedLevelsAreSubtotals="1" fieldPosition="0">
          <references count="4">
            <reference field="4294967294" count="1" selected="0">
              <x v="0"/>
            </reference>
            <reference field="5" count="2" selected="0">
              <x v="0"/>
              <x v="1"/>
            </reference>
            <reference field="22" count="2" selected="0">
              <x v="0"/>
              <x v="1"/>
            </reference>
            <reference field="31" count="1">
              <x v="0"/>
            </reference>
          </references>
        </pivotArea>
      </pivotAreas>
    </conditionalFormat>
    <conditionalFormat priority="3">
      <pivotAreas count="1">
        <pivotArea type="data" collapsedLevelsAreSubtotals="1" fieldPosition="0">
          <references count="4">
            <reference field="4294967294" count="1" selected="0">
              <x v="0"/>
            </reference>
            <reference field="5" count="2" selected="0">
              <x v="0"/>
              <x v="1"/>
            </reference>
            <reference field="22" count="2" selected="0">
              <x v="0"/>
              <x v="1"/>
            </reference>
            <reference field="31" count="1">
              <x v="1"/>
            </reference>
          </references>
        </pivotArea>
      </pivotAreas>
    </conditionalFormat>
  </conditionalFormats>
  <chartFormats count="8">
    <chartFormat chart="0" format="0" series="1">
      <pivotArea type="data" outline="0" fieldPosition="0">
        <references count="3">
          <reference field="4294967294" count="1" selected="0">
            <x v="0"/>
          </reference>
          <reference field="5" count="1" selected="0">
            <x v="0"/>
          </reference>
          <reference field="22" count="1" selected="0">
            <x v="0"/>
          </reference>
        </references>
      </pivotArea>
    </chartFormat>
    <chartFormat chart="0" format="1" series="1">
      <pivotArea type="data" outline="0" fieldPosition="0">
        <references count="3">
          <reference field="4294967294" count="1" selected="0">
            <x v="0"/>
          </reference>
          <reference field="5" count="1" selected="0">
            <x v="1"/>
          </reference>
          <reference field="22" count="1" selected="0">
            <x v="0"/>
          </reference>
        </references>
      </pivotArea>
    </chartFormat>
    <chartFormat chart="0" format="2" series="1">
      <pivotArea type="data" outline="0" fieldPosition="0">
        <references count="3">
          <reference field="4294967294" count="1" selected="0">
            <x v="0"/>
          </reference>
          <reference field="5" count="1" selected="0">
            <x v="0"/>
          </reference>
          <reference field="22" count="1" selected="0">
            <x v="1"/>
          </reference>
        </references>
      </pivotArea>
    </chartFormat>
    <chartFormat chart="0" format="3" series="1">
      <pivotArea type="data" outline="0" fieldPosition="0">
        <references count="3">
          <reference field="4294967294" count="1" selected="0">
            <x v="0"/>
          </reference>
          <reference field="5" count="1" selected="0">
            <x v="1"/>
          </reference>
          <reference field="22" count="1" selected="0">
            <x v="1"/>
          </reference>
        </references>
      </pivotArea>
    </chartFormat>
    <chartFormat chart="27" format="0" series="1">
      <pivotArea type="data" outline="0" fieldPosition="0">
        <references count="3">
          <reference field="4294967294" count="1" selected="0">
            <x v="0"/>
          </reference>
          <reference field="5" count="1" selected="0">
            <x v="0"/>
          </reference>
          <reference field="22" count="1" selected="0">
            <x v="0"/>
          </reference>
        </references>
      </pivotArea>
    </chartFormat>
    <chartFormat chart="27" format="1" series="1">
      <pivotArea type="data" outline="0" fieldPosition="0">
        <references count="3">
          <reference field="4294967294" count="1" selected="0">
            <x v="0"/>
          </reference>
          <reference field="5" count="1" selected="0">
            <x v="1"/>
          </reference>
          <reference field="22" count="1" selected="0">
            <x v="0"/>
          </reference>
        </references>
      </pivotArea>
    </chartFormat>
    <chartFormat chart="27" format="2" series="1">
      <pivotArea type="data" outline="0" fieldPosition="0">
        <references count="3">
          <reference field="4294967294" count="1" selected="0">
            <x v="0"/>
          </reference>
          <reference field="5" count="1" selected="0">
            <x v="0"/>
          </reference>
          <reference field="22" count="1" selected="0">
            <x v="1"/>
          </reference>
        </references>
      </pivotArea>
    </chartFormat>
    <chartFormat chart="27" format="3" series="1">
      <pivotArea type="data" outline="0" fieldPosition="0">
        <references count="3">
          <reference field="4294967294" count="1" selected="0">
            <x v="0"/>
          </reference>
          <reference field="5" count="1" selected="0">
            <x v="1"/>
          </reference>
          <reference field="2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8778F6-4199-4559-B7C0-90FC05FB4562}" name="PivotTable4"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location ref="T1:Y13" firstHeaderRow="1" firstDataRow="3" firstDataCol="1"/>
  <pivotFields count="34">
    <pivotField showAll="0"/>
    <pivotField showAll="0"/>
    <pivotField numFmtId="1" showAll="0"/>
    <pivotField numFmtId="1" showAll="0"/>
    <pivotField numFmtId="1" showAll="0"/>
    <pivotField axis="axisCol" showAll="0" defaultSubtotal="0">
      <items count="2">
        <item x="1"/>
        <item x="0"/>
      </items>
    </pivotField>
    <pivotField showAll="0" defaultSubtotal="0"/>
    <pivotField showAll="0"/>
    <pivotField showAll="0"/>
    <pivotField axis="axisRow" showAll="0">
      <items count="10">
        <item x="1"/>
        <item x="5"/>
        <item x="7"/>
        <item x="2"/>
        <item x="8"/>
        <item x="3"/>
        <item x="0"/>
        <item x="6"/>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items count="2">
        <item n="Did not return" x="1"/>
        <item n="Returned" x="0"/>
      </items>
    </pivotField>
    <pivotField showAll="0"/>
    <pivotField showAll="0"/>
    <pivotField showAll="0"/>
    <pivotField showAll="0"/>
    <pivotField showAll="0"/>
    <pivotField axis="axisCol" dataField="1" showAll="0">
      <items count="3">
        <item n="Did not graduate" x="0"/>
        <item n="Gratuated" x="1"/>
        <item t="default"/>
      </items>
    </pivotField>
    <pivotField showAll="0"/>
    <pivotField showAll="0"/>
  </pivotFields>
  <rowFields count="1">
    <field x="9"/>
  </rowFields>
  <rowItems count="10">
    <i>
      <x/>
    </i>
    <i>
      <x v="1"/>
    </i>
    <i>
      <x v="2"/>
    </i>
    <i>
      <x v="3"/>
    </i>
    <i>
      <x v="4"/>
    </i>
    <i>
      <x v="5"/>
    </i>
    <i>
      <x v="6"/>
    </i>
    <i>
      <x v="7"/>
    </i>
    <i>
      <x v="8"/>
    </i>
    <i t="grand">
      <x/>
    </i>
  </rowItems>
  <colFields count="2">
    <field x="5"/>
    <field x="31"/>
  </colFields>
  <colItems count="5">
    <i>
      <x/>
      <x/>
    </i>
    <i r="1">
      <x v="1"/>
    </i>
    <i>
      <x v="1"/>
      <x/>
    </i>
    <i r="1">
      <x v="1"/>
    </i>
    <i t="grand">
      <x/>
    </i>
  </colItems>
  <dataFields count="1">
    <dataField name="Count of grad_4yr" fld="31" subtotal="count" showDataAs="percentOfTotal" baseField="9" baseItem="2" numFmtId="10"/>
  </dataFields>
  <formats count="19">
    <format dxfId="77">
      <pivotArea type="all" dataOnly="0" outline="0" fieldPosition="0"/>
    </format>
    <format dxfId="78">
      <pivotArea outline="0" collapsedLevelsAreSubtotals="1" fieldPosition="0"/>
    </format>
    <format dxfId="79">
      <pivotArea type="origin" dataOnly="0" labelOnly="1" outline="0" fieldPosition="0"/>
    </format>
    <format dxfId="80">
      <pivotArea field="5" type="button" dataOnly="0" labelOnly="1" outline="0" axis="axisCol" fieldPosition="0"/>
    </format>
    <format dxfId="81">
      <pivotArea type="topRight" dataOnly="0" labelOnly="1" outline="0" fieldPosition="0"/>
    </format>
    <format dxfId="82">
      <pivotArea field="25" type="button" dataOnly="0" labelOnly="1" outline="0"/>
    </format>
    <format dxfId="83">
      <pivotArea dataOnly="0" labelOnly="1" grandRow="1" outline="0" fieldPosition="0"/>
    </format>
    <format dxfId="84">
      <pivotArea dataOnly="0" labelOnly="1" fieldPosition="0">
        <references count="1">
          <reference field="5" count="0"/>
        </references>
      </pivotArea>
    </format>
    <format dxfId="85">
      <pivotArea dataOnly="0" labelOnly="1" grandCol="1" outline="0" fieldPosition="0"/>
    </format>
    <format dxfId="86">
      <pivotArea type="all" dataOnly="0" outline="0" fieldPosition="0"/>
    </format>
    <format dxfId="87">
      <pivotArea outline="0" collapsedLevelsAreSubtotals="1" fieldPosition="0"/>
    </format>
    <format dxfId="88">
      <pivotArea type="origin" dataOnly="0" labelOnly="1" outline="0" fieldPosition="0"/>
    </format>
    <format dxfId="89">
      <pivotArea field="5" type="button" dataOnly="0" labelOnly="1" outline="0" axis="axisCol" fieldPosition="0"/>
    </format>
    <format dxfId="90">
      <pivotArea type="topRight" dataOnly="0" labelOnly="1" outline="0" fieldPosition="0"/>
    </format>
    <format dxfId="91">
      <pivotArea field="25" type="button" dataOnly="0" labelOnly="1" outline="0"/>
    </format>
    <format dxfId="92">
      <pivotArea dataOnly="0" labelOnly="1" grandRow="1" outline="0" fieldPosition="0"/>
    </format>
    <format dxfId="93">
      <pivotArea dataOnly="0" labelOnly="1" fieldPosition="0">
        <references count="1">
          <reference field="5" count="0"/>
        </references>
      </pivotArea>
    </format>
    <format dxfId="94">
      <pivotArea dataOnly="0" labelOnly="1" grandCol="1" outline="0" fieldPosition="0"/>
    </format>
    <format dxfId="18">
      <pivotArea outline="0" fieldPosition="0">
        <references count="1">
          <reference field="4294967294" count="1">
            <x v="0"/>
          </reference>
        </references>
      </pivotArea>
    </format>
  </formats>
  <conditionalFormats count="4">
    <conditionalFormat priority="10">
      <pivotAreas count="1">
        <pivotArea type="data" collapsedLevelsAreSubtotals="1" fieldPosition="0">
          <references count="4">
            <reference field="4294967294" count="1" selected="0">
              <x v="0"/>
            </reference>
            <reference field="5" count="1" selected="0">
              <x v="0"/>
            </reference>
            <reference field="9" count="9">
              <x v="0"/>
              <x v="1"/>
              <x v="2"/>
              <x v="3"/>
              <x v="4"/>
              <x v="5"/>
              <x v="6"/>
              <x v="7"/>
              <x v="8"/>
            </reference>
            <reference field="31" count="1" selected="0">
              <x v="0"/>
            </reference>
          </references>
        </pivotArea>
      </pivotAreas>
    </conditionalFormat>
    <conditionalFormat priority="9">
      <pivotAreas count="1">
        <pivotArea type="data" collapsedLevelsAreSubtotals="1" fieldPosition="0">
          <references count="4">
            <reference field="4294967294" count="1" selected="0">
              <x v="0"/>
            </reference>
            <reference field="5" count="1" selected="0">
              <x v="1"/>
            </reference>
            <reference field="9" count="9">
              <x v="0"/>
              <x v="1"/>
              <x v="2"/>
              <x v="3"/>
              <x v="4"/>
              <x v="5"/>
              <x v="6"/>
              <x v="7"/>
              <x v="8"/>
            </reference>
            <reference field="31" count="1" selected="0">
              <x v="0"/>
            </reference>
          </references>
        </pivotArea>
      </pivotAreas>
    </conditionalFormat>
    <conditionalFormat priority="8">
      <pivotAreas count="1">
        <pivotArea type="data" collapsedLevelsAreSubtotals="1" fieldPosition="0">
          <references count="4">
            <reference field="4294967294" count="1" selected="0">
              <x v="0"/>
            </reference>
            <reference field="5" count="1" selected="0">
              <x v="0"/>
            </reference>
            <reference field="9" count="9">
              <x v="0"/>
              <x v="1"/>
              <x v="2"/>
              <x v="3"/>
              <x v="4"/>
              <x v="5"/>
              <x v="6"/>
              <x v="7"/>
              <x v="8"/>
            </reference>
            <reference field="31" count="1" selected="0">
              <x v="1"/>
            </reference>
          </references>
        </pivotArea>
      </pivotAreas>
    </conditionalFormat>
    <conditionalFormat priority="7">
      <pivotAreas count="1">
        <pivotArea type="data" collapsedLevelsAreSubtotals="1" fieldPosition="0">
          <references count="4">
            <reference field="4294967294" count="1" selected="0">
              <x v="0"/>
            </reference>
            <reference field="5" count="1" selected="0">
              <x v="1"/>
            </reference>
            <reference field="9" count="9">
              <x v="0"/>
              <x v="1"/>
              <x v="2"/>
              <x v="3"/>
              <x v="4"/>
              <x v="5"/>
              <x v="6"/>
              <x v="7"/>
              <x v="8"/>
            </reference>
            <reference field="31" count="1" selected="0">
              <x v="1"/>
            </reference>
          </references>
        </pivotArea>
      </pivotAreas>
    </conditionalFormat>
  </conditionalFormats>
  <chartFormats count="4">
    <chartFormat chart="18" format="0" series="1">
      <pivotArea type="data" outline="0" fieldPosition="0">
        <references count="3">
          <reference field="4294967294" count="1" selected="0">
            <x v="0"/>
          </reference>
          <reference field="5" count="1" selected="0">
            <x v="0"/>
          </reference>
          <reference field="31" count="1" selected="0">
            <x v="0"/>
          </reference>
        </references>
      </pivotArea>
    </chartFormat>
    <chartFormat chart="18" format="1" series="1">
      <pivotArea type="data" outline="0" fieldPosition="0">
        <references count="3">
          <reference field="4294967294" count="1" selected="0">
            <x v="0"/>
          </reference>
          <reference field="5" count="1" selected="0">
            <x v="0"/>
          </reference>
          <reference field="31" count="1" selected="0">
            <x v="1"/>
          </reference>
        </references>
      </pivotArea>
    </chartFormat>
    <chartFormat chart="18" format="2" series="1">
      <pivotArea type="data" outline="0" fieldPosition="0">
        <references count="3">
          <reference field="4294967294" count="1" selected="0">
            <x v="0"/>
          </reference>
          <reference field="5" count="1" selected="0">
            <x v="1"/>
          </reference>
          <reference field="31" count="1" selected="0">
            <x v="0"/>
          </reference>
        </references>
      </pivotArea>
    </chartFormat>
    <chartFormat chart="18" format="3" series="1">
      <pivotArea type="data" outline="0" fieldPosition="0">
        <references count="3">
          <reference field="4294967294" count="1" selected="0">
            <x v="0"/>
          </reference>
          <reference field="5" count="1" selected="0">
            <x v="1"/>
          </reference>
          <reference field="3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7BBFE78-20C2-41D8-88C9-1EC3F98F2BA1}" name="PivotTable3"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M1:R21" firstHeaderRow="1" firstDataRow="3" firstDataCol="1"/>
  <pivotFields count="34">
    <pivotField showAll="0"/>
    <pivotField showAll="0"/>
    <pivotField numFmtId="1" showAll="0"/>
    <pivotField numFmtId="1" showAll="0"/>
    <pivotField numFmtId="1" showAll="0"/>
    <pivotField axis="axisCol" showAll="0" defaultSubtotal="0">
      <items count="2">
        <item x="1"/>
        <item x="0"/>
      </items>
    </pivotField>
    <pivotField showAll="0" defaultSubtotal="0"/>
    <pivotField showAll="0"/>
    <pivotField axis="axisRow" showAll="0">
      <items count="18">
        <item x="16"/>
        <item x="8"/>
        <item x="4"/>
        <item x="5"/>
        <item x="10"/>
        <item x="11"/>
        <item x="15"/>
        <item x="3"/>
        <item x="14"/>
        <item x="7"/>
        <item x="9"/>
        <item x="12"/>
        <item x="6"/>
        <item x="2"/>
        <item x="0"/>
        <item x="1"/>
        <item x="1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items count="2">
        <item n="Did not return" x="1"/>
        <item n="Returned" x="0"/>
      </items>
    </pivotField>
    <pivotField showAll="0"/>
    <pivotField showAll="0"/>
    <pivotField showAll="0"/>
    <pivotField showAll="0"/>
    <pivotField showAll="0"/>
    <pivotField axis="axisCol" dataField="1" showAll="0">
      <items count="3">
        <item n="Did not graduate" x="0"/>
        <item n="Gratuated" x="1"/>
        <item t="default"/>
      </items>
    </pivotField>
    <pivotField showAll="0"/>
    <pivotField showAll="0"/>
  </pivotFields>
  <rowFields count="1">
    <field x="8"/>
  </rowFields>
  <rowItems count="18">
    <i>
      <x/>
    </i>
    <i>
      <x v="1"/>
    </i>
    <i>
      <x v="2"/>
    </i>
    <i>
      <x v="3"/>
    </i>
    <i>
      <x v="4"/>
    </i>
    <i>
      <x v="5"/>
    </i>
    <i>
      <x v="6"/>
    </i>
    <i>
      <x v="7"/>
    </i>
    <i>
      <x v="8"/>
    </i>
    <i>
      <x v="9"/>
    </i>
    <i>
      <x v="10"/>
    </i>
    <i>
      <x v="11"/>
    </i>
    <i>
      <x v="12"/>
    </i>
    <i>
      <x v="13"/>
    </i>
    <i>
      <x v="14"/>
    </i>
    <i>
      <x v="15"/>
    </i>
    <i>
      <x v="16"/>
    </i>
    <i t="grand">
      <x/>
    </i>
  </rowItems>
  <colFields count="2">
    <field x="5"/>
    <field x="31"/>
  </colFields>
  <colItems count="5">
    <i>
      <x/>
      <x/>
    </i>
    <i r="1">
      <x v="1"/>
    </i>
    <i>
      <x v="1"/>
      <x/>
    </i>
    <i r="1">
      <x v="1"/>
    </i>
    <i t="grand">
      <x/>
    </i>
  </colItems>
  <dataFields count="1">
    <dataField name="Count of grad_4yr" fld="31" subtotal="count" showDataAs="percentOfTotal" baseField="8" baseItem="2" numFmtId="10"/>
  </dataFields>
  <formats count="19">
    <format dxfId="95">
      <pivotArea type="all" dataOnly="0" outline="0" fieldPosition="0"/>
    </format>
    <format dxfId="96">
      <pivotArea outline="0" collapsedLevelsAreSubtotals="1" fieldPosition="0"/>
    </format>
    <format dxfId="97">
      <pivotArea type="origin" dataOnly="0" labelOnly="1" outline="0" fieldPosition="0"/>
    </format>
    <format dxfId="98">
      <pivotArea field="5" type="button" dataOnly="0" labelOnly="1" outline="0" axis="axisCol" fieldPosition="0"/>
    </format>
    <format dxfId="99">
      <pivotArea type="topRight" dataOnly="0" labelOnly="1" outline="0" fieldPosition="0"/>
    </format>
    <format dxfId="100">
      <pivotArea field="25" type="button" dataOnly="0" labelOnly="1" outline="0"/>
    </format>
    <format dxfId="101">
      <pivotArea dataOnly="0" labelOnly="1" grandRow="1" outline="0" fieldPosition="0"/>
    </format>
    <format dxfId="102">
      <pivotArea dataOnly="0" labelOnly="1" fieldPosition="0">
        <references count="1">
          <reference field="5" count="0"/>
        </references>
      </pivotArea>
    </format>
    <format dxfId="103">
      <pivotArea dataOnly="0" labelOnly="1" grandCol="1" outline="0" fieldPosition="0"/>
    </format>
    <format dxfId="104">
      <pivotArea type="all" dataOnly="0" outline="0" fieldPosition="0"/>
    </format>
    <format dxfId="105">
      <pivotArea outline="0" collapsedLevelsAreSubtotals="1" fieldPosition="0"/>
    </format>
    <format dxfId="106">
      <pivotArea type="origin" dataOnly="0" labelOnly="1" outline="0" fieldPosition="0"/>
    </format>
    <format dxfId="107">
      <pivotArea field="5" type="button" dataOnly="0" labelOnly="1" outline="0" axis="axisCol" fieldPosition="0"/>
    </format>
    <format dxfId="108">
      <pivotArea type="topRight" dataOnly="0" labelOnly="1" outline="0" fieldPosition="0"/>
    </format>
    <format dxfId="109">
      <pivotArea field="25" type="button" dataOnly="0" labelOnly="1" outline="0"/>
    </format>
    <format dxfId="110">
      <pivotArea dataOnly="0" labelOnly="1" grandRow="1" outline="0" fieldPosition="0"/>
    </format>
    <format dxfId="111">
      <pivotArea dataOnly="0" labelOnly="1" fieldPosition="0">
        <references count="1">
          <reference field="5" count="0"/>
        </references>
      </pivotArea>
    </format>
    <format dxfId="112">
      <pivotArea dataOnly="0" labelOnly="1" grandCol="1" outline="0" fieldPosition="0"/>
    </format>
    <format dxfId="19">
      <pivotArea outline="0" fieldPosition="0">
        <references count="1">
          <reference field="4294967294" count="1">
            <x v="0"/>
          </reference>
        </references>
      </pivotArea>
    </format>
  </formats>
  <conditionalFormats count="4">
    <conditionalFormat priority="14">
      <pivotAreas count="1">
        <pivotArea type="data" collapsedLevelsAreSubtotals="1" fieldPosition="0">
          <references count="4">
            <reference field="4294967294" count="1" selected="0">
              <x v="0"/>
            </reference>
            <reference field="5" count="1" selected="0">
              <x v="0"/>
            </reference>
            <reference field="8" count="17">
              <x v="0"/>
              <x v="1"/>
              <x v="2"/>
              <x v="3"/>
              <x v="4"/>
              <x v="5"/>
              <x v="6"/>
              <x v="7"/>
              <x v="8"/>
              <x v="9"/>
              <x v="10"/>
              <x v="11"/>
              <x v="12"/>
              <x v="13"/>
              <x v="14"/>
              <x v="15"/>
              <x v="16"/>
            </reference>
            <reference field="31" count="1" selected="0">
              <x v="0"/>
            </reference>
          </references>
        </pivotArea>
      </pivotAreas>
    </conditionalFormat>
    <conditionalFormat priority="13">
      <pivotAreas count="1">
        <pivotArea type="data" collapsedLevelsAreSubtotals="1" fieldPosition="0">
          <references count="4">
            <reference field="4294967294" count="1" selected="0">
              <x v="0"/>
            </reference>
            <reference field="5" count="1" selected="0">
              <x v="1"/>
            </reference>
            <reference field="8" count="17">
              <x v="0"/>
              <x v="1"/>
              <x v="2"/>
              <x v="3"/>
              <x v="4"/>
              <x v="5"/>
              <x v="6"/>
              <x v="7"/>
              <x v="8"/>
              <x v="9"/>
              <x v="10"/>
              <x v="11"/>
              <x v="12"/>
              <x v="13"/>
              <x v="14"/>
              <x v="15"/>
              <x v="16"/>
            </reference>
            <reference field="31" count="1" selected="0">
              <x v="0"/>
            </reference>
          </references>
        </pivotArea>
      </pivotAreas>
    </conditionalFormat>
    <conditionalFormat priority="12">
      <pivotAreas count="1">
        <pivotArea type="data" collapsedLevelsAreSubtotals="1" fieldPosition="0">
          <references count="4">
            <reference field="4294967294" count="1" selected="0">
              <x v="0"/>
            </reference>
            <reference field="5" count="1" selected="0">
              <x v="0"/>
            </reference>
            <reference field="8" count="17">
              <x v="0"/>
              <x v="1"/>
              <x v="2"/>
              <x v="3"/>
              <x v="4"/>
              <x v="5"/>
              <x v="6"/>
              <x v="7"/>
              <x v="8"/>
              <x v="9"/>
              <x v="10"/>
              <x v="11"/>
              <x v="12"/>
              <x v="13"/>
              <x v="14"/>
              <x v="15"/>
              <x v="16"/>
            </reference>
            <reference field="31" count="1" selected="0">
              <x v="1"/>
            </reference>
          </references>
        </pivotArea>
      </pivotAreas>
    </conditionalFormat>
    <conditionalFormat priority="11">
      <pivotAreas count="1">
        <pivotArea type="data" collapsedLevelsAreSubtotals="1" fieldPosition="0">
          <references count="4">
            <reference field="4294967294" count="1" selected="0">
              <x v="0"/>
            </reference>
            <reference field="5" count="1" selected="0">
              <x v="1"/>
            </reference>
            <reference field="8" count="17">
              <x v="0"/>
              <x v="1"/>
              <x v="2"/>
              <x v="3"/>
              <x v="4"/>
              <x v="5"/>
              <x v="6"/>
              <x v="7"/>
              <x v="8"/>
              <x v="9"/>
              <x v="10"/>
              <x v="11"/>
              <x v="12"/>
              <x v="13"/>
              <x v="14"/>
              <x v="15"/>
              <x v="16"/>
            </reference>
            <reference field="31" count="1" selected="0">
              <x v="1"/>
            </reference>
          </references>
        </pivotArea>
      </pivotAreas>
    </conditionalFormat>
  </conditionalFormats>
  <chartFormats count="4">
    <chartFormat chart="13" format="0" series="1">
      <pivotArea type="data" outline="0" fieldPosition="0">
        <references count="3">
          <reference field="4294967294" count="1" selected="0">
            <x v="0"/>
          </reference>
          <reference field="5" count="1" selected="0">
            <x v="0"/>
          </reference>
          <reference field="31" count="1" selected="0">
            <x v="0"/>
          </reference>
        </references>
      </pivotArea>
    </chartFormat>
    <chartFormat chart="13" format="1" series="1">
      <pivotArea type="data" outline="0" fieldPosition="0">
        <references count="3">
          <reference field="4294967294" count="1" selected="0">
            <x v="0"/>
          </reference>
          <reference field="5" count="1" selected="0">
            <x v="0"/>
          </reference>
          <reference field="31" count="1" selected="0">
            <x v="1"/>
          </reference>
        </references>
      </pivotArea>
    </chartFormat>
    <chartFormat chart="13" format="2" series="1">
      <pivotArea type="data" outline="0" fieldPosition="0">
        <references count="3">
          <reference field="4294967294" count="1" selected="0">
            <x v="0"/>
          </reference>
          <reference field="5" count="1" selected="0">
            <x v="1"/>
          </reference>
          <reference field="31" count="1" selected="0">
            <x v="0"/>
          </reference>
        </references>
      </pivotArea>
    </chartFormat>
    <chartFormat chart="13" format="3" series="1">
      <pivotArea type="data" outline="0" fieldPosition="0">
        <references count="3">
          <reference field="4294967294" count="1" selected="0">
            <x v="0"/>
          </reference>
          <reference field="5" count="1" selected="0">
            <x v="1"/>
          </reference>
          <reference field="3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E913D8-D586-4DE8-8228-A57E4870BDF2}" name="PivotTable2"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rowHeaderCaption="Region">
  <location ref="F1:K10" firstHeaderRow="1" firstDataRow="3" firstDataCol="1"/>
  <pivotFields count="34">
    <pivotField showAll="0"/>
    <pivotField showAll="0"/>
    <pivotField numFmtId="1" showAll="0"/>
    <pivotField numFmtId="1" showAll="0"/>
    <pivotField numFmtId="1" showAll="0"/>
    <pivotField axis="axisCol" showAll="0" defaultSubtotal="0">
      <items count="2">
        <item x="1"/>
        <item x="0"/>
      </items>
    </pivotField>
    <pivotField axis="axisRow" showAll="0" defaultSubtotal="0">
      <items count="7">
        <item x="0"/>
        <item x="1"/>
        <item x="5"/>
        <item m="1" x="6"/>
        <item x="4"/>
        <item x="3"/>
        <item x="2"/>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items count="2">
        <item n="Did not return" x="1"/>
        <item n="Returned" x="0"/>
      </items>
    </pivotField>
    <pivotField showAll="0"/>
    <pivotField showAll="0"/>
    <pivotField showAll="0"/>
    <pivotField showAll="0"/>
    <pivotField showAll="0"/>
    <pivotField axis="axisCol" dataField="1" showAll="0">
      <items count="3">
        <item n="Did not graduate" x="0"/>
        <item n="Gratuated" x="1"/>
        <item t="default"/>
      </items>
    </pivotField>
    <pivotField showAll="0"/>
    <pivotField showAll="0"/>
  </pivotFields>
  <rowFields count="1">
    <field x="6"/>
  </rowFields>
  <rowItems count="7">
    <i>
      <x/>
    </i>
    <i>
      <x v="1"/>
    </i>
    <i>
      <x v="2"/>
    </i>
    <i>
      <x v="4"/>
    </i>
    <i>
      <x v="5"/>
    </i>
    <i>
      <x v="6"/>
    </i>
    <i t="grand">
      <x/>
    </i>
  </rowItems>
  <colFields count="2">
    <field x="5"/>
    <field x="31"/>
  </colFields>
  <colItems count="5">
    <i>
      <x/>
      <x/>
    </i>
    <i r="1">
      <x v="1"/>
    </i>
    <i>
      <x v="1"/>
      <x/>
    </i>
    <i r="1">
      <x v="1"/>
    </i>
    <i t="grand">
      <x/>
    </i>
  </colItems>
  <dataFields count="1">
    <dataField name="Count of grad_4yr" fld="31" subtotal="count" showDataAs="percentOfTotal" baseField="6" baseItem="0" numFmtId="10"/>
  </dataFields>
  <formats count="19">
    <format dxfId="113">
      <pivotArea type="all" dataOnly="0" outline="0" fieldPosition="0"/>
    </format>
    <format dxfId="114">
      <pivotArea outline="0" collapsedLevelsAreSubtotals="1" fieldPosition="0"/>
    </format>
    <format dxfId="115">
      <pivotArea type="origin" dataOnly="0" labelOnly="1" outline="0" fieldPosition="0"/>
    </format>
    <format dxfId="116">
      <pivotArea field="5" type="button" dataOnly="0" labelOnly="1" outline="0" axis="axisCol" fieldPosition="0"/>
    </format>
    <format dxfId="117">
      <pivotArea type="topRight" dataOnly="0" labelOnly="1" outline="0" fieldPosition="0"/>
    </format>
    <format dxfId="118">
      <pivotArea field="25" type="button" dataOnly="0" labelOnly="1" outline="0"/>
    </format>
    <format dxfId="119">
      <pivotArea dataOnly="0" labelOnly="1" grandRow="1" outline="0" fieldPosition="0"/>
    </format>
    <format dxfId="120">
      <pivotArea dataOnly="0" labelOnly="1" fieldPosition="0">
        <references count="1">
          <reference field="5" count="0"/>
        </references>
      </pivotArea>
    </format>
    <format dxfId="121">
      <pivotArea dataOnly="0" labelOnly="1" grandCol="1" outline="0" fieldPosition="0"/>
    </format>
    <format dxfId="122">
      <pivotArea type="all" dataOnly="0" outline="0" fieldPosition="0"/>
    </format>
    <format dxfId="123">
      <pivotArea outline="0" collapsedLevelsAreSubtotals="1" fieldPosition="0"/>
    </format>
    <format dxfId="124">
      <pivotArea type="origin" dataOnly="0" labelOnly="1" outline="0" fieldPosition="0"/>
    </format>
    <format dxfId="125">
      <pivotArea field="5" type="button" dataOnly="0" labelOnly="1" outline="0" axis="axisCol" fieldPosition="0"/>
    </format>
    <format dxfId="126">
      <pivotArea type="topRight" dataOnly="0" labelOnly="1" outline="0" fieldPosition="0"/>
    </format>
    <format dxfId="127">
      <pivotArea field="25" type="button" dataOnly="0" labelOnly="1" outline="0"/>
    </format>
    <format dxfId="128">
      <pivotArea dataOnly="0" labelOnly="1" grandRow="1" outline="0" fieldPosition="0"/>
    </format>
    <format dxfId="129">
      <pivotArea dataOnly="0" labelOnly="1" fieldPosition="0">
        <references count="1">
          <reference field="5" count="0"/>
        </references>
      </pivotArea>
    </format>
    <format dxfId="130">
      <pivotArea dataOnly="0" labelOnly="1" grandCol="1" outline="0" fieldPosition="0"/>
    </format>
    <format dxfId="21">
      <pivotArea outline="0" fieldPosition="0">
        <references count="1">
          <reference field="4294967294" count="1">
            <x v="0"/>
          </reference>
        </references>
      </pivotArea>
    </format>
  </formats>
  <conditionalFormats count="4">
    <conditionalFormat priority="18">
      <pivotAreas count="1">
        <pivotArea type="data" collapsedLevelsAreSubtotals="1" fieldPosition="0">
          <references count="4">
            <reference field="4294967294" count="1" selected="0">
              <x v="0"/>
            </reference>
            <reference field="5" count="1" selected="0">
              <x v="0"/>
            </reference>
            <reference field="6" count="6">
              <x v="0"/>
              <x v="1"/>
              <x v="2"/>
              <x v="4"/>
              <x v="5"/>
              <x v="6"/>
            </reference>
            <reference field="31" count="1" selected="0">
              <x v="0"/>
            </reference>
          </references>
        </pivotArea>
      </pivotAreas>
    </conditionalFormat>
    <conditionalFormat priority="17">
      <pivotAreas count="1">
        <pivotArea type="data" collapsedLevelsAreSubtotals="1" fieldPosition="0">
          <references count="4">
            <reference field="4294967294" count="1" selected="0">
              <x v="0"/>
            </reference>
            <reference field="5" count="1" selected="0">
              <x v="1"/>
            </reference>
            <reference field="6" count="6">
              <x v="0"/>
              <x v="1"/>
              <x v="2"/>
              <x v="4"/>
              <x v="5"/>
              <x v="6"/>
            </reference>
            <reference field="31" count="1" selected="0">
              <x v="0"/>
            </reference>
          </references>
        </pivotArea>
      </pivotAreas>
    </conditionalFormat>
    <conditionalFormat priority="16">
      <pivotAreas count="1">
        <pivotArea type="data" collapsedLevelsAreSubtotals="1" fieldPosition="0">
          <references count="4">
            <reference field="4294967294" count="1" selected="0">
              <x v="0"/>
            </reference>
            <reference field="5" count="1" selected="0">
              <x v="0"/>
            </reference>
            <reference field="6" count="6">
              <x v="0"/>
              <x v="1"/>
              <x v="2"/>
              <x v="4"/>
              <x v="5"/>
              <x v="6"/>
            </reference>
            <reference field="31" count="1" selected="0">
              <x v="1"/>
            </reference>
          </references>
        </pivotArea>
      </pivotAreas>
    </conditionalFormat>
    <conditionalFormat priority="15">
      <pivotAreas count="1">
        <pivotArea type="data" collapsedLevelsAreSubtotals="1" fieldPosition="0">
          <references count="4">
            <reference field="4294967294" count="1" selected="0">
              <x v="0"/>
            </reference>
            <reference field="5" count="1" selected="0">
              <x v="1"/>
            </reference>
            <reference field="6" count="6">
              <x v="0"/>
              <x v="1"/>
              <x v="2"/>
              <x v="4"/>
              <x v="5"/>
              <x v="6"/>
            </reference>
            <reference field="31" count="1" selected="0">
              <x v="1"/>
            </reference>
          </references>
        </pivotArea>
      </pivotAreas>
    </conditionalFormat>
  </conditionalFormats>
  <chartFormats count="4">
    <chartFormat chart="7" format="0" series="1">
      <pivotArea type="data" outline="0" fieldPosition="0">
        <references count="3">
          <reference field="4294967294" count="1" selected="0">
            <x v="0"/>
          </reference>
          <reference field="5" count="1" selected="0">
            <x v="0"/>
          </reference>
          <reference field="31" count="1" selected="0">
            <x v="0"/>
          </reference>
        </references>
      </pivotArea>
    </chartFormat>
    <chartFormat chart="7" format="1" series="1">
      <pivotArea type="data" outline="0" fieldPosition="0">
        <references count="3">
          <reference field="4294967294" count="1" selected="0">
            <x v="0"/>
          </reference>
          <reference field="5" count="1" selected="0">
            <x v="0"/>
          </reference>
          <reference field="31" count="1" selected="0">
            <x v="1"/>
          </reference>
        </references>
      </pivotArea>
    </chartFormat>
    <chartFormat chart="7" format="2" series="1">
      <pivotArea type="data" outline="0" fieldPosition="0">
        <references count="3">
          <reference field="4294967294" count="1" selected="0">
            <x v="0"/>
          </reference>
          <reference field="5" count="1" selected="0">
            <x v="1"/>
          </reference>
          <reference field="31" count="1" selected="0">
            <x v="0"/>
          </reference>
        </references>
      </pivotArea>
    </chartFormat>
    <chartFormat chart="7" format="3" series="1">
      <pivotArea type="data" outline="0" fieldPosition="0">
        <references count="3">
          <reference field="4294967294" count="1" selected="0">
            <x v="0"/>
          </reference>
          <reference field="5" count="1" selected="0">
            <x v="1"/>
          </reference>
          <reference field="3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7001257C-9E09-46B9-A1C4-089D4956286C}" name="PivotTable1"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A1:D5" firstHeaderRow="1" firstDataRow="2" firstDataCol="1"/>
  <pivotFields count="34">
    <pivotField showAll="0"/>
    <pivotField showAll="0"/>
    <pivotField numFmtId="1" showAll="0"/>
    <pivotField numFmtId="1" showAll="0"/>
    <pivotField numFmtId="1"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4">
        <item n="Did not graduate" x="1"/>
        <item n="Gratuated" x="0"/>
        <item h="1" x="2"/>
        <item t="default"/>
      </items>
    </pivotField>
    <pivotField showAll="0"/>
    <pivotField showAll="0"/>
    <pivotField showAll="0"/>
    <pivotField showAll="0"/>
    <pivotField showAll="0"/>
    <pivotField showAll="0"/>
  </pivotFields>
  <rowFields count="1">
    <field x="5"/>
  </rowFields>
  <rowItems count="3">
    <i>
      <x/>
    </i>
    <i>
      <x v="1"/>
    </i>
    <i t="grand">
      <x/>
    </i>
  </rowItems>
  <colFields count="1">
    <field x="27"/>
  </colFields>
  <colItems count="3">
    <i>
      <x/>
    </i>
    <i>
      <x v="1"/>
    </i>
    <i t="grand">
      <x/>
    </i>
  </colItems>
  <dataFields count="1">
    <dataField name="Count of retrn_4yr" fld="27" subtotal="count" showDataAs="percentOfTotal" baseField="5" baseItem="1" numFmtId="10"/>
  </dataFields>
  <formats count="16">
    <format dxfId="131">
      <pivotArea outline="0" collapsedLevelsAreSubtotals="1" fieldPosition="0"/>
    </format>
    <format dxfId="132">
      <pivotArea field="5" type="button" dataOnly="0" labelOnly="1" outline="0" axis="axisRow" fieldPosition="0"/>
    </format>
    <format dxfId="133">
      <pivotArea dataOnly="0" labelOnly="1" fieldPosition="0">
        <references count="1">
          <reference field="5" count="0"/>
        </references>
      </pivotArea>
    </format>
    <format dxfId="134">
      <pivotArea dataOnly="0" labelOnly="1" grandRow="1" outline="0" fieldPosition="0"/>
    </format>
    <format dxfId="135">
      <pivotArea dataOnly="0" labelOnly="1" grandCol="1" outline="0" fieldPosition="0"/>
    </format>
    <format dxfId="32">
      <pivotArea outline="0" fieldPosition="0">
        <references count="1">
          <reference field="4294967294" count="1">
            <x v="0"/>
          </reference>
        </references>
      </pivotArea>
    </format>
    <format dxfId="31">
      <pivotArea type="all" dataOnly="0" outline="0" fieldPosition="0"/>
    </format>
    <format dxfId="30">
      <pivotArea outline="0" collapsedLevelsAreSubtotals="1" fieldPosition="0"/>
    </format>
    <format dxfId="29">
      <pivotArea type="origin" dataOnly="0" labelOnly="1" outline="0" fieldPosition="0"/>
    </format>
    <format dxfId="28">
      <pivotArea field="27" type="button" dataOnly="0" labelOnly="1" outline="0" axis="axisCol" fieldPosition="0"/>
    </format>
    <format dxfId="27">
      <pivotArea type="topRight" dataOnly="0" labelOnly="1" outline="0" fieldPosition="0"/>
    </format>
    <format dxfId="26">
      <pivotArea field="5" type="button" dataOnly="0" labelOnly="1" outline="0" axis="axisRow" fieldPosition="0"/>
    </format>
    <format dxfId="25">
      <pivotArea dataOnly="0" labelOnly="1" fieldPosition="0">
        <references count="1">
          <reference field="5" count="0"/>
        </references>
      </pivotArea>
    </format>
    <format dxfId="24">
      <pivotArea dataOnly="0" labelOnly="1" grandRow="1" outline="0" fieldPosition="0"/>
    </format>
    <format dxfId="23">
      <pivotArea dataOnly="0" labelOnly="1" fieldPosition="0">
        <references count="1">
          <reference field="27" count="0"/>
        </references>
      </pivotArea>
    </format>
    <format dxfId="22">
      <pivotArea dataOnly="0" labelOnly="1" grandCol="1" outline="0" fieldPosition="0"/>
    </format>
  </formats>
  <conditionalFormats count="2">
    <conditionalFormat priority="20">
      <pivotAreas count="1">
        <pivotArea type="data" collapsedLevelsAreSubtotals="1" fieldPosition="0">
          <references count="3">
            <reference field="4294967294" count="1" selected="0">
              <x v="0"/>
            </reference>
            <reference field="5" count="1">
              <x v="0"/>
            </reference>
            <reference field="27" count="2" selected="0">
              <x v="0"/>
              <x v="1"/>
            </reference>
          </references>
        </pivotArea>
      </pivotAreas>
    </conditionalFormat>
    <conditionalFormat priority="19">
      <pivotAreas count="1">
        <pivotArea type="data" collapsedLevelsAreSubtotals="1" fieldPosition="0">
          <references count="3">
            <reference field="4294967294" count="1" selected="0">
              <x v="0"/>
            </reference>
            <reference field="5" count="1">
              <x v="1"/>
            </reference>
            <reference field="27" count="2" selected="0">
              <x v="0"/>
              <x v="1"/>
            </reference>
          </references>
        </pivotArea>
      </pivotAreas>
    </conditionalFormat>
  </conditionalFormats>
  <chartFormats count="2">
    <chartFormat chart="17" format="0" series="1">
      <pivotArea type="data" outline="0" fieldPosition="0">
        <references count="2">
          <reference field="4294967294" count="1" selected="0">
            <x v="0"/>
          </reference>
          <reference field="27" count="1" selected="0">
            <x v="0"/>
          </reference>
        </references>
      </pivotArea>
    </chartFormat>
    <chartFormat chart="17" format="1" series="1">
      <pivotArea type="data" outline="0" fieldPosition="0">
        <references count="2">
          <reference field="4294967294" count="1" selected="0">
            <x v="0"/>
          </reference>
          <reference field="2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8752EB-F5CF-48B3-8EA4-83EEFFD45EF6}" name="PivotTable4"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Major">
  <location ref="G3:N22" firstHeaderRow="1" firstDataRow="2" firstDataCol="1" rowPageCount="1" colPageCount="1"/>
  <pivotFields count="34">
    <pivotField showAll="0"/>
    <pivotField showAll="0"/>
    <pivotField numFmtId="1" showAll="0"/>
    <pivotField numFmtId="1" showAll="0"/>
    <pivotField numFmtId="1" showAll="0"/>
    <pivotField showAll="0"/>
    <pivotField axis="axisCol" showAll="0" defaultSubtotal="0">
      <items count="7">
        <item x="0"/>
        <item x="1"/>
        <item x="5"/>
        <item m="1" x="6"/>
        <item x="4"/>
        <item x="3"/>
        <item x="2"/>
      </items>
    </pivotField>
    <pivotField showAll="0">
      <items count="162">
        <item x="154"/>
        <item h="1" x="132"/>
        <item h="1" x="153"/>
        <item h="1" x="146"/>
        <item h="1" x="160"/>
        <item h="1" x="157"/>
        <item h="1" x="136"/>
        <item h="1" x="133"/>
        <item h="1" x="151"/>
        <item h="1" x="159"/>
        <item h="1" x="107"/>
        <item h="1" x="158"/>
        <item h="1" x="156"/>
        <item h="1" x="126"/>
        <item h="1" x="139"/>
        <item h="1" x="15"/>
        <item h="1" x="116"/>
        <item h="1" x="149"/>
        <item h="1" x="110"/>
        <item h="1" x="148"/>
        <item h="1" x="144"/>
        <item h="1" x="128"/>
        <item h="1" x="91"/>
        <item h="1" x="125"/>
        <item h="1" x="70"/>
        <item h="1" x="84"/>
        <item h="1" x="147"/>
        <item h="1" x="127"/>
        <item h="1" x="150"/>
        <item h="1" x="129"/>
        <item h="1" x="137"/>
        <item h="1" x="9"/>
        <item h="1" x="64"/>
        <item h="1" x="155"/>
        <item h="1" x="31"/>
        <item h="1" x="104"/>
        <item h="1" x="71"/>
        <item h="1" x="67"/>
        <item h="1" x="40"/>
        <item h="1" x="30"/>
        <item h="1" x="27"/>
        <item h="1" x="2"/>
        <item h="1" x="134"/>
        <item h="1" x="22"/>
        <item h="1" x="145"/>
        <item h="1" x="76"/>
        <item h="1" x="69"/>
        <item h="1" x="122"/>
        <item h="1" x="43"/>
        <item h="1" x="6"/>
        <item h="1" x="63"/>
        <item h="1" x="105"/>
        <item h="1" x="10"/>
        <item h="1" x="114"/>
        <item h="1" x="29"/>
        <item h="1" x="5"/>
        <item h="1" x="95"/>
        <item h="1" x="135"/>
        <item h="1" x="0"/>
        <item h="1" x="39"/>
        <item h="1" x="24"/>
        <item h="1" x="65"/>
        <item h="1" x="16"/>
        <item h="1" x="78"/>
        <item h="1" x="14"/>
        <item h="1" x="140"/>
        <item h="1" x="3"/>
        <item h="1" x="109"/>
        <item h="1" x="75"/>
        <item h="1" x="83"/>
        <item h="1" x="100"/>
        <item h="1" x="23"/>
        <item h="1" x="25"/>
        <item h="1" x="68"/>
        <item h="1" x="51"/>
        <item h="1" x="108"/>
        <item h="1" x="97"/>
        <item h="1" x="18"/>
        <item h="1" x="17"/>
        <item h="1" x="87"/>
        <item h="1" x="80"/>
        <item h="1" x="8"/>
        <item h="1" x="102"/>
        <item h="1" x="113"/>
        <item h="1" x="37"/>
        <item h="1" x="33"/>
        <item h="1" x="89"/>
        <item h="1" x="13"/>
        <item h="1" x="111"/>
        <item h="1" x="49"/>
        <item h="1" x="86"/>
        <item h="1" x="32"/>
        <item h="1" x="53"/>
        <item h="1" x="7"/>
        <item h="1" x="58"/>
        <item h="1" x="124"/>
        <item h="1" x="123"/>
        <item h="1" x="44"/>
        <item h="1" x="90"/>
        <item h="1" x="1"/>
        <item h="1" x="106"/>
        <item h="1" x="117"/>
        <item h="1" x="52"/>
        <item h="1" x="19"/>
        <item h="1" x="12"/>
        <item h="1" x="56"/>
        <item h="1" x="50"/>
        <item h="1" x="74"/>
        <item h="1" x="62"/>
        <item h="1" x="72"/>
        <item h="1" x="93"/>
        <item h="1" x="59"/>
        <item h="1" x="99"/>
        <item h="1" x="92"/>
        <item h="1" x="41"/>
        <item h="1" x="42"/>
        <item h="1" x="73"/>
        <item h="1" x="20"/>
        <item h="1" x="85"/>
        <item h="1" x="119"/>
        <item h="1" x="60"/>
        <item h="1" x="118"/>
        <item h="1" x="54"/>
        <item h="1" x="79"/>
        <item h="1" x="36"/>
        <item h="1" x="142"/>
        <item h="1" x="45"/>
        <item h="1" x="81"/>
        <item h="1" x="131"/>
        <item h="1" x="35"/>
        <item h="1" x="47"/>
        <item h="1" x="34"/>
        <item h="1" x="26"/>
        <item h="1" x="61"/>
        <item h="1" x="28"/>
        <item h="1" x="11"/>
        <item h="1" x="115"/>
        <item h="1" x="48"/>
        <item h="1" x="143"/>
        <item h="1" x="101"/>
        <item h="1" x="138"/>
        <item h="1" x="103"/>
        <item h="1" x="120"/>
        <item h="1" x="38"/>
        <item h="1" x="94"/>
        <item h="1" x="98"/>
        <item h="1" x="141"/>
        <item h="1" x="77"/>
        <item h="1" x="88"/>
        <item h="1" x="57"/>
        <item h="1" x="55"/>
        <item h="1" x="96"/>
        <item h="1" x="66"/>
        <item h="1" x="112"/>
        <item h="1" x="130"/>
        <item h="1" x="4"/>
        <item h="1" x="82"/>
        <item h="1" x="152"/>
        <item h="1" x="46"/>
        <item h="1" x="121"/>
        <item h="1" x="21"/>
        <item t="default"/>
      </items>
    </pivotField>
    <pivotField axis="axisRow" dataField="1" showAll="0">
      <items count="18">
        <item x="16"/>
        <item x="8"/>
        <item x="4"/>
        <item x="5"/>
        <item x="10"/>
        <item x="11"/>
        <item x="15"/>
        <item x="3"/>
        <item x="14"/>
        <item x="7"/>
        <item x="9"/>
        <item x="12"/>
        <item x="6"/>
        <item x="2"/>
        <item x="0"/>
        <item x="1"/>
        <item x="13"/>
        <item t="default"/>
      </items>
    </pivotField>
    <pivotField showAll="0"/>
    <pivotField showAll="0" defaultSubtotal="0">
      <items count="18">
        <item x="0"/>
        <item h="1" x="1"/>
        <item h="1" x="2"/>
        <item h="1" x="3"/>
        <item h="1" x="4"/>
        <item h="1" x="5"/>
        <item h="1" x="6"/>
        <item h="1" x="7"/>
        <item h="1" x="8"/>
        <item h="1" x="9"/>
        <item h="1" x="10"/>
        <item h="1" x="11"/>
        <item h="1" x="12"/>
        <item h="1" x="13"/>
        <item h="1" x="14"/>
        <item h="1" x="15"/>
        <item h="1" x="16"/>
        <item h="1" x="17"/>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0"/>
        <item x="1"/>
        <item t="default"/>
      </items>
    </pivotField>
    <pivotField showAll="0"/>
    <pivotField showAll="0"/>
    <pivotField showAll="0"/>
  </pivotFields>
  <rowFields count="1">
    <field x="8"/>
  </rowFields>
  <rowItems count="18">
    <i>
      <x/>
    </i>
    <i>
      <x v="1"/>
    </i>
    <i>
      <x v="2"/>
    </i>
    <i>
      <x v="3"/>
    </i>
    <i>
      <x v="4"/>
    </i>
    <i>
      <x v="5"/>
    </i>
    <i>
      <x v="6"/>
    </i>
    <i>
      <x v="7"/>
    </i>
    <i>
      <x v="8"/>
    </i>
    <i>
      <x v="9"/>
    </i>
    <i>
      <x v="10"/>
    </i>
    <i>
      <x v="11"/>
    </i>
    <i>
      <x v="12"/>
    </i>
    <i>
      <x v="13"/>
    </i>
    <i>
      <x v="14"/>
    </i>
    <i>
      <x v="15"/>
    </i>
    <i>
      <x v="16"/>
    </i>
    <i t="grand">
      <x/>
    </i>
  </rowItems>
  <colFields count="1">
    <field x="6"/>
  </colFields>
  <colItems count="7">
    <i>
      <x/>
    </i>
    <i>
      <x v="1"/>
    </i>
    <i>
      <x v="2"/>
    </i>
    <i>
      <x v="4"/>
    </i>
    <i>
      <x v="5"/>
    </i>
    <i>
      <x v="6"/>
    </i>
    <i t="grand">
      <x/>
    </i>
  </colItems>
  <pageFields count="1">
    <pageField fld="30" hier="-1"/>
  </pageFields>
  <dataFields count="1">
    <dataField name="Count of major" fld="8" subtotal="count" baseField="8" baseItem="3"/>
  </dataFields>
  <formats count="36">
    <format dxfId="232">
      <pivotArea outline="0" collapsedLevelsAreSubtotals="1" fieldPosition="0"/>
    </format>
    <format dxfId="231">
      <pivotArea field="7" type="button" dataOnly="0" labelOnly="1" outline="0"/>
    </format>
    <format dxfId="230">
      <pivotArea dataOnly="0" labelOnly="1" grandRow="1" outline="0" fieldPosition="0"/>
    </format>
    <format dxfId="229">
      <pivotArea dataOnly="0" labelOnly="1" grandCol="1" outline="0" fieldPosition="0"/>
    </format>
    <format dxfId="228">
      <pivotArea outline="0" collapsedLevelsAreSubtotals="1" fieldPosition="0"/>
    </format>
    <format dxfId="227">
      <pivotArea field="7" type="button" dataOnly="0" labelOnly="1" outline="0"/>
    </format>
    <format dxfId="226">
      <pivotArea dataOnly="0" labelOnly="1" grandRow="1" outline="0" fieldPosition="0"/>
    </format>
    <format dxfId="225">
      <pivotArea dataOnly="0" labelOnly="1" grandCol="1" outline="0" fieldPosition="0"/>
    </format>
    <format dxfId="224">
      <pivotArea type="origin" dataOnly="0" labelOnly="1" outline="0" fieldPosition="0"/>
    </format>
    <format dxfId="223">
      <pivotArea field="8" type="button" dataOnly="0" labelOnly="1" outline="0" axis="axisRow" fieldPosition="0"/>
    </format>
    <format dxfId="222">
      <pivotArea dataOnly="0" labelOnly="1" fieldPosition="0">
        <references count="1">
          <reference field="8" count="10">
            <x v="1"/>
            <x v="3"/>
            <x v="4"/>
            <x v="5"/>
            <x v="7"/>
            <x v="10"/>
            <x v="11"/>
            <x v="13"/>
            <x v="14"/>
            <x v="15"/>
          </reference>
        </references>
      </pivotArea>
    </format>
    <format dxfId="221">
      <pivotArea dataOnly="0" labelOnly="1" grandRow="1" outline="0" fieldPosition="0"/>
    </format>
    <format dxfId="220">
      <pivotArea type="all" dataOnly="0" outline="0" fieldPosition="0"/>
    </format>
    <format dxfId="219">
      <pivotArea outline="0" collapsedLevelsAreSubtotals="1" fieldPosition="0"/>
    </format>
    <format dxfId="218">
      <pivotArea type="origin" dataOnly="0" labelOnly="1" outline="0" fieldPosition="0"/>
    </format>
    <format dxfId="217">
      <pivotArea field="10" type="button" dataOnly="0" labelOnly="1" outline="0"/>
    </format>
    <format dxfId="216">
      <pivotArea type="topRight" dataOnly="0" labelOnly="1" outline="0" fieldPosition="0"/>
    </format>
    <format dxfId="215">
      <pivotArea field="8" type="button" dataOnly="0" labelOnly="1" outline="0" axis="axisRow" fieldPosition="0"/>
    </format>
    <format dxfId="214">
      <pivotArea dataOnly="0" labelOnly="1" fieldPosition="0">
        <references count="1">
          <reference field="8" count="3">
            <x v="7"/>
            <x v="14"/>
            <x v="15"/>
          </reference>
        </references>
      </pivotArea>
    </format>
    <format dxfId="213">
      <pivotArea dataOnly="0" labelOnly="1" grandRow="1" outline="0" fieldPosition="0"/>
    </format>
    <format dxfId="212">
      <pivotArea dataOnly="0" labelOnly="1" grandCol="1" outline="0" fieldPosition="0"/>
    </format>
    <format dxfId="211">
      <pivotArea type="all" dataOnly="0" outline="0" fieldPosition="0"/>
    </format>
    <format dxfId="210">
      <pivotArea outline="0" collapsedLevelsAreSubtotals="1" fieldPosition="0"/>
    </format>
    <format dxfId="209">
      <pivotArea type="origin" dataOnly="0" labelOnly="1" outline="0" fieldPosition="0"/>
    </format>
    <format dxfId="208">
      <pivotArea field="10" type="button" dataOnly="0" labelOnly="1" outline="0"/>
    </format>
    <format dxfId="207">
      <pivotArea type="topRight" dataOnly="0" labelOnly="1" outline="0" fieldPosition="0"/>
    </format>
    <format dxfId="206">
      <pivotArea field="8" type="button" dataOnly="0" labelOnly="1" outline="0" axis="axisRow" fieldPosition="0"/>
    </format>
    <format dxfId="205">
      <pivotArea dataOnly="0" labelOnly="1" fieldPosition="0">
        <references count="1">
          <reference field="8" count="3">
            <x v="7"/>
            <x v="14"/>
            <x v="15"/>
          </reference>
        </references>
      </pivotArea>
    </format>
    <format dxfId="204">
      <pivotArea dataOnly="0" labelOnly="1" grandRow="1" outline="0" fieldPosition="0"/>
    </format>
    <format dxfId="203">
      <pivotArea dataOnly="0" labelOnly="1" grandCol="1" outline="0" fieldPosition="0"/>
    </format>
    <format dxfId="202">
      <pivotArea dataOnly="0" labelOnly="1" fieldPosition="0">
        <references count="1">
          <reference field="8" count="13">
            <x v="0"/>
            <x v="1"/>
            <x v="2"/>
            <x v="3"/>
            <x v="4"/>
            <x v="5"/>
            <x v="6"/>
            <x v="7"/>
            <x v="8"/>
            <x v="10"/>
            <x v="11"/>
            <x v="12"/>
            <x v="16"/>
          </reference>
        </references>
      </pivotArea>
    </format>
    <format dxfId="201">
      <pivotArea field="6" type="button" dataOnly="0" labelOnly="1" outline="0" axis="axisCol" fieldPosition="0"/>
    </format>
    <format dxfId="200">
      <pivotArea dataOnly="0" labelOnly="1" fieldPosition="0">
        <references count="1">
          <reference field="6" count="1">
            <x v="0"/>
          </reference>
        </references>
      </pivotArea>
    </format>
    <format dxfId="199">
      <pivotArea dataOnly="0" labelOnly="1" fieldPosition="0">
        <references count="1">
          <reference field="6" count="5">
            <x v="1"/>
            <x v="2"/>
            <x v="4"/>
            <x v="5"/>
            <x v="6"/>
          </reference>
        </references>
      </pivotArea>
    </format>
    <format dxfId="198">
      <pivotArea dataOnly="0" labelOnly="1" grandCol="1" outline="0" fieldPosition="0"/>
    </format>
    <format dxfId="136">
      <pivotArea dataOnly="0" labelOnly="1" fieldPosition="0">
        <references count="1">
          <reference field="8" count="2">
            <x v="8"/>
            <x v="9"/>
          </reference>
        </references>
      </pivotArea>
    </format>
  </formats>
  <conditionalFormats count="1">
    <conditionalFormat priority="3">
      <pivotAreas count="1">
        <pivotArea type="data" collapsedLevelsAreSubtotals="1" fieldPosition="0">
          <references count="3">
            <reference field="4294967294" count="1" selected="0">
              <x v="0"/>
            </reference>
            <reference field="6" count="6" selected="0">
              <x v="0"/>
              <x v="1"/>
              <x v="2"/>
              <x v="4"/>
              <x v="5"/>
              <x v="6"/>
            </reference>
            <reference field="8" count="13">
              <x v="0"/>
              <x v="1"/>
              <x v="2"/>
              <x v="3"/>
              <x v="4"/>
              <x v="5"/>
              <x v="6"/>
              <x v="7"/>
              <x v="8"/>
              <x v="10"/>
              <x v="11"/>
              <x v="12"/>
              <x v="16"/>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53FD413-3979-4302-BBF3-77FCCC582AA6}" name="PivotTable3"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Major">
  <location ref="D1:E19" firstHeaderRow="1" firstDataRow="1" firstDataCol="1"/>
  <pivotFields count="34">
    <pivotField showAll="0"/>
    <pivotField showAll="0"/>
    <pivotField numFmtId="1" showAll="0"/>
    <pivotField numFmtId="1" showAll="0"/>
    <pivotField numFmtId="1" showAll="0"/>
    <pivotField showAll="0"/>
    <pivotField showAll="0">
      <items count="8">
        <item x="0"/>
        <item x="1"/>
        <item x="5"/>
        <item m="1" x="6"/>
        <item x="4"/>
        <item x="3"/>
        <item x="2"/>
        <item t="default"/>
      </items>
    </pivotField>
    <pivotField showAll="0"/>
    <pivotField axis="axisRow" showAll="0">
      <items count="18">
        <item x="16"/>
        <item x="8"/>
        <item x="4"/>
        <item x="5"/>
        <item x="10"/>
        <item x="11"/>
        <item x="15"/>
        <item x="3"/>
        <item x="14"/>
        <item x="7"/>
        <item x="9"/>
        <item x="12"/>
        <item x="6"/>
        <item x="2"/>
        <item x="0"/>
        <item x="1"/>
        <item x="1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s>
  <rowFields count="1">
    <field x="8"/>
  </rowFields>
  <rowItems count="18">
    <i>
      <x/>
    </i>
    <i>
      <x v="1"/>
    </i>
    <i>
      <x v="2"/>
    </i>
    <i>
      <x v="3"/>
    </i>
    <i>
      <x v="4"/>
    </i>
    <i>
      <x v="5"/>
    </i>
    <i>
      <x v="6"/>
    </i>
    <i>
      <x v="7"/>
    </i>
    <i>
      <x v="8"/>
    </i>
    <i>
      <x v="9"/>
    </i>
    <i>
      <x v="10"/>
    </i>
    <i>
      <x v="11"/>
    </i>
    <i>
      <x v="12"/>
    </i>
    <i>
      <x v="13"/>
    </i>
    <i>
      <x v="14"/>
    </i>
    <i>
      <x v="15"/>
    </i>
    <i>
      <x v="16"/>
    </i>
    <i t="grand">
      <x/>
    </i>
  </rowItems>
  <colItems count="1">
    <i/>
  </colItems>
  <dataFields count="1">
    <dataField name="Average of grad_3yr" fld="30" subtotal="average" baseField="8" baseItem="0"/>
  </dataFields>
  <formats count="14">
    <format dxfId="246">
      <pivotArea outline="0" collapsedLevelsAreSubtotals="1" fieldPosition="0"/>
    </format>
    <format dxfId="245">
      <pivotArea type="all" dataOnly="0" outline="0" fieldPosition="0"/>
    </format>
    <format dxfId="244">
      <pivotArea outline="0" collapsedLevelsAreSubtotals="1" fieldPosition="0"/>
    </format>
    <format dxfId="243">
      <pivotArea field="6" type="button" dataOnly="0" labelOnly="1" outline="0"/>
    </format>
    <format dxfId="242">
      <pivotArea dataOnly="0" labelOnly="1" grandRow="1" outline="0" fieldPosition="0"/>
    </format>
    <format dxfId="241">
      <pivotArea dataOnly="0" labelOnly="1" outline="0" axis="axisValues" fieldPosition="0"/>
    </format>
    <format dxfId="240">
      <pivotArea type="all" dataOnly="0" outline="0" fieldPosition="0"/>
    </format>
    <format dxfId="239">
      <pivotArea outline="0" collapsedLevelsAreSubtotals="1" fieldPosition="0"/>
    </format>
    <format dxfId="238">
      <pivotArea field="6" type="button" dataOnly="0" labelOnly="1" outline="0"/>
    </format>
    <format dxfId="237">
      <pivotArea dataOnly="0" labelOnly="1" grandRow="1" outline="0" fieldPosition="0"/>
    </format>
    <format dxfId="236">
      <pivotArea dataOnly="0" labelOnly="1" outline="0" axis="axisValues" fieldPosition="0"/>
    </format>
    <format dxfId="235">
      <pivotArea dataOnly="0" labelOnly="1" fieldPosition="0">
        <references count="1">
          <reference field="8" count="2">
            <x v="14"/>
            <x v="15"/>
          </reference>
        </references>
      </pivotArea>
    </format>
    <format dxfId="234">
      <pivotArea collapsedLevelsAreSubtotals="1" fieldPosition="0">
        <references count="1">
          <reference field="8" count="2">
            <x v="14"/>
            <x v="15"/>
          </reference>
        </references>
      </pivotArea>
    </format>
    <format dxfId="233">
      <pivotArea collapsedLevelsAreSubtotals="1" fieldPosition="0">
        <references count="1">
          <reference field="8" count="0"/>
        </references>
      </pivotArea>
    </format>
  </formats>
  <conditionalFormats count="1">
    <conditionalFormat priority="1">
      <pivotAreas count="1">
        <pivotArea type="data" collapsedLevelsAreSubtotals="1" fieldPosition="0">
          <references count="2">
            <reference field="4294967294" count="1" selected="0">
              <x v="0"/>
            </reference>
            <reference field="8" count="17">
              <x v="0"/>
              <x v="1"/>
              <x v="2"/>
              <x v="3"/>
              <x v="4"/>
              <x v="5"/>
              <x v="6"/>
              <x v="7"/>
              <x v="8"/>
              <x v="9"/>
              <x v="10"/>
              <x v="11"/>
              <x v="12"/>
              <x v="13"/>
              <x v="14"/>
              <x v="15"/>
              <x v="16"/>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FD14D645-B343-4B35-A7A4-539DBF3D2959}" name="PivotTable7"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9:B12" firstHeaderRow="1" firstDataRow="1" firstDataCol="1"/>
  <pivotFields count="34">
    <pivotField showAll="0"/>
    <pivotField showAll="0"/>
    <pivotField numFmtId="1" showAll="0"/>
    <pivotField numFmtId="1" showAll="0"/>
    <pivotField numFmtId="1" showAll="0"/>
    <pivotField showAll="0"/>
    <pivotField showAll="0"/>
    <pivotField numFmtId="2"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0"/>
        <item x="1"/>
        <item t="default"/>
      </items>
    </pivotField>
    <pivotField showAll="0"/>
    <pivotField showAll="0"/>
    <pivotField showAll="0"/>
  </pivotFields>
  <rowFields count="1">
    <field x="30"/>
  </rowFields>
  <rowItems count="3">
    <i>
      <x/>
    </i>
    <i>
      <x v="1"/>
    </i>
    <i t="grand">
      <x/>
    </i>
  </rowItems>
  <colItems count="1">
    <i/>
  </colItems>
  <dataFields count="1">
    <dataField name="Count of grad_3yr" fld="30" subtotal="count" baseField="3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FB6FA86-CF37-4640-80DE-16809D250605}" name="PivotTable1"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34">
    <pivotField showAll="0"/>
    <pivotField showAll="0"/>
    <pivotField numFmtId="1" showAll="0"/>
    <pivotField numFmtId="1" showAll="0"/>
    <pivotField numFmtId="1" showAll="0"/>
    <pivotField showAll="0"/>
    <pivotField showAll="0"/>
    <pivotField numFmtId="2"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0"/>
        <item x="1"/>
        <item t="default"/>
      </items>
    </pivotField>
    <pivotField showAll="0"/>
    <pivotField showAll="0"/>
    <pivotField showAll="0"/>
  </pivotFields>
  <rowFields count="1">
    <field x="30"/>
  </rowFields>
  <rowItems count="3">
    <i>
      <x/>
    </i>
    <i>
      <x v="1"/>
    </i>
    <i t="grand">
      <x/>
    </i>
  </rowItems>
  <colItems count="1">
    <i/>
  </colItems>
  <dataFields count="1">
    <dataField name="Count of grad_3yr" fld="30" subtotal="count" baseField="3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54EF834-33CC-4E72-A5AD-DC25A74B54F2}" name="PivotTable9"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22" firstHeaderRow="1" firstDataRow="2" firstDataCol="1"/>
  <pivotFields count="34">
    <pivotField showAll="0"/>
    <pivotField showAll="0"/>
    <pivotField numFmtId="1" showAll="0"/>
    <pivotField numFmtId="1" showAll="0"/>
    <pivotField numFmtId="1" showAll="0"/>
    <pivotField showAll="0"/>
    <pivotField showAll="0"/>
    <pivotField showAll="0"/>
    <pivotField showAll="0"/>
    <pivotField showAll="0"/>
    <pivotField axis="axisRow" showAll="0">
      <items count="19">
        <item x="0"/>
        <item x="1"/>
        <item x="2"/>
        <item x="3"/>
        <item x="4"/>
        <item x="5"/>
        <item x="6"/>
        <item x="7"/>
        <item x="8"/>
        <item x="9"/>
        <item x="10"/>
        <item x="11"/>
        <item x="12"/>
        <item x="13"/>
        <item x="14"/>
        <item x="15"/>
        <item x="16"/>
        <item x="1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3">
        <item x="0"/>
        <item x="1"/>
        <item t="default"/>
      </items>
    </pivotField>
    <pivotField showAll="0"/>
    <pivotField showAll="0"/>
  </pivotFields>
  <rowFields count="1">
    <field x="10"/>
  </rowFields>
  <rowItems count="18">
    <i>
      <x/>
    </i>
    <i>
      <x v="1"/>
    </i>
    <i>
      <x v="2"/>
    </i>
    <i>
      <x v="3"/>
    </i>
    <i>
      <x v="4"/>
    </i>
    <i>
      <x v="5"/>
    </i>
    <i>
      <x v="6"/>
    </i>
    <i>
      <x v="7"/>
    </i>
    <i>
      <x v="8"/>
    </i>
    <i>
      <x v="9"/>
    </i>
    <i>
      <x v="10"/>
    </i>
    <i>
      <x v="11"/>
    </i>
    <i>
      <x v="12"/>
    </i>
    <i>
      <x v="13"/>
    </i>
    <i>
      <x v="14"/>
    </i>
    <i>
      <x v="15"/>
    </i>
    <i>
      <x v="16"/>
    </i>
    <i t="grand">
      <x/>
    </i>
  </rowItems>
  <colFields count="1">
    <field x="31"/>
  </colFields>
  <colItems count="3">
    <i>
      <x/>
    </i>
    <i>
      <x v="1"/>
    </i>
    <i t="grand">
      <x/>
    </i>
  </colItems>
  <dataFields count="1">
    <dataField name="Count of grad_4yr" fld="31" subtotal="count" showDataAs="percentOfTotal" baseField="1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2DD84BF-FA7A-463A-BE13-05CE6688333B}" name="PivotTable15"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Region">
  <location ref="F12:G19" firstHeaderRow="1" firstDataRow="1" firstDataCol="1"/>
  <pivotFields count="34">
    <pivotField showAll="0"/>
    <pivotField showAll="0"/>
    <pivotField numFmtId="1" showAll="0"/>
    <pivotField numFmtId="1" showAll="0"/>
    <pivotField numFmtId="1" showAll="0"/>
    <pivotField showAll="0"/>
    <pivotField axis="axisRow" showAll="0">
      <items count="8">
        <item x="0"/>
        <item x="1"/>
        <item x="5"/>
        <item m="1" x="6"/>
        <item x="4"/>
        <item x="3"/>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s>
  <rowFields count="1">
    <field x="6"/>
  </rowFields>
  <rowItems count="7">
    <i>
      <x/>
    </i>
    <i>
      <x v="1"/>
    </i>
    <i>
      <x v="2"/>
    </i>
    <i>
      <x v="4"/>
    </i>
    <i>
      <x v="5"/>
    </i>
    <i>
      <x v="6"/>
    </i>
    <i t="grand">
      <x/>
    </i>
  </rowItems>
  <colItems count="1">
    <i/>
  </colItems>
  <dataFields count="1">
    <dataField name="Average of grad_4yr" fld="31" subtotal="average" baseField="6" baseItem="0"/>
  </dataFields>
  <formats count="12">
    <format dxfId="148">
      <pivotArea outline="0" collapsedLevelsAreSubtotals="1" fieldPosition="0"/>
    </format>
    <format dxfId="147">
      <pivotArea type="all" dataOnly="0" outline="0" fieldPosition="0"/>
    </format>
    <format dxfId="146">
      <pivotArea outline="0" collapsedLevelsAreSubtotals="1" fieldPosition="0"/>
    </format>
    <format dxfId="145">
      <pivotArea field="6" type="button" dataOnly="0" labelOnly="1" outline="0" axis="axisRow" fieldPosition="0"/>
    </format>
    <format dxfId="144">
      <pivotArea dataOnly="0" labelOnly="1" grandRow="1" outline="0" fieldPosition="0"/>
    </format>
    <format dxfId="143">
      <pivotArea dataOnly="0" labelOnly="1" outline="0" axis="axisValues" fieldPosition="0"/>
    </format>
    <format dxfId="142">
      <pivotArea type="all" dataOnly="0" outline="0" fieldPosition="0"/>
    </format>
    <format dxfId="141">
      <pivotArea outline="0" collapsedLevelsAreSubtotals="1" fieldPosition="0"/>
    </format>
    <format dxfId="140">
      <pivotArea field="6" type="button" dataOnly="0" labelOnly="1" outline="0" axis="axisRow" fieldPosition="0"/>
    </format>
    <format dxfId="139">
      <pivotArea dataOnly="0" labelOnly="1" grandRow="1" outline="0" fieldPosition="0"/>
    </format>
    <format dxfId="138">
      <pivotArea dataOnly="0" labelOnly="1" outline="0" axis="axisValues" fieldPosition="0"/>
    </format>
    <format dxfId="137">
      <pivotArea collapsedLevelsAreSubtotals="1" fieldPosition="0">
        <references count="1">
          <reference field="6" count="0"/>
        </references>
      </pivotArea>
    </format>
  </formats>
  <conditionalFormats count="1">
    <conditionalFormat priority="6">
      <pivotAreas count="1">
        <pivotArea type="data" collapsedLevelsAreSubtotals="1" fieldPosition="0">
          <references count="2">
            <reference field="4294967294" count="1" selected="0">
              <x v="0"/>
            </reference>
            <reference field="6" count="6">
              <x v="0"/>
              <x v="1"/>
              <x v="2"/>
              <x v="4"/>
              <x v="5"/>
              <x v="6"/>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49BE235-A2A3-42AD-B7DE-1776B781DD7F}" name="PivotTable13"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Major">
  <location ref="I1:J19" firstHeaderRow="1" firstDataRow="1" firstDataCol="1"/>
  <pivotFields count="34">
    <pivotField showAll="0"/>
    <pivotField showAll="0"/>
    <pivotField numFmtId="1" showAll="0"/>
    <pivotField numFmtId="1" showAll="0"/>
    <pivotField numFmtId="1" showAll="0"/>
    <pivotField showAll="0"/>
    <pivotField showAll="0">
      <items count="8">
        <item x="0"/>
        <item x="1"/>
        <item x="5"/>
        <item m="1" x="6"/>
        <item x="4"/>
        <item x="3"/>
        <item x="2"/>
        <item t="default"/>
      </items>
    </pivotField>
    <pivotField showAll="0"/>
    <pivotField axis="axisRow" showAll="0">
      <items count="18">
        <item x="16"/>
        <item x="8"/>
        <item x="4"/>
        <item x="5"/>
        <item x="10"/>
        <item x="11"/>
        <item x="15"/>
        <item x="3"/>
        <item x="14"/>
        <item x="7"/>
        <item x="9"/>
        <item x="12"/>
        <item x="6"/>
        <item x="2"/>
        <item x="0"/>
        <item x="1"/>
        <item x="1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s>
  <rowFields count="1">
    <field x="8"/>
  </rowFields>
  <rowItems count="18">
    <i>
      <x/>
    </i>
    <i>
      <x v="1"/>
    </i>
    <i>
      <x v="2"/>
    </i>
    <i>
      <x v="3"/>
    </i>
    <i>
      <x v="4"/>
    </i>
    <i>
      <x v="5"/>
    </i>
    <i>
      <x v="6"/>
    </i>
    <i>
      <x v="7"/>
    </i>
    <i>
      <x v="8"/>
    </i>
    <i>
      <x v="9"/>
    </i>
    <i>
      <x v="10"/>
    </i>
    <i>
      <x v="11"/>
    </i>
    <i>
      <x v="12"/>
    </i>
    <i>
      <x v="13"/>
    </i>
    <i>
      <x v="14"/>
    </i>
    <i>
      <x v="15"/>
    </i>
    <i>
      <x v="16"/>
    </i>
    <i t="grand">
      <x/>
    </i>
  </rowItems>
  <colItems count="1">
    <i/>
  </colItems>
  <dataFields count="1">
    <dataField name="Average of grad_4yr" fld="31" subtotal="average" baseField="8" baseItem="0"/>
  </dataFields>
  <formats count="14">
    <format dxfId="162">
      <pivotArea outline="0" collapsedLevelsAreSubtotals="1" fieldPosition="0"/>
    </format>
    <format dxfId="161">
      <pivotArea type="all" dataOnly="0" outline="0" fieldPosition="0"/>
    </format>
    <format dxfId="160">
      <pivotArea outline="0" collapsedLevelsAreSubtotals="1" fieldPosition="0"/>
    </format>
    <format dxfId="159">
      <pivotArea field="6" type="button" dataOnly="0" labelOnly="1" outline="0"/>
    </format>
    <format dxfId="158">
      <pivotArea dataOnly="0" labelOnly="1" grandRow="1" outline="0" fieldPosition="0"/>
    </format>
    <format dxfId="157">
      <pivotArea dataOnly="0" labelOnly="1" outline="0" axis="axisValues" fieldPosition="0"/>
    </format>
    <format dxfId="156">
      <pivotArea type="all" dataOnly="0" outline="0" fieldPosition="0"/>
    </format>
    <format dxfId="155">
      <pivotArea outline="0" collapsedLevelsAreSubtotals="1" fieldPosition="0"/>
    </format>
    <format dxfId="154">
      <pivotArea field="6" type="button" dataOnly="0" labelOnly="1" outline="0"/>
    </format>
    <format dxfId="153">
      <pivotArea dataOnly="0" labelOnly="1" grandRow="1" outline="0" fieldPosition="0"/>
    </format>
    <format dxfId="152">
      <pivotArea dataOnly="0" labelOnly="1" outline="0" axis="axisValues" fieldPosition="0"/>
    </format>
    <format dxfId="151">
      <pivotArea dataOnly="0" labelOnly="1" fieldPosition="0">
        <references count="1">
          <reference field="8" count="2">
            <x v="14"/>
            <x v="15"/>
          </reference>
        </references>
      </pivotArea>
    </format>
    <format dxfId="150">
      <pivotArea collapsedLevelsAreSubtotals="1" fieldPosition="0">
        <references count="1">
          <reference field="8" count="2">
            <x v="14"/>
            <x v="15"/>
          </reference>
        </references>
      </pivotArea>
    </format>
    <format dxfId="149">
      <pivotArea collapsedLevelsAreSubtotals="1" fieldPosition="0">
        <references count="1">
          <reference field="8" count="16">
            <x v="1"/>
            <x v="2"/>
            <x v="3"/>
            <x v="4"/>
            <x v="5"/>
            <x v="6"/>
            <x v="7"/>
            <x v="8"/>
            <x v="9"/>
            <x v="10"/>
            <x v="11"/>
            <x v="12"/>
            <x v="13"/>
            <x v="14"/>
            <x v="15"/>
            <x v="16"/>
          </reference>
        </references>
      </pivotArea>
    </format>
  </formats>
  <conditionalFormats count="1">
    <conditionalFormat priority="5">
      <pivotAreas count="1">
        <pivotArea type="data" collapsedLevelsAreSubtotals="1" fieldPosition="0">
          <references count="2">
            <reference field="4294967294" count="1" selected="0">
              <x v="0"/>
            </reference>
            <reference field="8" count="17">
              <x v="0"/>
              <x v="1"/>
              <x v="2"/>
              <x v="3"/>
              <x v="4"/>
              <x v="5"/>
              <x v="6"/>
              <x v="7"/>
              <x v="8"/>
              <x v="9"/>
              <x v="10"/>
              <x v="11"/>
              <x v="12"/>
              <x v="13"/>
              <x v="14"/>
              <x v="15"/>
              <x v="16"/>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AAC682F-EF53-4F3D-8137-1B1E13EC7319}" name="PivotTable12"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Major">
  <location ref="L3:S22" firstHeaderRow="1" firstDataRow="2" firstDataCol="1" rowPageCount="1" colPageCount="1"/>
  <pivotFields count="34">
    <pivotField showAll="0"/>
    <pivotField showAll="0"/>
    <pivotField numFmtId="1" showAll="0"/>
    <pivotField numFmtId="1" showAll="0"/>
    <pivotField numFmtId="1" showAll="0"/>
    <pivotField showAll="0"/>
    <pivotField axis="axisCol" showAll="0" defaultSubtotal="0">
      <items count="7">
        <item x="0"/>
        <item x="1"/>
        <item x="5"/>
        <item m="1" x="6"/>
        <item x="4"/>
        <item x="3"/>
        <item x="2"/>
      </items>
    </pivotField>
    <pivotField showAll="0">
      <items count="162">
        <item x="154"/>
        <item h="1" x="132"/>
        <item h="1" x="153"/>
        <item h="1" x="146"/>
        <item h="1" x="160"/>
        <item h="1" x="157"/>
        <item h="1" x="136"/>
        <item h="1" x="133"/>
        <item h="1" x="151"/>
        <item h="1" x="159"/>
        <item h="1" x="107"/>
        <item h="1" x="158"/>
        <item h="1" x="156"/>
        <item h="1" x="126"/>
        <item h="1" x="139"/>
        <item h="1" x="15"/>
        <item h="1" x="116"/>
        <item h="1" x="149"/>
        <item h="1" x="110"/>
        <item h="1" x="148"/>
        <item h="1" x="144"/>
        <item h="1" x="128"/>
        <item h="1" x="91"/>
        <item h="1" x="125"/>
        <item h="1" x="70"/>
        <item h="1" x="84"/>
        <item h="1" x="147"/>
        <item h="1" x="127"/>
        <item h="1" x="150"/>
        <item h="1" x="129"/>
        <item h="1" x="137"/>
        <item h="1" x="9"/>
        <item h="1" x="64"/>
        <item h="1" x="155"/>
        <item h="1" x="31"/>
        <item h="1" x="104"/>
        <item h="1" x="71"/>
        <item h="1" x="67"/>
        <item h="1" x="40"/>
        <item h="1" x="30"/>
        <item h="1" x="27"/>
        <item h="1" x="2"/>
        <item h="1" x="134"/>
        <item h="1" x="22"/>
        <item h="1" x="145"/>
        <item h="1" x="76"/>
        <item h="1" x="69"/>
        <item h="1" x="122"/>
        <item h="1" x="43"/>
        <item h="1" x="6"/>
        <item h="1" x="63"/>
        <item h="1" x="105"/>
        <item h="1" x="10"/>
        <item h="1" x="114"/>
        <item h="1" x="29"/>
        <item h="1" x="5"/>
        <item h="1" x="95"/>
        <item h="1" x="135"/>
        <item h="1" x="0"/>
        <item h="1" x="39"/>
        <item h="1" x="24"/>
        <item h="1" x="65"/>
        <item h="1" x="16"/>
        <item h="1" x="78"/>
        <item h="1" x="14"/>
        <item h="1" x="140"/>
        <item h="1" x="3"/>
        <item h="1" x="109"/>
        <item h="1" x="75"/>
        <item h="1" x="83"/>
        <item h="1" x="100"/>
        <item h="1" x="23"/>
        <item h="1" x="25"/>
        <item h="1" x="68"/>
        <item h="1" x="51"/>
        <item h="1" x="108"/>
        <item h="1" x="97"/>
        <item h="1" x="18"/>
        <item h="1" x="17"/>
        <item h="1" x="87"/>
        <item h="1" x="80"/>
        <item h="1" x="8"/>
        <item h="1" x="102"/>
        <item h="1" x="113"/>
        <item h="1" x="37"/>
        <item h="1" x="33"/>
        <item h="1" x="89"/>
        <item h="1" x="13"/>
        <item h="1" x="111"/>
        <item h="1" x="49"/>
        <item h="1" x="86"/>
        <item h="1" x="32"/>
        <item h="1" x="53"/>
        <item h="1" x="7"/>
        <item h="1" x="58"/>
        <item h="1" x="124"/>
        <item h="1" x="123"/>
        <item h="1" x="44"/>
        <item h="1" x="90"/>
        <item h="1" x="1"/>
        <item h="1" x="106"/>
        <item h="1" x="117"/>
        <item h="1" x="52"/>
        <item h="1" x="19"/>
        <item h="1" x="12"/>
        <item h="1" x="56"/>
        <item h="1" x="50"/>
        <item h="1" x="74"/>
        <item h="1" x="62"/>
        <item h="1" x="72"/>
        <item h="1" x="93"/>
        <item h="1" x="59"/>
        <item h="1" x="99"/>
        <item h="1" x="92"/>
        <item h="1" x="41"/>
        <item h="1" x="42"/>
        <item h="1" x="73"/>
        <item h="1" x="20"/>
        <item h="1" x="85"/>
        <item h="1" x="119"/>
        <item h="1" x="60"/>
        <item h="1" x="118"/>
        <item h="1" x="54"/>
        <item h="1" x="79"/>
        <item h="1" x="36"/>
        <item h="1" x="142"/>
        <item h="1" x="45"/>
        <item h="1" x="81"/>
        <item h="1" x="131"/>
        <item h="1" x="35"/>
        <item h="1" x="47"/>
        <item h="1" x="34"/>
        <item h="1" x="26"/>
        <item h="1" x="61"/>
        <item h="1" x="28"/>
        <item h="1" x="11"/>
        <item h="1" x="115"/>
        <item h="1" x="48"/>
        <item h="1" x="143"/>
        <item h="1" x="101"/>
        <item h="1" x="138"/>
        <item h="1" x="103"/>
        <item h="1" x="120"/>
        <item h="1" x="38"/>
        <item h="1" x="94"/>
        <item h="1" x="98"/>
        <item h="1" x="141"/>
        <item h="1" x="77"/>
        <item h="1" x="88"/>
        <item h="1" x="57"/>
        <item h="1" x="55"/>
        <item h="1" x="96"/>
        <item h="1" x="66"/>
        <item h="1" x="112"/>
        <item h="1" x="130"/>
        <item h="1" x="4"/>
        <item h="1" x="82"/>
        <item h="1" x="152"/>
        <item h="1" x="46"/>
        <item h="1" x="121"/>
        <item h="1" x="21"/>
        <item t="default"/>
      </items>
    </pivotField>
    <pivotField axis="axisRow" dataField="1" showAll="0">
      <items count="18">
        <item x="16"/>
        <item x="8"/>
        <item x="4"/>
        <item x="5"/>
        <item x="10"/>
        <item x="11"/>
        <item x="15"/>
        <item x="3"/>
        <item x="14"/>
        <item x="7"/>
        <item x="9"/>
        <item x="12"/>
        <item x="6"/>
        <item x="2"/>
        <item x="0"/>
        <item x="1"/>
        <item x="13"/>
        <item t="default"/>
      </items>
    </pivotField>
    <pivotField showAll="0"/>
    <pivotField showAll="0" defaultSubtotal="0">
      <items count="18">
        <item x="0"/>
        <item h="1" x="1"/>
        <item h="1" x="2"/>
        <item h="1" x="3"/>
        <item h="1" x="4"/>
        <item h="1" x="5"/>
        <item h="1" x="6"/>
        <item h="1" x="7"/>
        <item h="1" x="8"/>
        <item h="1" x="9"/>
        <item h="1" x="10"/>
        <item h="1" x="11"/>
        <item h="1" x="12"/>
        <item h="1" x="13"/>
        <item h="1" x="14"/>
        <item h="1" x="15"/>
        <item h="1" x="16"/>
        <item h="1" x="17"/>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3">
        <item x="0"/>
        <item x="1"/>
        <item t="default"/>
      </items>
    </pivotField>
    <pivotField showAll="0"/>
    <pivotField showAll="0"/>
  </pivotFields>
  <rowFields count="1">
    <field x="8"/>
  </rowFields>
  <rowItems count="18">
    <i>
      <x/>
    </i>
    <i>
      <x v="1"/>
    </i>
    <i>
      <x v="2"/>
    </i>
    <i>
      <x v="3"/>
    </i>
    <i>
      <x v="4"/>
    </i>
    <i>
      <x v="5"/>
    </i>
    <i>
      <x v="6"/>
    </i>
    <i>
      <x v="7"/>
    </i>
    <i>
      <x v="8"/>
    </i>
    <i>
      <x v="9"/>
    </i>
    <i>
      <x v="10"/>
    </i>
    <i>
      <x v="11"/>
    </i>
    <i>
      <x v="12"/>
    </i>
    <i>
      <x v="13"/>
    </i>
    <i>
      <x v="14"/>
    </i>
    <i>
      <x v="15"/>
    </i>
    <i>
      <x v="16"/>
    </i>
    <i t="grand">
      <x/>
    </i>
  </rowItems>
  <colFields count="1">
    <field x="6"/>
  </colFields>
  <colItems count="7">
    <i>
      <x/>
    </i>
    <i>
      <x v="1"/>
    </i>
    <i>
      <x v="2"/>
    </i>
    <i>
      <x v="4"/>
    </i>
    <i>
      <x v="5"/>
    </i>
    <i>
      <x v="6"/>
    </i>
    <i t="grand">
      <x/>
    </i>
  </colItems>
  <pageFields count="1">
    <pageField fld="31" hier="-1"/>
  </pageFields>
  <dataFields count="1">
    <dataField name="Count of major" fld="8" subtotal="count" baseField="8" baseItem="3"/>
  </dataFields>
  <formats count="35">
    <format dxfId="197">
      <pivotArea outline="0" collapsedLevelsAreSubtotals="1" fieldPosition="0"/>
    </format>
    <format dxfId="196">
      <pivotArea field="7" type="button" dataOnly="0" labelOnly="1" outline="0"/>
    </format>
    <format dxfId="195">
      <pivotArea dataOnly="0" labelOnly="1" grandRow="1" outline="0" fieldPosition="0"/>
    </format>
    <format dxfId="194">
      <pivotArea dataOnly="0" labelOnly="1" grandCol="1" outline="0" fieldPosition="0"/>
    </format>
    <format dxfId="193">
      <pivotArea outline="0" collapsedLevelsAreSubtotals="1" fieldPosition="0"/>
    </format>
    <format dxfId="192">
      <pivotArea field="7" type="button" dataOnly="0" labelOnly="1" outline="0"/>
    </format>
    <format dxfId="191">
      <pivotArea dataOnly="0" labelOnly="1" grandRow="1" outline="0" fieldPosition="0"/>
    </format>
    <format dxfId="190">
      <pivotArea dataOnly="0" labelOnly="1" grandCol="1" outline="0" fieldPosition="0"/>
    </format>
    <format dxfId="189">
      <pivotArea type="origin" dataOnly="0" labelOnly="1" outline="0" fieldPosition="0"/>
    </format>
    <format dxfId="188">
      <pivotArea field="8" type="button" dataOnly="0" labelOnly="1" outline="0" axis="axisRow" fieldPosition="0"/>
    </format>
    <format dxfId="187">
      <pivotArea dataOnly="0" labelOnly="1" fieldPosition="0">
        <references count="1">
          <reference field="8" count="10">
            <x v="1"/>
            <x v="3"/>
            <x v="4"/>
            <x v="5"/>
            <x v="7"/>
            <x v="10"/>
            <x v="11"/>
            <x v="13"/>
            <x v="14"/>
            <x v="15"/>
          </reference>
        </references>
      </pivotArea>
    </format>
    <format dxfId="186">
      <pivotArea dataOnly="0" labelOnly="1" grandRow="1" outline="0" fieldPosition="0"/>
    </format>
    <format dxfId="185">
      <pivotArea type="all" dataOnly="0" outline="0" fieldPosition="0"/>
    </format>
    <format dxfId="184">
      <pivotArea outline="0" collapsedLevelsAreSubtotals="1" fieldPosition="0"/>
    </format>
    <format dxfId="183">
      <pivotArea type="origin" dataOnly="0" labelOnly="1" outline="0" fieldPosition="0"/>
    </format>
    <format dxfId="182">
      <pivotArea field="10" type="button" dataOnly="0" labelOnly="1" outline="0"/>
    </format>
    <format dxfId="181">
      <pivotArea type="topRight" dataOnly="0" labelOnly="1" outline="0" fieldPosition="0"/>
    </format>
    <format dxfId="180">
      <pivotArea field="8" type="button" dataOnly="0" labelOnly="1" outline="0" axis="axisRow" fieldPosition="0"/>
    </format>
    <format dxfId="179">
      <pivotArea dataOnly="0" labelOnly="1" fieldPosition="0">
        <references count="1">
          <reference field="8" count="3">
            <x v="7"/>
            <x v="14"/>
            <x v="15"/>
          </reference>
        </references>
      </pivotArea>
    </format>
    <format dxfId="178">
      <pivotArea dataOnly="0" labelOnly="1" grandRow="1" outline="0" fieldPosition="0"/>
    </format>
    <format dxfId="177">
      <pivotArea dataOnly="0" labelOnly="1" grandCol="1" outline="0" fieldPosition="0"/>
    </format>
    <format dxfId="176">
      <pivotArea type="all" dataOnly="0" outline="0" fieldPosition="0"/>
    </format>
    <format dxfId="175">
      <pivotArea outline="0" collapsedLevelsAreSubtotals="1" fieldPosition="0"/>
    </format>
    <format dxfId="174">
      <pivotArea type="origin" dataOnly="0" labelOnly="1" outline="0" fieldPosition="0"/>
    </format>
    <format dxfId="173">
      <pivotArea field="10" type="button" dataOnly="0" labelOnly="1" outline="0"/>
    </format>
    <format dxfId="172">
      <pivotArea type="topRight" dataOnly="0" labelOnly="1" outline="0" fieldPosition="0"/>
    </format>
    <format dxfId="171">
      <pivotArea field="8" type="button" dataOnly="0" labelOnly="1" outline="0" axis="axisRow" fieldPosition="0"/>
    </format>
    <format dxfId="170">
      <pivotArea dataOnly="0" labelOnly="1" fieldPosition="0">
        <references count="1">
          <reference field="8" count="3">
            <x v="7"/>
            <x v="14"/>
            <x v="15"/>
          </reference>
        </references>
      </pivotArea>
    </format>
    <format dxfId="169">
      <pivotArea dataOnly="0" labelOnly="1" grandRow="1" outline="0" fieldPosition="0"/>
    </format>
    <format dxfId="168">
      <pivotArea dataOnly="0" labelOnly="1" grandCol="1" outline="0" fieldPosition="0"/>
    </format>
    <format dxfId="167">
      <pivotArea dataOnly="0" labelOnly="1" fieldPosition="0">
        <references count="1">
          <reference field="8" count="13">
            <x v="0"/>
            <x v="1"/>
            <x v="2"/>
            <x v="3"/>
            <x v="4"/>
            <x v="5"/>
            <x v="6"/>
            <x v="7"/>
            <x v="8"/>
            <x v="10"/>
            <x v="11"/>
            <x v="12"/>
            <x v="16"/>
          </reference>
        </references>
      </pivotArea>
    </format>
    <format dxfId="166">
      <pivotArea field="6" type="button" dataOnly="0" labelOnly="1" outline="0" axis="axisCol" fieldPosition="0"/>
    </format>
    <format dxfId="165">
      <pivotArea dataOnly="0" labelOnly="1" fieldPosition="0">
        <references count="1">
          <reference field="6" count="1">
            <x v="0"/>
          </reference>
        </references>
      </pivotArea>
    </format>
    <format dxfId="164">
      <pivotArea dataOnly="0" labelOnly="1" fieldPosition="0">
        <references count="1">
          <reference field="6" count="5">
            <x v="1"/>
            <x v="2"/>
            <x v="4"/>
            <x v="5"/>
            <x v="6"/>
          </reference>
        </references>
      </pivotArea>
    </format>
    <format dxfId="163">
      <pivotArea dataOnly="0" labelOnly="1" grandCol="1" outline="0" fieldPosition="0"/>
    </format>
  </formats>
  <conditionalFormats count="1">
    <conditionalFormat priority="8">
      <pivotAreas count="1">
        <pivotArea type="data" collapsedLevelsAreSubtotals="1" fieldPosition="0">
          <references count="3">
            <reference field="4294967294" count="1" selected="0">
              <x v="0"/>
            </reference>
            <reference field="6" count="6" selected="0">
              <x v="0"/>
              <x v="1"/>
              <x v="2"/>
              <x v="4"/>
              <x v="5"/>
              <x v="6"/>
            </reference>
            <reference field="8" count="13">
              <x v="0"/>
              <x v="1"/>
              <x v="2"/>
              <x v="3"/>
              <x v="4"/>
              <x v="5"/>
              <x v="6"/>
              <x v="7"/>
              <x v="8"/>
              <x v="10"/>
              <x v="11"/>
              <x v="12"/>
              <x v="16"/>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935EF65-D670-4BBD-A1D8-966E6EFFB327}" name="PivotTable10"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3:G6" firstHeaderRow="1" firstDataRow="1" firstDataCol="1"/>
  <pivotFields count="34">
    <pivotField showAll="0"/>
    <pivotField showAll="0"/>
    <pivotField numFmtId="1" showAll="0"/>
    <pivotField numFmtId="1" showAll="0"/>
    <pivotField numFmtI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0"/>
        <item x="1"/>
        <item t="default"/>
      </items>
    </pivotField>
    <pivotField showAll="0"/>
    <pivotField showAll="0"/>
  </pivotFields>
  <rowFields count="1">
    <field x="31"/>
  </rowFields>
  <rowItems count="3">
    <i>
      <x/>
    </i>
    <i>
      <x v="1"/>
    </i>
    <i t="grand">
      <x/>
    </i>
  </rowItems>
  <colItems count="1">
    <i/>
  </colItems>
  <dataFields count="1">
    <dataField name="Count of grad_4yr" fld="31" subtotal="count" baseField="15" baseItem="1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4" Type="http://schemas.openxmlformats.org/officeDocument/2006/relationships/pivotTable" Target="../pivotTables/pivotTable7.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9.xml"/><Relationship Id="rId1" Type="http://schemas.openxmlformats.org/officeDocument/2006/relationships/pivotTable" Target="../pivotTables/pivotTable8.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17.xml"/><Relationship Id="rId3" Type="http://schemas.openxmlformats.org/officeDocument/2006/relationships/pivotTable" Target="../pivotTables/pivotTable12.xml"/><Relationship Id="rId7" Type="http://schemas.openxmlformats.org/officeDocument/2006/relationships/pivotTable" Target="../pivotTables/pivotTable16.xml"/><Relationship Id="rId2" Type="http://schemas.openxmlformats.org/officeDocument/2006/relationships/pivotTable" Target="../pivotTables/pivotTable11.xml"/><Relationship Id="rId1" Type="http://schemas.openxmlformats.org/officeDocument/2006/relationships/pivotTable" Target="../pivotTables/pivotTable10.xml"/><Relationship Id="rId6" Type="http://schemas.openxmlformats.org/officeDocument/2006/relationships/pivotTable" Target="../pivotTables/pivotTable15.xml"/><Relationship Id="rId5" Type="http://schemas.openxmlformats.org/officeDocument/2006/relationships/pivotTable" Target="../pivotTables/pivotTable14.xml"/><Relationship Id="rId4" Type="http://schemas.openxmlformats.org/officeDocument/2006/relationships/pivotTable" Target="../pivotTables/pivotTable13.xml"/><Relationship Id="rId9"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8" Type="http://schemas.openxmlformats.org/officeDocument/2006/relationships/pivotTable" Target="../pivotTables/pivotTable25.xml"/><Relationship Id="rId3" Type="http://schemas.openxmlformats.org/officeDocument/2006/relationships/pivotTable" Target="../pivotTables/pivotTable20.xml"/><Relationship Id="rId7" Type="http://schemas.openxmlformats.org/officeDocument/2006/relationships/pivotTable" Target="../pivotTables/pivotTable24.xml"/><Relationship Id="rId2" Type="http://schemas.openxmlformats.org/officeDocument/2006/relationships/pivotTable" Target="../pivotTables/pivotTable19.xml"/><Relationship Id="rId1" Type="http://schemas.openxmlformats.org/officeDocument/2006/relationships/pivotTable" Target="../pivotTables/pivotTable18.xml"/><Relationship Id="rId6" Type="http://schemas.openxmlformats.org/officeDocument/2006/relationships/pivotTable" Target="../pivotTables/pivotTable23.xml"/><Relationship Id="rId5" Type="http://schemas.openxmlformats.org/officeDocument/2006/relationships/pivotTable" Target="../pivotTables/pivotTable22.xml"/><Relationship Id="rId4" Type="http://schemas.openxmlformats.org/officeDocument/2006/relationships/pivotTable" Target="../pivotTables/pivotTable21.xml"/><Relationship Id="rId9"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28.xml"/><Relationship Id="rId2" Type="http://schemas.openxmlformats.org/officeDocument/2006/relationships/pivotTable" Target="../pivotTables/pivotTable27.xml"/><Relationship Id="rId1" Type="http://schemas.openxmlformats.org/officeDocument/2006/relationships/pivotTable" Target="../pivotTables/pivotTable26.xml"/><Relationship Id="rId4" Type="http://schemas.openxmlformats.org/officeDocument/2006/relationships/pivotTable" Target="../pivotTables/pivotTable29.xml"/></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E9988-DB78-4072-AF2C-609A700E9F5F}">
  <dimension ref="A3:Q46"/>
  <sheetViews>
    <sheetView showGridLines="0" topLeftCell="A16" workbookViewId="0">
      <selection activeCell="D12" sqref="D12"/>
    </sheetView>
  </sheetViews>
  <sheetFormatPr defaultRowHeight="14.4" x14ac:dyDescent="0.3"/>
  <cols>
    <col min="1" max="1" width="28" bestFit="1" customWidth="1"/>
    <col min="2" max="2" width="15.5546875" bestFit="1" customWidth="1"/>
    <col min="3" max="4" width="11.88671875" bestFit="1" customWidth="1"/>
    <col min="5" max="5" width="11.44140625" bestFit="1" customWidth="1"/>
    <col min="6" max="6" width="11.5546875" bestFit="1" customWidth="1"/>
    <col min="7" max="8" width="10.77734375" bestFit="1" customWidth="1"/>
    <col min="9" max="16" width="5" bestFit="1" customWidth="1"/>
    <col min="17" max="17" width="10.77734375" bestFit="1" customWidth="1"/>
  </cols>
  <sheetData>
    <row r="3" spans="1:8" x14ac:dyDescent="0.3">
      <c r="A3" s="9" t="s">
        <v>68</v>
      </c>
      <c r="B3" s="6" t="s">
        <v>70</v>
      </c>
    </row>
    <row r="4" spans="1:8" x14ac:dyDescent="0.3">
      <c r="A4" s="6" t="s">
        <v>38</v>
      </c>
      <c r="B4" s="55">
        <v>501</v>
      </c>
    </row>
    <row r="5" spans="1:8" x14ac:dyDescent="0.3">
      <c r="A5" s="6" t="s">
        <v>40</v>
      </c>
      <c r="B5" s="55">
        <v>442</v>
      </c>
    </row>
    <row r="6" spans="1:8" x14ac:dyDescent="0.3">
      <c r="A6" s="11" t="s">
        <v>34</v>
      </c>
      <c r="B6" s="56">
        <v>234</v>
      </c>
    </row>
    <row r="7" spans="1:8" x14ac:dyDescent="0.3">
      <c r="A7" s="6" t="s">
        <v>37</v>
      </c>
      <c r="B7" s="55">
        <v>212</v>
      </c>
    </row>
    <row r="8" spans="1:8" x14ac:dyDescent="0.3">
      <c r="A8" s="6" t="s">
        <v>36</v>
      </c>
      <c r="B8" s="55">
        <v>112</v>
      </c>
    </row>
    <row r="9" spans="1:8" x14ac:dyDescent="0.3">
      <c r="A9" s="6" t="s">
        <v>29</v>
      </c>
      <c r="B9" s="55">
        <v>86</v>
      </c>
    </row>
    <row r="10" spans="1:8" x14ac:dyDescent="0.3">
      <c r="A10" s="6" t="s">
        <v>69</v>
      </c>
      <c r="B10" s="55">
        <v>1587</v>
      </c>
    </row>
    <row r="15" spans="1:8" x14ac:dyDescent="0.3">
      <c r="A15" s="2" t="s">
        <v>72</v>
      </c>
      <c r="B15" s="2" t="s">
        <v>71</v>
      </c>
    </row>
    <row r="16" spans="1:8" x14ac:dyDescent="0.3">
      <c r="A16" s="33" t="s">
        <v>121</v>
      </c>
      <c r="B16" s="22" t="s">
        <v>29</v>
      </c>
      <c r="C16" s="22" t="s">
        <v>34</v>
      </c>
      <c r="D16" s="22" t="s">
        <v>40</v>
      </c>
      <c r="E16" s="22" t="s">
        <v>38</v>
      </c>
      <c r="F16" s="22" t="s">
        <v>37</v>
      </c>
      <c r="G16" s="22" t="s">
        <v>36</v>
      </c>
      <c r="H16" s="22" t="s">
        <v>69</v>
      </c>
    </row>
    <row r="17" spans="1:11" x14ac:dyDescent="0.3">
      <c r="A17" s="6" t="s">
        <v>67</v>
      </c>
      <c r="B17" s="55"/>
      <c r="C17" s="55"/>
      <c r="D17" s="55">
        <v>1</v>
      </c>
      <c r="E17" s="55"/>
      <c r="F17" s="55"/>
      <c r="G17" s="55"/>
      <c r="H17" s="55">
        <v>1</v>
      </c>
    </row>
    <row r="18" spans="1:11" x14ac:dyDescent="0.3">
      <c r="A18" s="6" t="s">
        <v>56</v>
      </c>
      <c r="B18" s="55">
        <v>2</v>
      </c>
      <c r="C18" s="55">
        <v>13</v>
      </c>
      <c r="D18" s="55">
        <v>40</v>
      </c>
      <c r="E18" s="55">
        <v>30</v>
      </c>
      <c r="F18" s="55">
        <v>10</v>
      </c>
      <c r="G18" s="55">
        <v>3</v>
      </c>
      <c r="H18" s="55">
        <v>98</v>
      </c>
    </row>
    <row r="19" spans="1:11" x14ac:dyDescent="0.3">
      <c r="A19" s="6" t="s">
        <v>52</v>
      </c>
      <c r="B19" s="55"/>
      <c r="C19" s="55">
        <v>4</v>
      </c>
      <c r="D19" s="55">
        <v>9</v>
      </c>
      <c r="E19" s="55">
        <v>12</v>
      </c>
      <c r="F19" s="55">
        <v>7</v>
      </c>
      <c r="G19" s="55">
        <v>1</v>
      </c>
      <c r="H19" s="55">
        <v>33</v>
      </c>
    </row>
    <row r="20" spans="1:11" x14ac:dyDescent="0.3">
      <c r="A20" s="6" t="s">
        <v>53</v>
      </c>
      <c r="B20" s="55">
        <v>1</v>
      </c>
      <c r="C20" s="55"/>
      <c r="D20" s="55">
        <v>22</v>
      </c>
      <c r="E20" s="55">
        <v>21</v>
      </c>
      <c r="F20" s="55">
        <v>4</v>
      </c>
      <c r="G20" s="55">
        <v>2</v>
      </c>
      <c r="H20" s="55">
        <v>50</v>
      </c>
    </row>
    <row r="21" spans="1:11" x14ac:dyDescent="0.3">
      <c r="A21" s="6" t="s">
        <v>59</v>
      </c>
      <c r="B21" s="55">
        <v>2</v>
      </c>
      <c r="C21" s="55">
        <v>4</v>
      </c>
      <c r="D21" s="55">
        <v>7</v>
      </c>
      <c r="E21" s="57">
        <v>9</v>
      </c>
      <c r="F21" s="55">
        <v>6</v>
      </c>
      <c r="G21" s="55">
        <v>2</v>
      </c>
      <c r="H21" s="55">
        <v>30</v>
      </c>
    </row>
    <row r="22" spans="1:11" x14ac:dyDescent="0.3">
      <c r="A22" s="6" t="s">
        <v>60</v>
      </c>
      <c r="B22" s="55">
        <v>1</v>
      </c>
      <c r="C22" s="55">
        <v>6</v>
      </c>
      <c r="D22" s="55">
        <v>17</v>
      </c>
      <c r="E22" s="55">
        <v>18</v>
      </c>
      <c r="F22" s="55">
        <v>7</v>
      </c>
      <c r="G22" s="55">
        <v>1</v>
      </c>
      <c r="H22" s="55">
        <v>50</v>
      </c>
      <c r="K22" t="s">
        <v>80</v>
      </c>
    </row>
    <row r="23" spans="1:11" x14ac:dyDescent="0.3">
      <c r="A23" s="6" t="s">
        <v>66</v>
      </c>
      <c r="B23" s="55">
        <v>4</v>
      </c>
      <c r="C23" s="55">
        <v>3</v>
      </c>
      <c r="D23" s="55">
        <v>15</v>
      </c>
      <c r="E23" s="55">
        <v>3</v>
      </c>
      <c r="F23" s="55">
        <v>6</v>
      </c>
      <c r="G23" s="55">
        <v>1</v>
      </c>
      <c r="H23" s="55">
        <v>32</v>
      </c>
    </row>
    <row r="24" spans="1:11" x14ac:dyDescent="0.3">
      <c r="A24" s="6" t="s">
        <v>51</v>
      </c>
      <c r="B24" s="55">
        <v>5</v>
      </c>
      <c r="C24" s="55">
        <v>24</v>
      </c>
      <c r="D24" s="55">
        <v>21</v>
      </c>
      <c r="E24" s="55">
        <v>23</v>
      </c>
      <c r="F24" s="55">
        <v>10</v>
      </c>
      <c r="G24" s="55">
        <v>6</v>
      </c>
      <c r="H24" s="55">
        <v>89</v>
      </c>
    </row>
    <row r="25" spans="1:11" x14ac:dyDescent="0.3">
      <c r="A25" s="6" t="s">
        <v>65</v>
      </c>
      <c r="B25" s="55">
        <v>1</v>
      </c>
      <c r="C25" s="55">
        <v>11</v>
      </c>
      <c r="D25" s="55">
        <v>9</v>
      </c>
      <c r="E25" s="55">
        <v>7</v>
      </c>
      <c r="F25" s="55">
        <v>5</v>
      </c>
      <c r="G25" s="55">
        <v>2</v>
      </c>
      <c r="H25" s="55">
        <v>35</v>
      </c>
    </row>
    <row r="26" spans="1:11" x14ac:dyDescent="0.3">
      <c r="A26" s="6" t="s">
        <v>55</v>
      </c>
      <c r="B26" s="55">
        <v>6</v>
      </c>
      <c r="C26" s="55">
        <v>10</v>
      </c>
      <c r="D26" s="55">
        <v>15</v>
      </c>
      <c r="E26" s="57">
        <v>16</v>
      </c>
      <c r="F26" s="55">
        <v>3</v>
      </c>
      <c r="G26" s="55">
        <v>5</v>
      </c>
      <c r="H26" s="55">
        <v>55</v>
      </c>
    </row>
    <row r="27" spans="1:11" x14ac:dyDescent="0.3">
      <c r="A27" s="6" t="s">
        <v>57</v>
      </c>
      <c r="B27" s="55">
        <v>1</v>
      </c>
      <c r="C27" s="55">
        <v>20</v>
      </c>
      <c r="D27" s="55">
        <v>14</v>
      </c>
      <c r="E27" s="55">
        <v>20</v>
      </c>
      <c r="F27" s="55">
        <v>7</v>
      </c>
      <c r="G27" s="55">
        <v>2</v>
      </c>
      <c r="H27" s="55">
        <v>64</v>
      </c>
    </row>
    <row r="28" spans="1:11" x14ac:dyDescent="0.3">
      <c r="A28" s="6" t="s">
        <v>61</v>
      </c>
      <c r="B28" s="55">
        <v>2</v>
      </c>
      <c r="C28" s="55">
        <v>1</v>
      </c>
      <c r="D28" s="55">
        <v>9</v>
      </c>
      <c r="E28" s="55">
        <v>8</v>
      </c>
      <c r="F28" s="55">
        <v>1</v>
      </c>
      <c r="G28" s="55"/>
      <c r="H28" s="55">
        <v>21</v>
      </c>
    </row>
    <row r="29" spans="1:11" x14ac:dyDescent="0.3">
      <c r="A29" s="6" t="s">
        <v>54</v>
      </c>
      <c r="B29" s="55">
        <v>4</v>
      </c>
      <c r="C29" s="55">
        <v>15</v>
      </c>
      <c r="D29" s="55">
        <v>22</v>
      </c>
      <c r="E29" s="55">
        <v>33</v>
      </c>
      <c r="F29" s="55">
        <v>10</v>
      </c>
      <c r="G29" s="55">
        <v>8</v>
      </c>
      <c r="H29" s="55">
        <v>92</v>
      </c>
    </row>
    <row r="30" spans="1:11" x14ac:dyDescent="0.3">
      <c r="A30" s="6" t="s">
        <v>50</v>
      </c>
      <c r="B30" s="55">
        <v>1</v>
      </c>
      <c r="C30" s="55"/>
      <c r="D30" s="55"/>
      <c r="E30" s="55">
        <v>2</v>
      </c>
      <c r="F30" s="55">
        <v>2</v>
      </c>
      <c r="G30" s="55"/>
      <c r="H30" s="55">
        <v>5</v>
      </c>
    </row>
    <row r="31" spans="1:11" x14ac:dyDescent="0.3">
      <c r="A31" s="6" t="s">
        <v>30</v>
      </c>
      <c r="B31" s="55">
        <v>31</v>
      </c>
      <c r="C31" s="55">
        <v>88</v>
      </c>
      <c r="D31" s="55">
        <v>162</v>
      </c>
      <c r="E31" s="57">
        <v>187</v>
      </c>
      <c r="F31" s="55">
        <v>86</v>
      </c>
      <c r="G31" s="55">
        <v>39</v>
      </c>
      <c r="H31" s="55">
        <v>593</v>
      </c>
    </row>
    <row r="32" spans="1:11" x14ac:dyDescent="0.3">
      <c r="A32" s="6" t="s">
        <v>49</v>
      </c>
      <c r="B32" s="55">
        <v>23</v>
      </c>
      <c r="C32" s="55">
        <v>34</v>
      </c>
      <c r="D32" s="55">
        <v>56</v>
      </c>
      <c r="E32" s="57">
        <v>96</v>
      </c>
      <c r="F32" s="55">
        <v>39</v>
      </c>
      <c r="G32" s="55">
        <v>36</v>
      </c>
      <c r="H32" s="55">
        <v>284</v>
      </c>
    </row>
    <row r="33" spans="1:17" x14ac:dyDescent="0.3">
      <c r="A33" s="6" t="s">
        <v>63</v>
      </c>
      <c r="B33" s="55">
        <v>2</v>
      </c>
      <c r="C33" s="55">
        <v>1</v>
      </c>
      <c r="D33" s="55">
        <v>23</v>
      </c>
      <c r="E33" s="55">
        <v>16</v>
      </c>
      <c r="F33" s="55">
        <v>9</v>
      </c>
      <c r="G33" s="55">
        <v>4</v>
      </c>
      <c r="H33" s="55">
        <v>55</v>
      </c>
    </row>
    <row r="34" spans="1:17" x14ac:dyDescent="0.3">
      <c r="A34" s="6" t="s">
        <v>69</v>
      </c>
      <c r="B34" s="55">
        <v>86</v>
      </c>
      <c r="C34" s="55">
        <v>234</v>
      </c>
      <c r="D34" s="55">
        <v>442</v>
      </c>
      <c r="E34" s="55">
        <v>501</v>
      </c>
      <c r="F34" s="55">
        <v>212</v>
      </c>
      <c r="G34" s="55">
        <v>112</v>
      </c>
      <c r="H34" s="55">
        <v>1587</v>
      </c>
    </row>
    <row r="38" spans="1:17" x14ac:dyDescent="0.3">
      <c r="A38" s="9" t="s">
        <v>76</v>
      </c>
      <c r="B38" s="9" t="s">
        <v>71</v>
      </c>
      <c r="C38" s="6"/>
      <c r="D38" s="6"/>
      <c r="E38" s="6"/>
      <c r="F38" s="6"/>
      <c r="G38" s="6"/>
      <c r="H38" s="6"/>
      <c r="I38" s="6"/>
      <c r="J38" s="6"/>
      <c r="K38" s="6"/>
      <c r="L38" s="6"/>
      <c r="M38" s="6"/>
      <c r="N38" s="6"/>
      <c r="O38" s="6"/>
      <c r="P38" s="6"/>
      <c r="Q38" s="6"/>
    </row>
    <row r="39" spans="1:17" x14ac:dyDescent="0.3">
      <c r="A39" s="9" t="s">
        <v>68</v>
      </c>
      <c r="B39" s="15">
        <v>2005</v>
      </c>
      <c r="C39" s="15">
        <v>2006</v>
      </c>
      <c r="D39" s="15">
        <v>2007</v>
      </c>
      <c r="E39" s="15">
        <v>2008</v>
      </c>
      <c r="F39" s="15">
        <v>2009</v>
      </c>
      <c r="G39" s="15">
        <v>2010</v>
      </c>
      <c r="H39" s="15">
        <v>2011</v>
      </c>
      <c r="I39" s="15">
        <v>2012</v>
      </c>
      <c r="J39" s="15">
        <v>2013</v>
      </c>
      <c r="K39" s="15">
        <v>2014</v>
      </c>
      <c r="L39" s="15">
        <v>2015</v>
      </c>
      <c r="M39" s="15">
        <v>2016</v>
      </c>
      <c r="N39" s="15">
        <v>2017</v>
      </c>
      <c r="O39" s="15">
        <v>2018</v>
      </c>
      <c r="P39" s="15">
        <v>2019</v>
      </c>
      <c r="Q39" s="15" t="s">
        <v>69</v>
      </c>
    </row>
    <row r="40" spans="1:17" x14ac:dyDescent="0.3">
      <c r="A40" s="6" t="s">
        <v>29</v>
      </c>
      <c r="B40" s="55">
        <v>8</v>
      </c>
      <c r="C40" s="55">
        <v>11</v>
      </c>
      <c r="D40" s="55">
        <v>9</v>
      </c>
      <c r="E40" s="55">
        <v>9</v>
      </c>
      <c r="F40" s="55">
        <v>6</v>
      </c>
      <c r="G40" s="55">
        <v>6</v>
      </c>
      <c r="H40" s="55">
        <v>9</v>
      </c>
      <c r="I40" s="55">
        <v>4</v>
      </c>
      <c r="J40" s="55">
        <v>3</v>
      </c>
      <c r="K40" s="55">
        <v>3</v>
      </c>
      <c r="L40" s="55">
        <v>5</v>
      </c>
      <c r="M40" s="55">
        <v>3</v>
      </c>
      <c r="N40" s="55">
        <v>5</v>
      </c>
      <c r="O40" s="55">
        <v>5</v>
      </c>
      <c r="P40" s="55"/>
      <c r="Q40" s="55">
        <v>86</v>
      </c>
    </row>
    <row r="41" spans="1:17" x14ac:dyDescent="0.3">
      <c r="A41" s="11" t="s">
        <v>34</v>
      </c>
      <c r="B41" s="56">
        <v>4</v>
      </c>
      <c r="C41" s="56">
        <v>10</v>
      </c>
      <c r="D41" s="56">
        <v>4</v>
      </c>
      <c r="E41" s="56">
        <v>14</v>
      </c>
      <c r="F41" s="56">
        <v>16</v>
      </c>
      <c r="G41" s="56">
        <v>13</v>
      </c>
      <c r="H41" s="56">
        <v>24</v>
      </c>
      <c r="I41" s="56">
        <v>26</v>
      </c>
      <c r="J41" s="56">
        <v>15</v>
      </c>
      <c r="K41" s="56">
        <v>45</v>
      </c>
      <c r="L41" s="56">
        <v>22</v>
      </c>
      <c r="M41" s="56">
        <v>11</v>
      </c>
      <c r="N41" s="56">
        <v>7</v>
      </c>
      <c r="O41" s="56">
        <v>13</v>
      </c>
      <c r="P41" s="56">
        <v>10</v>
      </c>
      <c r="Q41" s="56">
        <v>234</v>
      </c>
    </row>
    <row r="42" spans="1:17" x14ac:dyDescent="0.3">
      <c r="A42" s="6" t="s">
        <v>40</v>
      </c>
      <c r="B42" s="55">
        <v>29</v>
      </c>
      <c r="C42" s="55">
        <v>23</v>
      </c>
      <c r="D42" s="55">
        <v>17</v>
      </c>
      <c r="E42" s="55">
        <v>22</v>
      </c>
      <c r="F42" s="55">
        <v>19</v>
      </c>
      <c r="G42" s="55">
        <v>35</v>
      </c>
      <c r="H42" s="55">
        <v>57</v>
      </c>
      <c r="I42" s="55">
        <v>23</v>
      </c>
      <c r="J42" s="55">
        <v>26</v>
      </c>
      <c r="K42" s="55">
        <v>35</v>
      </c>
      <c r="L42" s="55">
        <v>36</v>
      </c>
      <c r="M42" s="55">
        <v>24</v>
      </c>
      <c r="N42" s="55">
        <v>39</v>
      </c>
      <c r="O42" s="55">
        <v>35</v>
      </c>
      <c r="P42" s="55">
        <v>21</v>
      </c>
      <c r="Q42" s="55">
        <v>441</v>
      </c>
    </row>
    <row r="43" spans="1:17" x14ac:dyDescent="0.3">
      <c r="A43" s="6" t="s">
        <v>38</v>
      </c>
      <c r="B43" s="55">
        <v>35</v>
      </c>
      <c r="C43" s="55">
        <v>49</v>
      </c>
      <c r="D43" s="55">
        <v>31</v>
      </c>
      <c r="E43" s="55">
        <v>41</v>
      </c>
      <c r="F43" s="55">
        <v>31</v>
      </c>
      <c r="G43" s="55">
        <v>44</v>
      </c>
      <c r="H43" s="55">
        <v>38</v>
      </c>
      <c r="I43" s="55">
        <v>26</v>
      </c>
      <c r="J43" s="55">
        <v>38</v>
      </c>
      <c r="K43" s="55">
        <v>31</v>
      </c>
      <c r="L43" s="55">
        <v>38</v>
      </c>
      <c r="M43" s="55">
        <v>21</v>
      </c>
      <c r="N43" s="55">
        <v>29</v>
      </c>
      <c r="O43" s="55">
        <v>25</v>
      </c>
      <c r="P43" s="55">
        <v>22</v>
      </c>
      <c r="Q43" s="55">
        <v>499</v>
      </c>
    </row>
    <row r="44" spans="1:17" x14ac:dyDescent="0.3">
      <c r="A44" s="6" t="s">
        <v>37</v>
      </c>
      <c r="B44" s="55">
        <v>8</v>
      </c>
      <c r="C44" s="55">
        <v>20</v>
      </c>
      <c r="D44" s="55">
        <v>18</v>
      </c>
      <c r="E44" s="55">
        <v>15</v>
      </c>
      <c r="F44" s="55">
        <v>9</v>
      </c>
      <c r="G44" s="55">
        <v>26</v>
      </c>
      <c r="H44" s="55">
        <v>17</v>
      </c>
      <c r="I44" s="55">
        <v>11</v>
      </c>
      <c r="J44" s="55">
        <v>16</v>
      </c>
      <c r="K44" s="55">
        <v>9</v>
      </c>
      <c r="L44" s="55">
        <v>18</v>
      </c>
      <c r="M44" s="55">
        <v>11</v>
      </c>
      <c r="N44" s="55">
        <v>11</v>
      </c>
      <c r="O44" s="55">
        <v>13</v>
      </c>
      <c r="P44" s="55">
        <v>10</v>
      </c>
      <c r="Q44" s="55">
        <v>212</v>
      </c>
    </row>
    <row r="45" spans="1:17" x14ac:dyDescent="0.3">
      <c r="A45" s="6" t="s">
        <v>36</v>
      </c>
      <c r="B45" s="55">
        <v>8</v>
      </c>
      <c r="C45" s="55">
        <v>8</v>
      </c>
      <c r="D45" s="55">
        <v>15</v>
      </c>
      <c r="E45" s="55">
        <v>10</v>
      </c>
      <c r="F45" s="55">
        <v>12</v>
      </c>
      <c r="G45" s="55">
        <v>10</v>
      </c>
      <c r="H45" s="55">
        <v>8</v>
      </c>
      <c r="I45" s="55">
        <v>3</v>
      </c>
      <c r="J45" s="55">
        <v>7</v>
      </c>
      <c r="K45" s="55">
        <v>6</v>
      </c>
      <c r="L45" s="55">
        <v>5</v>
      </c>
      <c r="M45" s="55">
        <v>1</v>
      </c>
      <c r="N45" s="55">
        <v>5</v>
      </c>
      <c r="O45" s="55">
        <v>7</v>
      </c>
      <c r="P45" s="55">
        <v>7</v>
      </c>
      <c r="Q45" s="55">
        <v>112</v>
      </c>
    </row>
    <row r="46" spans="1:17" x14ac:dyDescent="0.3">
      <c r="A46" s="6" t="s">
        <v>69</v>
      </c>
      <c r="B46" s="55">
        <v>92</v>
      </c>
      <c r="C46" s="55">
        <v>121</v>
      </c>
      <c r="D46" s="55">
        <v>94</v>
      </c>
      <c r="E46" s="55">
        <v>111</v>
      </c>
      <c r="F46" s="55">
        <v>93</v>
      </c>
      <c r="G46" s="55">
        <v>134</v>
      </c>
      <c r="H46" s="55">
        <v>153</v>
      </c>
      <c r="I46" s="55">
        <v>93</v>
      </c>
      <c r="J46" s="55">
        <v>105</v>
      </c>
      <c r="K46" s="55">
        <v>129</v>
      </c>
      <c r="L46" s="55">
        <v>124</v>
      </c>
      <c r="M46" s="55">
        <v>71</v>
      </c>
      <c r="N46" s="55">
        <v>96</v>
      </c>
      <c r="O46" s="55">
        <v>98</v>
      </c>
      <c r="P46" s="55">
        <v>70</v>
      </c>
      <c r="Q46" s="55">
        <v>1584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585C7-AEF1-4DA8-B2B6-03F23FC01480}">
  <dimension ref="A3:H29"/>
  <sheetViews>
    <sheetView showGridLines="0" workbookViewId="0">
      <selection activeCell="A3" sqref="A3:G30"/>
    </sheetView>
  </sheetViews>
  <sheetFormatPr defaultRowHeight="14.4" x14ac:dyDescent="0.3"/>
  <cols>
    <col min="1" max="1" width="28" bestFit="1" customWidth="1"/>
    <col min="2" max="2" width="16.44140625" bestFit="1" customWidth="1"/>
    <col min="3" max="3" width="10.77734375" bestFit="1" customWidth="1"/>
    <col min="4" max="4" width="22.6640625" bestFit="1" customWidth="1"/>
    <col min="5" max="5" width="17.77734375" bestFit="1" customWidth="1"/>
    <col min="6" max="6" width="10.77734375" bestFit="1" customWidth="1"/>
    <col min="7" max="7" width="14.77734375" bestFit="1" customWidth="1"/>
    <col min="8" max="8" width="25.6640625" bestFit="1" customWidth="1"/>
    <col min="9" max="9" width="28.44140625" bestFit="1" customWidth="1"/>
    <col min="10" max="10" width="25.109375" bestFit="1" customWidth="1"/>
    <col min="11" max="11" width="27.88671875" bestFit="1" customWidth="1"/>
    <col min="12" max="12" width="29.77734375" bestFit="1" customWidth="1"/>
    <col min="13" max="13" width="32.5546875" bestFit="1" customWidth="1"/>
    <col min="14" max="14" width="29" bestFit="1" customWidth="1"/>
    <col min="15" max="15" width="31.77734375" bestFit="1" customWidth="1"/>
    <col min="16" max="16" width="28.33203125" bestFit="1" customWidth="1"/>
    <col min="17" max="17" width="31.109375" bestFit="1" customWidth="1"/>
    <col min="18" max="18" width="23.33203125" bestFit="1" customWidth="1"/>
    <col min="19" max="19" width="26.109375" bestFit="1" customWidth="1"/>
    <col min="20" max="20" width="28.109375" bestFit="1" customWidth="1"/>
    <col min="21" max="21" width="30.88671875" bestFit="1" customWidth="1"/>
    <col min="22" max="22" width="10.77734375" bestFit="1" customWidth="1"/>
    <col min="23" max="23" width="5" bestFit="1" customWidth="1"/>
    <col min="24" max="24" width="4" bestFit="1" customWidth="1"/>
    <col min="25" max="32" width="5" bestFit="1" customWidth="1"/>
    <col min="33" max="33" width="4" bestFit="1" customWidth="1"/>
    <col min="34" max="42" width="5" bestFit="1" customWidth="1"/>
    <col min="43" max="43" width="4" bestFit="1" customWidth="1"/>
    <col min="44" max="52" width="5" bestFit="1" customWidth="1"/>
    <col min="53" max="53" width="4" bestFit="1" customWidth="1"/>
    <col min="54" max="62" width="5" bestFit="1" customWidth="1"/>
    <col min="63" max="63" width="2" bestFit="1" customWidth="1"/>
    <col min="64" max="72" width="5" bestFit="1" customWidth="1"/>
    <col min="73" max="73" width="4" bestFit="1" customWidth="1"/>
    <col min="74" max="82" width="5" bestFit="1" customWidth="1"/>
    <col min="83" max="83" width="4" bestFit="1" customWidth="1"/>
    <col min="84" max="92" width="5" bestFit="1" customWidth="1"/>
    <col min="93" max="93" width="4" bestFit="1" customWidth="1"/>
    <col min="94" max="102" width="5" bestFit="1" customWidth="1"/>
    <col min="103" max="103" width="4" bestFit="1" customWidth="1"/>
    <col min="104" max="112" width="5" bestFit="1" customWidth="1"/>
    <col min="113" max="113" width="4" bestFit="1" customWidth="1"/>
    <col min="114" max="122" width="5" bestFit="1" customWidth="1"/>
    <col min="123" max="123" width="4" bestFit="1" customWidth="1"/>
    <col min="124" max="132" width="5" bestFit="1" customWidth="1"/>
    <col min="133" max="133" width="4" bestFit="1" customWidth="1"/>
    <col min="134" max="142" width="5" bestFit="1" customWidth="1"/>
    <col min="143" max="143" width="4" bestFit="1" customWidth="1"/>
    <col min="144" max="152" width="5" bestFit="1" customWidth="1"/>
    <col min="153" max="153" width="4" bestFit="1" customWidth="1"/>
    <col min="154" max="161" width="5" bestFit="1" customWidth="1"/>
    <col min="162" max="162" width="2" bestFit="1" customWidth="1"/>
    <col min="163" max="163" width="7" bestFit="1" customWidth="1"/>
    <col min="164" max="164" width="10.77734375" bestFit="1" customWidth="1"/>
  </cols>
  <sheetData>
    <row r="3" spans="1:7" x14ac:dyDescent="0.3">
      <c r="A3" s="2" t="s">
        <v>70</v>
      </c>
      <c r="B3" s="2" t="s">
        <v>71</v>
      </c>
    </row>
    <row r="4" spans="1:7" x14ac:dyDescent="0.3">
      <c r="A4" s="9" t="s">
        <v>68</v>
      </c>
      <c r="B4" s="6" t="s">
        <v>37</v>
      </c>
      <c r="C4" s="6" t="s">
        <v>69</v>
      </c>
    </row>
    <row r="5" spans="1:7" x14ac:dyDescent="0.3">
      <c r="A5" s="6">
        <v>2.1800000000000002</v>
      </c>
      <c r="B5" s="55">
        <v>1</v>
      </c>
      <c r="C5" s="55">
        <v>1</v>
      </c>
    </row>
    <row r="6" spans="1:7" x14ac:dyDescent="0.3">
      <c r="A6" s="6" t="s">
        <v>69</v>
      </c>
      <c r="B6" s="55">
        <v>1</v>
      </c>
      <c r="C6" s="55">
        <v>1</v>
      </c>
    </row>
    <row r="9" spans="1:7" x14ac:dyDescent="0.3">
      <c r="A9" s="9" t="s">
        <v>68</v>
      </c>
      <c r="B9" s="6" t="s">
        <v>81</v>
      </c>
      <c r="D9" s="9" t="s">
        <v>68</v>
      </c>
      <c r="E9" s="6" t="s">
        <v>81</v>
      </c>
    </row>
    <row r="10" spans="1:7" x14ac:dyDescent="0.3">
      <c r="A10" s="6" t="s">
        <v>67</v>
      </c>
      <c r="B10" s="7">
        <v>3.28</v>
      </c>
      <c r="D10" s="6" t="s">
        <v>29</v>
      </c>
      <c r="E10" s="7">
        <v>3.2929069767441868</v>
      </c>
      <c r="G10">
        <v>3.39</v>
      </c>
    </row>
    <row r="11" spans="1:7" x14ac:dyDescent="0.3">
      <c r="A11" s="6" t="s">
        <v>56</v>
      </c>
      <c r="B11" s="7">
        <v>3.4936734693877551</v>
      </c>
      <c r="D11" s="6" t="s">
        <v>34</v>
      </c>
      <c r="E11" s="7">
        <v>3.3877777777777762</v>
      </c>
      <c r="G11">
        <v>3.44</v>
      </c>
    </row>
    <row r="12" spans="1:7" x14ac:dyDescent="0.3">
      <c r="A12" s="6" t="s">
        <v>52</v>
      </c>
      <c r="B12" s="7">
        <v>3.2763636363636364</v>
      </c>
      <c r="D12" s="6" t="s">
        <v>40</v>
      </c>
      <c r="E12" s="7">
        <v>3.4385746606334866</v>
      </c>
      <c r="G12">
        <v>3.31</v>
      </c>
    </row>
    <row r="13" spans="1:7" x14ac:dyDescent="0.3">
      <c r="A13" s="6" t="s">
        <v>53</v>
      </c>
      <c r="B13" s="7">
        <v>3.397800000000001</v>
      </c>
      <c r="D13" s="6" t="s">
        <v>38</v>
      </c>
      <c r="E13" s="7">
        <v>3.3128942115768454</v>
      </c>
      <c r="G13">
        <f>AVERAGE(G10:G12)</f>
        <v>3.3800000000000003</v>
      </c>
    </row>
    <row r="14" spans="1:7" x14ac:dyDescent="0.3">
      <c r="A14" s="6" t="s">
        <v>59</v>
      </c>
      <c r="B14" s="7">
        <v>3.3903333333333325</v>
      </c>
      <c r="D14" s="6" t="s">
        <v>37</v>
      </c>
      <c r="E14" s="7">
        <v>3.2414622641509441</v>
      </c>
    </row>
    <row r="15" spans="1:7" x14ac:dyDescent="0.3">
      <c r="A15" s="6" t="s">
        <v>60</v>
      </c>
      <c r="B15" s="7">
        <v>3.319</v>
      </c>
      <c r="D15" s="6" t="s">
        <v>36</v>
      </c>
      <c r="E15" s="7">
        <v>3.3141964285714285</v>
      </c>
    </row>
    <row r="16" spans="1:7" x14ac:dyDescent="0.3">
      <c r="A16" s="6" t="s">
        <v>66</v>
      </c>
      <c r="B16" s="7">
        <v>3.4493749999999999</v>
      </c>
      <c r="D16" s="6" t="s">
        <v>69</v>
      </c>
      <c r="E16" s="7">
        <v>3.3484057971014454</v>
      </c>
    </row>
    <row r="17" spans="1:8" x14ac:dyDescent="0.3">
      <c r="A17" s="6" t="s">
        <v>51</v>
      </c>
      <c r="B17" s="7">
        <v>3.3615730337078666</v>
      </c>
    </row>
    <row r="18" spans="1:8" x14ac:dyDescent="0.3">
      <c r="A18" s="6" t="s">
        <v>65</v>
      </c>
      <c r="B18" s="7">
        <v>3.4059999999999997</v>
      </c>
      <c r="D18" s="18" t="s">
        <v>72</v>
      </c>
      <c r="E18" s="9" t="s">
        <v>71</v>
      </c>
    </row>
    <row r="19" spans="1:8" x14ac:dyDescent="0.3">
      <c r="A19" s="6" t="s">
        <v>55</v>
      </c>
      <c r="B19" s="7">
        <v>3.3290909090909091</v>
      </c>
      <c r="D19" s="18" t="s">
        <v>68</v>
      </c>
      <c r="E19" s="6">
        <v>2.1800000000000002</v>
      </c>
      <c r="F19" s="6" t="s">
        <v>69</v>
      </c>
      <c r="G19" s="21" t="s">
        <v>84</v>
      </c>
    </row>
    <row r="20" spans="1:8" x14ac:dyDescent="0.3">
      <c r="A20" s="6" t="s">
        <v>57</v>
      </c>
      <c r="B20" s="7">
        <v>3.4067187499999996</v>
      </c>
      <c r="D20" s="19" t="s">
        <v>60</v>
      </c>
      <c r="E20" s="55">
        <v>1</v>
      </c>
      <c r="F20" s="55">
        <v>1</v>
      </c>
      <c r="G20" s="6" t="s">
        <v>85</v>
      </c>
    </row>
    <row r="21" spans="1:8" x14ac:dyDescent="0.3">
      <c r="A21" s="6" t="s">
        <v>61</v>
      </c>
      <c r="B21" s="7">
        <v>3.4714285714285711</v>
      </c>
      <c r="D21" s="6" t="s">
        <v>69</v>
      </c>
      <c r="E21" s="55">
        <v>1</v>
      </c>
      <c r="F21" s="55">
        <v>1</v>
      </c>
      <c r="G21" s="6" t="s">
        <v>85</v>
      </c>
    </row>
    <row r="22" spans="1:8" x14ac:dyDescent="0.3">
      <c r="A22" s="6" t="s">
        <v>54</v>
      </c>
      <c r="B22" s="7">
        <v>3.2957608695652159</v>
      </c>
      <c r="G22" s="6" t="s">
        <v>85</v>
      </c>
    </row>
    <row r="23" spans="1:8" x14ac:dyDescent="0.3">
      <c r="A23" s="6" t="s">
        <v>50</v>
      </c>
      <c r="B23" s="7">
        <v>3.0300000000000002</v>
      </c>
      <c r="G23" s="6" t="s">
        <v>85</v>
      </c>
    </row>
    <row r="24" spans="1:8" x14ac:dyDescent="0.3">
      <c r="A24" s="17" t="s">
        <v>30</v>
      </c>
      <c r="B24" s="20">
        <v>3.3299156829679584</v>
      </c>
      <c r="G24" s="6" t="s">
        <v>85</v>
      </c>
    </row>
    <row r="25" spans="1:8" x14ac:dyDescent="0.3">
      <c r="A25" s="17" t="s">
        <v>49</v>
      </c>
      <c r="B25" s="20">
        <v>3.3141549295774637</v>
      </c>
      <c r="G25" s="6" t="s">
        <v>85</v>
      </c>
    </row>
    <row r="26" spans="1:8" x14ac:dyDescent="0.3">
      <c r="A26" s="6" t="s">
        <v>63</v>
      </c>
      <c r="B26" s="7">
        <v>3.3740000000000006</v>
      </c>
      <c r="G26" s="6" t="s">
        <v>85</v>
      </c>
    </row>
    <row r="27" spans="1:8" x14ac:dyDescent="0.3">
      <c r="A27" s="6" t="s">
        <v>69</v>
      </c>
      <c r="B27" s="7">
        <v>3.3484057971014556</v>
      </c>
      <c r="G27" s="6" t="s">
        <v>85</v>
      </c>
    </row>
    <row r="28" spans="1:8" x14ac:dyDescent="0.3">
      <c r="G28" s="6" t="s">
        <v>86</v>
      </c>
      <c r="H28" t="s">
        <v>87</v>
      </c>
    </row>
    <row r="29" spans="1:8" x14ac:dyDescent="0.3">
      <c r="G29" s="6" t="s">
        <v>86</v>
      </c>
      <c r="H29" t="s">
        <v>83</v>
      </c>
    </row>
  </sheetData>
  <conditionalFormatting pivot="1" sqref="E10:E15">
    <cfRule type="colorScale" priority="2">
      <colorScale>
        <cfvo type="min"/>
        <cfvo type="percentile" val="50"/>
        <cfvo type="max"/>
        <color rgb="FFF8696B"/>
        <color rgb="FFFFEB84"/>
        <color rgb="FF63BE7B"/>
      </colorScale>
    </cfRule>
  </conditionalFormatting>
  <conditionalFormatting pivot="1" sqref="B10:B26">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FAF3B-8105-4ED4-AC97-E7AA3E84DE51}">
  <dimension ref="A3:AB50"/>
  <sheetViews>
    <sheetView showGridLines="0" zoomScale="99" workbookViewId="0">
      <selection activeCell="J7" sqref="J7"/>
    </sheetView>
  </sheetViews>
  <sheetFormatPr defaultRowHeight="14.4" x14ac:dyDescent="0.3"/>
  <cols>
    <col min="1" max="1" width="16.88671875" bestFit="1" customWidth="1"/>
    <col min="2" max="2" width="15.6640625" bestFit="1" customWidth="1"/>
    <col min="3" max="3" width="8.88671875" bestFit="1" customWidth="1"/>
    <col min="4" max="4" width="10.88671875" bestFit="1" customWidth="1"/>
    <col min="6" max="6" width="12.44140625" customWidth="1"/>
    <col min="7" max="7" width="13.5546875" customWidth="1"/>
    <col min="8" max="8" width="9.44140625" customWidth="1"/>
    <col min="9" max="9" width="11.77734375" customWidth="1"/>
    <col min="12" max="12" width="16.88671875" bestFit="1" customWidth="1"/>
    <col min="13" max="13" width="15.6640625" bestFit="1" customWidth="1"/>
    <col min="14" max="15" width="12" bestFit="1" customWidth="1"/>
    <col min="16" max="16" width="11.5546875" bestFit="1" customWidth="1"/>
    <col min="17" max="17" width="11.6640625" bestFit="1" customWidth="1"/>
    <col min="18" max="19" width="10.88671875" bestFit="1" customWidth="1"/>
    <col min="20" max="20" width="11.88671875" bestFit="1" customWidth="1"/>
    <col min="21" max="21" width="13.88671875" bestFit="1" customWidth="1"/>
    <col min="22" max="22" width="10.109375" bestFit="1" customWidth="1"/>
    <col min="23" max="24" width="11.88671875" bestFit="1" customWidth="1"/>
    <col min="25" max="25" width="11.44140625" bestFit="1" customWidth="1"/>
    <col min="26" max="26" width="11.5546875" bestFit="1" customWidth="1"/>
    <col min="27" max="27" width="10.88671875" bestFit="1" customWidth="1"/>
    <col min="28" max="28" width="10.77734375" bestFit="1" customWidth="1"/>
    <col min="29" max="29" width="11.5546875" bestFit="1" customWidth="1"/>
    <col min="30" max="30" width="10.77734375" bestFit="1" customWidth="1"/>
    <col min="31" max="31" width="10" bestFit="1" customWidth="1"/>
    <col min="32" max="33" width="11.88671875" bestFit="1" customWidth="1"/>
    <col min="34" max="34" width="11.44140625" bestFit="1" customWidth="1"/>
    <col min="35" max="35" width="11.5546875" bestFit="1" customWidth="1"/>
    <col min="36" max="36" width="10.77734375" bestFit="1" customWidth="1"/>
    <col min="37" max="37" width="10" bestFit="1" customWidth="1"/>
    <col min="38" max="39" width="11.88671875" bestFit="1" customWidth="1"/>
    <col min="40" max="40" width="11.44140625" bestFit="1" customWidth="1"/>
    <col min="41" max="41" width="11.5546875" bestFit="1" customWidth="1"/>
    <col min="42" max="42" width="10.77734375" bestFit="1" customWidth="1"/>
    <col min="43" max="43" width="10" bestFit="1" customWidth="1"/>
    <col min="44" max="45" width="11.88671875" bestFit="1" customWidth="1"/>
    <col min="46" max="46" width="11.44140625" bestFit="1" customWidth="1"/>
    <col min="47" max="47" width="11.5546875" bestFit="1" customWidth="1"/>
    <col min="48" max="48" width="10.77734375" bestFit="1" customWidth="1"/>
    <col min="49" max="49" width="10" bestFit="1" customWidth="1"/>
    <col min="50" max="51" width="11.88671875" bestFit="1" customWidth="1"/>
    <col min="52" max="52" width="11.44140625" bestFit="1" customWidth="1"/>
    <col min="53" max="53" width="11.5546875" bestFit="1" customWidth="1"/>
    <col min="54" max="54" width="10.77734375" bestFit="1" customWidth="1"/>
    <col min="55" max="55" width="10" bestFit="1" customWidth="1"/>
    <col min="56" max="57" width="11.88671875" bestFit="1" customWidth="1"/>
    <col min="58" max="58" width="11.44140625" bestFit="1" customWidth="1"/>
    <col min="59" max="59" width="11.5546875" bestFit="1" customWidth="1"/>
    <col min="60" max="60" width="10.77734375" bestFit="1" customWidth="1"/>
    <col min="61" max="61" width="10" bestFit="1" customWidth="1"/>
    <col min="62" max="63" width="11.88671875" bestFit="1" customWidth="1"/>
    <col min="64" max="64" width="11.44140625" bestFit="1" customWidth="1"/>
    <col min="65" max="65" width="11.5546875" bestFit="1" customWidth="1"/>
    <col min="66" max="66" width="10.77734375" bestFit="1" customWidth="1"/>
    <col min="67" max="67" width="10" bestFit="1" customWidth="1"/>
    <col min="68" max="69" width="11.88671875" bestFit="1" customWidth="1"/>
    <col min="70" max="70" width="11.44140625" bestFit="1" customWidth="1"/>
    <col min="71" max="71" width="11.5546875" bestFit="1" customWidth="1"/>
    <col min="72" max="72" width="10.77734375" bestFit="1" customWidth="1"/>
    <col min="73" max="73" width="10" bestFit="1" customWidth="1"/>
    <col min="74" max="75" width="11.88671875" bestFit="1" customWidth="1"/>
    <col min="76" max="76" width="11.44140625" bestFit="1" customWidth="1"/>
    <col min="77" max="77" width="11.5546875" bestFit="1" customWidth="1"/>
    <col min="78" max="78" width="10.77734375" bestFit="1" customWidth="1"/>
    <col min="79" max="79" width="10" bestFit="1" customWidth="1"/>
    <col min="80" max="81" width="11.88671875" bestFit="1" customWidth="1"/>
    <col min="82" max="82" width="11.44140625" bestFit="1" customWidth="1"/>
    <col min="83" max="83" width="11.5546875" bestFit="1" customWidth="1"/>
    <col min="84" max="84" width="10.77734375" bestFit="1" customWidth="1"/>
    <col min="85" max="85" width="10" bestFit="1" customWidth="1"/>
    <col min="86" max="87" width="11.88671875" bestFit="1" customWidth="1"/>
    <col min="88" max="88" width="11.44140625" bestFit="1" customWidth="1"/>
    <col min="89" max="89" width="11.5546875" bestFit="1" customWidth="1"/>
    <col min="90" max="90" width="10.77734375" bestFit="1" customWidth="1"/>
    <col min="91" max="91" width="10" bestFit="1" customWidth="1"/>
    <col min="92" max="93" width="11.88671875" bestFit="1" customWidth="1"/>
    <col min="94" max="94" width="11.44140625" bestFit="1" customWidth="1"/>
    <col min="95" max="95" width="11.5546875" bestFit="1" customWidth="1"/>
    <col min="96" max="96" width="10.77734375" bestFit="1" customWidth="1"/>
    <col min="97" max="98" width="11.88671875" bestFit="1" customWidth="1"/>
    <col min="99" max="99" width="11.44140625" bestFit="1" customWidth="1"/>
    <col min="100" max="100" width="11.5546875" bestFit="1" customWidth="1"/>
    <col min="101" max="102" width="10.77734375" bestFit="1" customWidth="1"/>
  </cols>
  <sheetData>
    <row r="3" spans="1:28" x14ac:dyDescent="0.3">
      <c r="A3" s="2" t="s">
        <v>88</v>
      </c>
      <c r="B3" s="2" t="s">
        <v>71</v>
      </c>
      <c r="L3" s="2" t="s">
        <v>88</v>
      </c>
      <c r="M3" s="2" t="s">
        <v>71</v>
      </c>
      <c r="U3" s="29" t="s">
        <v>89</v>
      </c>
    </row>
    <row r="4" spans="1:28" x14ac:dyDescent="0.3">
      <c r="A4" s="2" t="s">
        <v>68</v>
      </c>
      <c r="B4" t="s">
        <v>92</v>
      </c>
      <c r="C4" t="s">
        <v>90</v>
      </c>
      <c r="D4" t="s">
        <v>69</v>
      </c>
      <c r="F4" s="4" t="s">
        <v>91</v>
      </c>
      <c r="G4" s="4" t="s">
        <v>92</v>
      </c>
      <c r="H4" s="4" t="s">
        <v>90</v>
      </c>
      <c r="I4" s="4" t="s">
        <v>69</v>
      </c>
      <c r="L4" s="2" t="s">
        <v>68</v>
      </c>
      <c r="M4" t="s">
        <v>29</v>
      </c>
      <c r="N4" t="s">
        <v>34</v>
      </c>
      <c r="O4" t="s">
        <v>40</v>
      </c>
      <c r="P4" t="s">
        <v>38</v>
      </c>
      <c r="Q4" t="s">
        <v>37</v>
      </c>
      <c r="R4" t="s">
        <v>36</v>
      </c>
      <c r="S4" t="s">
        <v>69</v>
      </c>
      <c r="U4" s="4" t="s">
        <v>68</v>
      </c>
      <c r="V4" s="4" t="s">
        <v>29</v>
      </c>
      <c r="W4" s="4" t="s">
        <v>34</v>
      </c>
      <c r="X4" s="4" t="s">
        <v>40</v>
      </c>
      <c r="Y4" s="4" t="s">
        <v>38</v>
      </c>
      <c r="Z4" s="4" t="s">
        <v>37</v>
      </c>
      <c r="AA4" s="4" t="s">
        <v>36</v>
      </c>
      <c r="AB4" s="4" t="s">
        <v>69</v>
      </c>
    </row>
    <row r="5" spans="1:28" x14ac:dyDescent="0.3">
      <c r="A5" s="23" t="s">
        <v>29</v>
      </c>
      <c r="B5" s="24">
        <v>2.1424070573408949E-2</v>
      </c>
      <c r="C5" s="24">
        <v>3.2766225582860742E-2</v>
      </c>
      <c r="D5" s="24">
        <v>5.4190296156269691E-2</v>
      </c>
      <c r="F5" s="4" t="s">
        <v>29</v>
      </c>
      <c r="G5" s="25">
        <v>2.1424070573408949E-2</v>
      </c>
      <c r="H5" s="25">
        <v>3.2766225582860742E-2</v>
      </c>
      <c r="I5" s="25">
        <v>5.4190296156269691E-2</v>
      </c>
      <c r="L5" s="28">
        <v>2005</v>
      </c>
      <c r="M5" s="24"/>
      <c r="N5" s="24"/>
      <c r="O5" s="24"/>
      <c r="P5" s="24"/>
      <c r="Q5" s="24"/>
      <c r="R5" s="24"/>
      <c r="S5" s="24"/>
      <c r="U5" s="6">
        <v>2005</v>
      </c>
      <c r="V5" s="25">
        <v>1.0830324909747292E-2</v>
      </c>
      <c r="W5" s="25">
        <v>0</v>
      </c>
      <c r="X5" s="25">
        <v>1.8050541516245487E-2</v>
      </c>
      <c r="Y5" s="25">
        <v>1.0830324909747292E-2</v>
      </c>
      <c r="Z5" s="25">
        <v>0</v>
      </c>
      <c r="AA5" s="25">
        <v>1.0830324909747292E-2</v>
      </c>
      <c r="AB5" s="25">
        <v>5.0541516245487361E-2</v>
      </c>
    </row>
    <row r="6" spans="1:28" x14ac:dyDescent="0.3">
      <c r="A6" s="23" t="s">
        <v>34</v>
      </c>
      <c r="B6" s="24">
        <v>2.835538752362949E-2</v>
      </c>
      <c r="C6" s="24">
        <v>0.11909262759924386</v>
      </c>
      <c r="D6" s="24">
        <v>0.14744801512287334</v>
      </c>
      <c r="F6" s="4" t="s">
        <v>34</v>
      </c>
      <c r="G6" s="25">
        <v>2.835538752362949E-2</v>
      </c>
      <c r="H6" s="25">
        <v>0.11909262759924386</v>
      </c>
      <c r="I6" s="25">
        <v>0.14744801512287334</v>
      </c>
      <c r="L6" s="27" t="s">
        <v>89</v>
      </c>
      <c r="M6" s="24">
        <v>1.890359168241966E-3</v>
      </c>
      <c r="N6" s="24">
        <v>0</v>
      </c>
      <c r="O6" s="24">
        <v>3.1505986137366098E-3</v>
      </c>
      <c r="P6" s="24">
        <v>1.890359168241966E-3</v>
      </c>
      <c r="Q6" s="24">
        <v>0</v>
      </c>
      <c r="R6" s="24">
        <v>1.890359168241966E-3</v>
      </c>
      <c r="S6" s="24">
        <v>8.8216761184625077E-3</v>
      </c>
      <c r="U6" s="6">
        <v>2006</v>
      </c>
      <c r="V6" s="25">
        <v>1.0830324909747292E-2</v>
      </c>
      <c r="W6" s="25">
        <v>3.6101083032490976E-3</v>
      </c>
      <c r="X6" s="25">
        <v>1.8050541516245487E-2</v>
      </c>
      <c r="Y6" s="25">
        <v>1.0830324909747292E-2</v>
      </c>
      <c r="Z6" s="25">
        <v>1.0830324909747292E-2</v>
      </c>
      <c r="AA6" s="25">
        <v>1.0830324909747292E-2</v>
      </c>
      <c r="AB6" s="25">
        <v>6.4981949458483748E-2</v>
      </c>
    </row>
    <row r="7" spans="1:28" x14ac:dyDescent="0.3">
      <c r="A7" s="23" t="s">
        <v>40</v>
      </c>
      <c r="B7" s="24">
        <v>3.5286704473850031E-2</v>
      </c>
      <c r="C7" s="24">
        <v>0.24322621298046629</v>
      </c>
      <c r="D7" s="24">
        <v>0.27851291745431633</v>
      </c>
      <c r="F7" s="4" t="s">
        <v>40</v>
      </c>
      <c r="G7" s="25">
        <v>3.5286704473850031E-2</v>
      </c>
      <c r="H7" s="25">
        <v>0.24322621298046629</v>
      </c>
      <c r="I7" s="25">
        <v>0.27851291745431633</v>
      </c>
      <c r="L7" s="27" t="s">
        <v>90</v>
      </c>
      <c r="M7" s="24">
        <v>3.1505986137366098E-3</v>
      </c>
      <c r="N7" s="24">
        <v>2.520478890989288E-3</v>
      </c>
      <c r="O7" s="24">
        <v>1.5122873345935728E-2</v>
      </c>
      <c r="P7" s="24">
        <v>2.0163831127914304E-2</v>
      </c>
      <c r="Q7" s="24">
        <v>5.0409577819785761E-3</v>
      </c>
      <c r="R7" s="24">
        <v>3.1505986137366098E-3</v>
      </c>
      <c r="S7" s="24">
        <v>4.9149338374291113E-2</v>
      </c>
      <c r="U7" s="6">
        <v>2007</v>
      </c>
      <c r="V7" s="25">
        <v>1.0830324909747292E-2</v>
      </c>
      <c r="W7" s="25">
        <v>0</v>
      </c>
      <c r="X7" s="25">
        <v>3.6101083032490976E-3</v>
      </c>
      <c r="Y7" s="25">
        <v>2.8880866425992781E-2</v>
      </c>
      <c r="Z7" s="25">
        <v>1.8050541516245487E-2</v>
      </c>
      <c r="AA7" s="25">
        <v>1.0830324909747292E-2</v>
      </c>
      <c r="AB7" s="25">
        <v>7.2202166064981949E-2</v>
      </c>
    </row>
    <row r="8" spans="1:28" x14ac:dyDescent="0.3">
      <c r="A8" s="23" t="s">
        <v>38</v>
      </c>
      <c r="B8" s="24">
        <v>3.9697542533081283E-2</v>
      </c>
      <c r="C8" s="24">
        <v>0.27599243856332706</v>
      </c>
      <c r="D8" s="24">
        <v>0.31568998109640833</v>
      </c>
      <c r="F8" s="4" t="s">
        <v>38</v>
      </c>
      <c r="G8" s="25">
        <v>3.9697542533081283E-2</v>
      </c>
      <c r="H8" s="25">
        <v>0.27599243856332706</v>
      </c>
      <c r="I8" s="25">
        <v>0.31568998109640833</v>
      </c>
      <c r="L8" s="28">
        <v>2006</v>
      </c>
      <c r="M8" s="24"/>
      <c r="N8" s="24"/>
      <c r="O8" s="24"/>
      <c r="P8" s="24"/>
      <c r="Q8" s="24"/>
      <c r="R8" s="24"/>
      <c r="S8" s="24"/>
      <c r="U8" s="6">
        <v>2008</v>
      </c>
      <c r="V8" s="25">
        <v>1.444043321299639E-2</v>
      </c>
      <c r="W8" s="25">
        <v>1.444043321299639E-2</v>
      </c>
      <c r="X8" s="25">
        <v>1.444043321299639E-2</v>
      </c>
      <c r="Y8" s="25">
        <v>2.1660649819494584E-2</v>
      </c>
      <c r="Z8" s="25">
        <v>1.8050541516245487E-2</v>
      </c>
      <c r="AA8" s="25">
        <v>2.1660649819494584E-2</v>
      </c>
      <c r="AB8" s="25">
        <v>0.10469314079422383</v>
      </c>
    </row>
    <row r="9" spans="1:28" x14ac:dyDescent="0.3">
      <c r="A9" s="23" t="s">
        <v>37</v>
      </c>
      <c r="B9" s="24">
        <v>2.9615626969124134E-2</v>
      </c>
      <c r="C9" s="24">
        <v>0.10396975425330812</v>
      </c>
      <c r="D9" s="24">
        <v>0.13358538122243227</v>
      </c>
      <c r="F9" s="4" t="s">
        <v>37</v>
      </c>
      <c r="G9" s="25">
        <v>2.9615626969124134E-2</v>
      </c>
      <c r="H9" s="25">
        <v>0.10396975425330812</v>
      </c>
      <c r="I9" s="25">
        <v>0.13358538122243227</v>
      </c>
      <c r="L9" s="27" t="s">
        <v>89</v>
      </c>
      <c r="M9" s="24">
        <v>1.890359168241966E-3</v>
      </c>
      <c r="N9" s="24">
        <v>6.3011972274732201E-4</v>
      </c>
      <c r="O9" s="24">
        <v>3.1505986137366098E-3</v>
      </c>
      <c r="P9" s="24">
        <v>1.890359168241966E-3</v>
      </c>
      <c r="Q9" s="24">
        <v>1.890359168241966E-3</v>
      </c>
      <c r="R9" s="24">
        <v>1.890359168241966E-3</v>
      </c>
      <c r="S9" s="24">
        <v>1.1342155009451797E-2</v>
      </c>
      <c r="U9" s="6">
        <v>2009</v>
      </c>
      <c r="V9" s="25">
        <v>3.6101083032490976E-3</v>
      </c>
      <c r="W9" s="25">
        <v>1.8050541516245487E-2</v>
      </c>
      <c r="X9" s="25">
        <v>0</v>
      </c>
      <c r="Y9" s="25">
        <v>3.6101083032490976E-3</v>
      </c>
      <c r="Z9" s="25">
        <v>0</v>
      </c>
      <c r="AA9" s="25">
        <v>2.1660649819494584E-2</v>
      </c>
      <c r="AB9" s="25">
        <v>4.6931407942238268E-2</v>
      </c>
    </row>
    <row r="10" spans="1:28" x14ac:dyDescent="0.3">
      <c r="A10" s="23" t="s">
        <v>36</v>
      </c>
      <c r="B10" s="24">
        <v>2.0163831127914304E-2</v>
      </c>
      <c r="C10" s="24">
        <v>5.0409577819785757E-2</v>
      </c>
      <c r="D10" s="24">
        <v>7.0573408947700061E-2</v>
      </c>
      <c r="F10" s="4" t="s">
        <v>36</v>
      </c>
      <c r="G10" s="25">
        <v>2.0163831127914304E-2</v>
      </c>
      <c r="H10" s="25">
        <v>5.0409577819785757E-2</v>
      </c>
      <c r="I10" s="25">
        <v>7.0573408947700061E-2</v>
      </c>
      <c r="L10" s="27" t="s">
        <v>90</v>
      </c>
      <c r="M10" s="24">
        <v>5.0409577819785761E-3</v>
      </c>
      <c r="N10" s="24">
        <v>5.6710775047258983E-3</v>
      </c>
      <c r="O10" s="24">
        <v>1.1342155009451797E-2</v>
      </c>
      <c r="P10" s="24">
        <v>2.8985507246376812E-2</v>
      </c>
      <c r="Q10" s="24">
        <v>1.0712035286704474E-2</v>
      </c>
      <c r="R10" s="24">
        <v>3.1505986137366098E-3</v>
      </c>
      <c r="S10" s="24">
        <v>6.4902331442974165E-2</v>
      </c>
      <c r="U10" s="6">
        <v>2010</v>
      </c>
      <c r="V10" s="25">
        <v>7.2202166064981952E-3</v>
      </c>
      <c r="W10" s="25">
        <v>1.8050541516245487E-2</v>
      </c>
      <c r="X10" s="25">
        <v>1.444043321299639E-2</v>
      </c>
      <c r="Y10" s="25">
        <v>2.8880866425992781E-2</v>
      </c>
      <c r="Z10" s="25">
        <v>1.8050541516245487E-2</v>
      </c>
      <c r="AA10" s="25">
        <v>1.444043321299639E-2</v>
      </c>
      <c r="AB10" s="25">
        <v>0.10108303249097472</v>
      </c>
    </row>
    <row r="11" spans="1:28" x14ac:dyDescent="0.3">
      <c r="A11" s="23" t="s">
        <v>69</v>
      </c>
      <c r="B11" s="24">
        <v>0.17454316320100818</v>
      </c>
      <c r="C11" s="24">
        <v>0.82545683679899184</v>
      </c>
      <c r="D11" s="24">
        <v>1</v>
      </c>
      <c r="F11" s="4" t="s">
        <v>69</v>
      </c>
      <c r="G11" s="26">
        <v>0.17454316320100818</v>
      </c>
      <c r="H11" s="26">
        <v>0.82545683679899184</v>
      </c>
      <c r="I11" s="26">
        <v>1</v>
      </c>
      <c r="L11" s="28">
        <v>2007</v>
      </c>
      <c r="M11" s="24"/>
      <c r="N11" s="24"/>
      <c r="O11" s="24"/>
      <c r="P11" s="24"/>
      <c r="Q11" s="24"/>
      <c r="R11" s="24"/>
      <c r="S11" s="24"/>
      <c r="U11" s="6">
        <v>2011</v>
      </c>
      <c r="V11" s="25">
        <v>1.8050541516245487E-2</v>
      </c>
      <c r="W11" s="25">
        <v>1.0830324909747292E-2</v>
      </c>
      <c r="X11" s="25">
        <v>3.2490974729241874E-2</v>
      </c>
      <c r="Y11" s="25">
        <v>1.444043321299639E-2</v>
      </c>
      <c r="Z11" s="25">
        <v>7.2202166064981952E-3</v>
      </c>
      <c r="AA11" s="25">
        <v>1.0830324909747292E-2</v>
      </c>
      <c r="AB11" s="25">
        <v>9.3862815884476536E-2</v>
      </c>
    </row>
    <row r="12" spans="1:28" x14ac:dyDescent="0.3">
      <c r="L12" s="27" t="s">
        <v>89</v>
      </c>
      <c r="M12" s="24">
        <v>1.890359168241966E-3</v>
      </c>
      <c r="N12" s="24">
        <v>0</v>
      </c>
      <c r="O12" s="24">
        <v>6.3011972274732201E-4</v>
      </c>
      <c r="P12" s="24">
        <v>5.0409577819785761E-3</v>
      </c>
      <c r="Q12" s="24">
        <v>3.1505986137366098E-3</v>
      </c>
      <c r="R12" s="24">
        <v>1.890359168241966E-3</v>
      </c>
      <c r="S12" s="24">
        <v>1.2602394454946439E-2</v>
      </c>
      <c r="U12" s="6">
        <v>2012</v>
      </c>
      <c r="V12" s="25">
        <v>0</v>
      </c>
      <c r="W12" s="25">
        <v>1.444043321299639E-2</v>
      </c>
      <c r="X12" s="25">
        <v>1.0830324909747292E-2</v>
      </c>
      <c r="Y12" s="25">
        <v>7.2202166064981952E-3</v>
      </c>
      <c r="Z12" s="25">
        <v>7.2202166064981952E-3</v>
      </c>
      <c r="AA12" s="25">
        <v>0</v>
      </c>
      <c r="AB12" s="25">
        <v>3.9711191335740074E-2</v>
      </c>
    </row>
    <row r="13" spans="1:28" x14ac:dyDescent="0.3">
      <c r="L13" s="27" t="s">
        <v>90</v>
      </c>
      <c r="M13" s="24">
        <v>3.780718336483932E-3</v>
      </c>
      <c r="N13" s="24">
        <v>2.520478890989288E-3</v>
      </c>
      <c r="O13" s="24">
        <v>1.0081915563957152E-2</v>
      </c>
      <c r="P13" s="24">
        <v>1.5122873345935728E-2</v>
      </c>
      <c r="Q13" s="24">
        <v>8.1915563957151855E-3</v>
      </c>
      <c r="R13" s="24">
        <v>7.5614366729678641E-3</v>
      </c>
      <c r="S13" s="24">
        <v>4.725897920604915E-2</v>
      </c>
      <c r="U13" s="6">
        <v>2013</v>
      </c>
      <c r="V13" s="25">
        <v>7.2202166064981952E-3</v>
      </c>
      <c r="W13" s="25">
        <v>3.6101083032490976E-3</v>
      </c>
      <c r="X13" s="25">
        <v>0</v>
      </c>
      <c r="Y13" s="25">
        <v>1.8050541516245487E-2</v>
      </c>
      <c r="Z13" s="25">
        <v>1.8050541516245487E-2</v>
      </c>
      <c r="AA13" s="25">
        <v>0</v>
      </c>
      <c r="AB13" s="25">
        <v>4.6931407942238268E-2</v>
      </c>
    </row>
    <row r="14" spans="1:28" x14ac:dyDescent="0.3">
      <c r="L14" s="28">
        <v>2008</v>
      </c>
      <c r="M14" s="24"/>
      <c r="N14" s="24"/>
      <c r="O14" s="24"/>
      <c r="P14" s="24"/>
      <c r="Q14" s="24"/>
      <c r="R14" s="24"/>
      <c r="S14" s="24"/>
      <c r="U14" s="6">
        <v>2014</v>
      </c>
      <c r="V14" s="25">
        <v>7.2202166064981952E-3</v>
      </c>
      <c r="W14" s="25">
        <v>2.8880866425992781E-2</v>
      </c>
      <c r="X14" s="25">
        <v>1.8050541516245487E-2</v>
      </c>
      <c r="Y14" s="25">
        <v>1.444043321299639E-2</v>
      </c>
      <c r="Z14" s="25">
        <v>3.6101083032490976E-3</v>
      </c>
      <c r="AA14" s="25">
        <v>3.6101083032490976E-3</v>
      </c>
      <c r="AB14" s="25">
        <v>7.5812274368231042E-2</v>
      </c>
    </row>
    <row r="15" spans="1:28" x14ac:dyDescent="0.3">
      <c r="L15" s="27" t="s">
        <v>89</v>
      </c>
      <c r="M15" s="24">
        <v>2.520478890989288E-3</v>
      </c>
      <c r="N15" s="24">
        <v>2.520478890989288E-3</v>
      </c>
      <c r="O15" s="24">
        <v>2.520478890989288E-3</v>
      </c>
      <c r="P15" s="24">
        <v>3.780718336483932E-3</v>
      </c>
      <c r="Q15" s="24">
        <v>3.1505986137366098E-3</v>
      </c>
      <c r="R15" s="24">
        <v>3.780718336483932E-3</v>
      </c>
      <c r="S15" s="24">
        <v>1.8273471959672338E-2</v>
      </c>
      <c r="U15" s="6">
        <v>2015</v>
      </c>
      <c r="V15" s="25">
        <v>1.0830324909747292E-2</v>
      </c>
      <c r="W15" s="25">
        <v>1.0830324909747292E-2</v>
      </c>
      <c r="X15" s="25">
        <v>2.1660649819494584E-2</v>
      </c>
      <c r="Y15" s="25">
        <v>3.2490974729241874E-2</v>
      </c>
      <c r="Z15" s="25">
        <v>2.8880866425992781E-2</v>
      </c>
      <c r="AA15" s="25">
        <v>0</v>
      </c>
      <c r="AB15" s="25">
        <v>0.10469314079422383</v>
      </c>
    </row>
    <row r="16" spans="1:28" x14ac:dyDescent="0.3">
      <c r="L16" s="27" t="s">
        <v>90</v>
      </c>
      <c r="M16" s="24">
        <v>3.1505986137366098E-3</v>
      </c>
      <c r="N16" s="24">
        <v>6.3011972274732196E-3</v>
      </c>
      <c r="O16" s="24">
        <v>1.1342155009451797E-2</v>
      </c>
      <c r="P16" s="24">
        <v>2.2054190296156271E-2</v>
      </c>
      <c r="Q16" s="24">
        <v>6.3011972274732196E-3</v>
      </c>
      <c r="R16" s="24">
        <v>2.520478890989288E-3</v>
      </c>
      <c r="S16" s="24">
        <v>5.1669817265280402E-2</v>
      </c>
      <c r="U16" s="6">
        <v>2016</v>
      </c>
      <c r="V16" s="25">
        <v>7.2202166064981952E-3</v>
      </c>
      <c r="W16" s="25">
        <v>7.2202166064981952E-3</v>
      </c>
      <c r="X16" s="25">
        <v>1.0830324909747292E-2</v>
      </c>
      <c r="Y16" s="25">
        <v>7.2202166064981952E-3</v>
      </c>
      <c r="Z16" s="25">
        <v>7.2202166064981952E-3</v>
      </c>
      <c r="AA16" s="25">
        <v>0</v>
      </c>
      <c r="AB16" s="25">
        <v>3.9711191335740074E-2</v>
      </c>
    </row>
    <row r="17" spans="12:28" x14ac:dyDescent="0.3">
      <c r="L17" s="28">
        <v>2009</v>
      </c>
      <c r="M17" s="24"/>
      <c r="N17" s="24"/>
      <c r="O17" s="24"/>
      <c r="P17" s="24"/>
      <c r="Q17" s="24"/>
      <c r="R17" s="24"/>
      <c r="S17" s="24"/>
      <c r="U17" s="6">
        <v>2017</v>
      </c>
      <c r="V17" s="25">
        <v>7.2202166064981952E-3</v>
      </c>
      <c r="W17" s="25">
        <v>1.444043321299639E-2</v>
      </c>
      <c r="X17" s="25">
        <v>1.444043321299639E-2</v>
      </c>
      <c r="Y17" s="25">
        <v>1.0830324909747292E-2</v>
      </c>
      <c r="Z17" s="25">
        <v>7.2202166064981952E-3</v>
      </c>
      <c r="AA17" s="25">
        <v>3.6101083032490976E-3</v>
      </c>
      <c r="AB17" s="25">
        <v>5.7761732851985562E-2</v>
      </c>
    </row>
    <row r="18" spans="12:28" x14ac:dyDescent="0.3">
      <c r="L18" s="27" t="s">
        <v>89</v>
      </c>
      <c r="M18" s="24">
        <v>6.3011972274732201E-4</v>
      </c>
      <c r="N18" s="24">
        <v>3.1505986137366098E-3</v>
      </c>
      <c r="O18" s="24">
        <v>0</v>
      </c>
      <c r="P18" s="24">
        <v>6.3011972274732201E-4</v>
      </c>
      <c r="Q18" s="24">
        <v>0</v>
      </c>
      <c r="R18" s="24">
        <v>3.780718336483932E-3</v>
      </c>
      <c r="S18" s="24">
        <v>8.1915563957151855E-3</v>
      </c>
      <c r="U18" s="6">
        <v>2018</v>
      </c>
      <c r="V18" s="25">
        <v>7.2202166064981952E-3</v>
      </c>
      <c r="W18" s="25">
        <v>3.6101083032490976E-3</v>
      </c>
      <c r="X18" s="25">
        <v>1.444043321299639E-2</v>
      </c>
      <c r="Y18" s="25">
        <v>1.444043321299639E-2</v>
      </c>
      <c r="Z18" s="25">
        <v>1.444043321299639E-2</v>
      </c>
      <c r="AA18" s="25">
        <v>7.2202166064981952E-3</v>
      </c>
      <c r="AB18" s="25">
        <v>6.1371841155234655E-2</v>
      </c>
    </row>
    <row r="19" spans="12:28" x14ac:dyDescent="0.3">
      <c r="L19" s="27" t="s">
        <v>90</v>
      </c>
      <c r="M19" s="24">
        <v>3.1505986137366098E-3</v>
      </c>
      <c r="N19" s="24">
        <v>6.9313169502205419E-3</v>
      </c>
      <c r="O19" s="24">
        <v>1.1972274732199117E-2</v>
      </c>
      <c r="P19" s="24">
        <v>1.890359168241966E-2</v>
      </c>
      <c r="Q19" s="24">
        <v>5.6710775047258983E-3</v>
      </c>
      <c r="R19" s="24">
        <v>3.780718336483932E-3</v>
      </c>
      <c r="S19" s="24">
        <v>5.0409577819785757E-2</v>
      </c>
      <c r="U19" s="6">
        <v>2019</v>
      </c>
      <c r="V19" s="25">
        <v>0</v>
      </c>
      <c r="W19" s="25">
        <v>1.444043321299639E-2</v>
      </c>
      <c r="X19" s="25">
        <v>1.0830324909747292E-2</v>
      </c>
      <c r="Y19" s="25">
        <v>3.6101083032490976E-3</v>
      </c>
      <c r="Z19" s="25">
        <v>1.0830324909747292E-2</v>
      </c>
      <c r="AA19" s="25">
        <v>0</v>
      </c>
      <c r="AB19" s="25">
        <v>3.9711191335740074E-2</v>
      </c>
    </row>
    <row r="20" spans="12:28" x14ac:dyDescent="0.3">
      <c r="L20" s="28">
        <v>2010</v>
      </c>
      <c r="M20" s="24"/>
      <c r="N20" s="24"/>
      <c r="O20" s="24"/>
      <c r="P20" s="24"/>
      <c r="Q20" s="24"/>
      <c r="R20" s="24"/>
      <c r="S20" s="24"/>
      <c r="U20" s="4" t="s">
        <v>69</v>
      </c>
      <c r="V20" s="26">
        <v>0.12274368231046931</v>
      </c>
      <c r="W20" s="26">
        <v>0.16245487364620939</v>
      </c>
      <c r="X20" s="26">
        <v>0.20216606498194944</v>
      </c>
      <c r="Y20" s="26">
        <v>0.22743682310469315</v>
      </c>
      <c r="Z20" s="26">
        <v>0.16967509025270758</v>
      </c>
      <c r="AA20" s="26">
        <v>0.11552346570397112</v>
      </c>
      <c r="AB20" s="26">
        <v>1</v>
      </c>
    </row>
    <row r="21" spans="12:28" x14ac:dyDescent="0.3">
      <c r="L21" s="27" t="s">
        <v>89</v>
      </c>
      <c r="M21" s="24">
        <v>1.260239445494644E-3</v>
      </c>
      <c r="N21" s="24">
        <v>3.1505986137366098E-3</v>
      </c>
      <c r="O21" s="24">
        <v>2.520478890989288E-3</v>
      </c>
      <c r="P21" s="24">
        <v>5.0409577819785761E-3</v>
      </c>
      <c r="Q21" s="24">
        <v>3.1505986137366098E-3</v>
      </c>
      <c r="R21" s="24">
        <v>2.520478890989288E-3</v>
      </c>
      <c r="S21" s="24">
        <v>1.7643352236925015E-2</v>
      </c>
    </row>
    <row r="22" spans="12:28" x14ac:dyDescent="0.3">
      <c r="L22" s="27" t="s">
        <v>90</v>
      </c>
      <c r="M22" s="24">
        <v>2.520478890989288E-3</v>
      </c>
      <c r="N22" s="24">
        <v>5.0409577819785761E-3</v>
      </c>
      <c r="O22" s="24">
        <v>1.9533711405166982E-2</v>
      </c>
      <c r="P22" s="24">
        <v>2.3314429741650915E-2</v>
      </c>
      <c r="Q22" s="24">
        <v>1.3232514177693762E-2</v>
      </c>
      <c r="R22" s="24">
        <v>3.780718336483932E-3</v>
      </c>
      <c r="S22" s="24">
        <v>6.7422810333963454E-2</v>
      </c>
      <c r="U22" s="29" t="s">
        <v>90</v>
      </c>
    </row>
    <row r="23" spans="12:28" x14ac:dyDescent="0.3">
      <c r="L23" s="28">
        <v>2011</v>
      </c>
      <c r="M23" s="24"/>
      <c r="N23" s="24"/>
      <c r="O23" s="24"/>
      <c r="P23" s="24"/>
      <c r="Q23" s="24"/>
      <c r="R23" s="24"/>
      <c r="S23" s="24"/>
      <c r="U23" s="4" t="s">
        <v>68</v>
      </c>
      <c r="V23" s="4" t="s">
        <v>29</v>
      </c>
      <c r="W23" s="4" t="s">
        <v>34</v>
      </c>
      <c r="X23" s="4" t="s">
        <v>40</v>
      </c>
      <c r="Y23" s="4" t="s">
        <v>38</v>
      </c>
      <c r="Z23" s="4" t="s">
        <v>37</v>
      </c>
      <c r="AA23" s="4" t="s">
        <v>36</v>
      </c>
      <c r="AB23" s="4" t="s">
        <v>69</v>
      </c>
    </row>
    <row r="24" spans="12:28" x14ac:dyDescent="0.3">
      <c r="L24" s="27" t="s">
        <v>89</v>
      </c>
      <c r="M24" s="24">
        <v>3.1505986137366098E-3</v>
      </c>
      <c r="N24" s="24">
        <v>1.890359168241966E-3</v>
      </c>
      <c r="O24" s="24">
        <v>5.6710775047258983E-3</v>
      </c>
      <c r="P24" s="24">
        <v>2.520478890989288E-3</v>
      </c>
      <c r="Q24" s="24">
        <v>1.260239445494644E-3</v>
      </c>
      <c r="R24" s="24">
        <v>1.890359168241966E-3</v>
      </c>
      <c r="S24" s="24">
        <v>1.6383112791430371E-2</v>
      </c>
      <c r="U24" s="6">
        <v>2005</v>
      </c>
      <c r="V24" s="25">
        <v>3.8167938931297708E-3</v>
      </c>
      <c r="W24" s="25">
        <v>3.0534351145038168E-3</v>
      </c>
      <c r="X24" s="25">
        <v>1.8320610687022901E-2</v>
      </c>
      <c r="Y24" s="25">
        <v>2.4427480916030534E-2</v>
      </c>
      <c r="Z24" s="25">
        <v>6.1068702290076335E-3</v>
      </c>
      <c r="AA24" s="25">
        <v>3.8167938931297708E-3</v>
      </c>
      <c r="AB24" s="25">
        <v>5.9541984732824425E-2</v>
      </c>
    </row>
    <row r="25" spans="12:28" x14ac:dyDescent="0.3">
      <c r="L25" s="27" t="s">
        <v>90</v>
      </c>
      <c r="M25" s="24">
        <v>2.520478890989288E-3</v>
      </c>
      <c r="N25" s="24">
        <v>1.3232514177693762E-2</v>
      </c>
      <c r="O25" s="24">
        <v>3.0875866414618779E-2</v>
      </c>
      <c r="P25" s="24">
        <v>2.1424070573408949E-2</v>
      </c>
      <c r="Q25" s="24">
        <v>9.4517958412098299E-3</v>
      </c>
      <c r="R25" s="24">
        <v>3.1505986137366098E-3</v>
      </c>
      <c r="S25" s="24">
        <v>8.0655324511657217E-2</v>
      </c>
      <c r="U25" s="6">
        <v>2006</v>
      </c>
      <c r="V25" s="25">
        <v>6.1068702290076335E-3</v>
      </c>
      <c r="W25" s="25">
        <v>6.8702290076335876E-3</v>
      </c>
      <c r="X25" s="25">
        <v>1.3740458015267175E-2</v>
      </c>
      <c r="Y25" s="25">
        <v>3.5114503816793895E-2</v>
      </c>
      <c r="Z25" s="25">
        <v>1.2977099236641221E-2</v>
      </c>
      <c r="AA25" s="25">
        <v>3.8167938931297708E-3</v>
      </c>
      <c r="AB25" s="25">
        <v>7.8625954198473277E-2</v>
      </c>
    </row>
    <row r="26" spans="12:28" x14ac:dyDescent="0.3">
      <c r="L26" s="28">
        <v>2012</v>
      </c>
      <c r="M26" s="24"/>
      <c r="N26" s="24"/>
      <c r="O26" s="24"/>
      <c r="P26" s="24"/>
      <c r="Q26" s="24"/>
      <c r="R26" s="24"/>
      <c r="S26" s="24"/>
      <c r="U26" s="6">
        <v>2007</v>
      </c>
      <c r="V26" s="25">
        <v>4.5801526717557254E-3</v>
      </c>
      <c r="W26" s="25">
        <v>3.0534351145038168E-3</v>
      </c>
      <c r="X26" s="25">
        <v>1.2213740458015267E-2</v>
      </c>
      <c r="Y26" s="25">
        <v>1.8320610687022901E-2</v>
      </c>
      <c r="Z26" s="25">
        <v>9.9236641221374048E-3</v>
      </c>
      <c r="AA26" s="25">
        <v>9.1603053435114507E-3</v>
      </c>
      <c r="AB26" s="25">
        <v>5.7251908396946563E-2</v>
      </c>
    </row>
    <row r="27" spans="12:28" x14ac:dyDescent="0.3">
      <c r="L27" s="27" t="s">
        <v>89</v>
      </c>
      <c r="M27" s="24">
        <v>0</v>
      </c>
      <c r="N27" s="24">
        <v>2.520478890989288E-3</v>
      </c>
      <c r="O27" s="24">
        <v>1.890359168241966E-3</v>
      </c>
      <c r="P27" s="24">
        <v>1.260239445494644E-3</v>
      </c>
      <c r="Q27" s="24">
        <v>1.260239445494644E-3</v>
      </c>
      <c r="R27" s="24">
        <v>0</v>
      </c>
      <c r="S27" s="24">
        <v>6.9313169502205419E-3</v>
      </c>
      <c r="U27" s="6">
        <v>2008</v>
      </c>
      <c r="V27" s="25">
        <v>3.8167938931297708E-3</v>
      </c>
      <c r="W27" s="25">
        <v>7.6335877862595417E-3</v>
      </c>
      <c r="X27" s="25">
        <v>1.3740458015267175E-2</v>
      </c>
      <c r="Y27" s="25">
        <v>2.6717557251908396E-2</v>
      </c>
      <c r="Z27" s="25">
        <v>7.6335877862595417E-3</v>
      </c>
      <c r="AA27" s="25">
        <v>3.0534351145038168E-3</v>
      </c>
      <c r="AB27" s="25">
        <v>6.2595419847328249E-2</v>
      </c>
    </row>
    <row r="28" spans="12:28" x14ac:dyDescent="0.3">
      <c r="L28" s="27" t="s">
        <v>90</v>
      </c>
      <c r="M28" s="24">
        <v>2.520478890989288E-3</v>
      </c>
      <c r="N28" s="24">
        <v>1.3862633900441084E-2</v>
      </c>
      <c r="O28" s="24">
        <v>1.2602394454946439E-2</v>
      </c>
      <c r="P28" s="24">
        <v>1.5122873345935728E-2</v>
      </c>
      <c r="Q28" s="24">
        <v>5.6710775047258983E-3</v>
      </c>
      <c r="R28" s="24">
        <v>1.890359168241966E-3</v>
      </c>
      <c r="S28" s="24">
        <v>5.1669817265280402E-2</v>
      </c>
      <c r="U28" s="6">
        <v>2009</v>
      </c>
      <c r="V28" s="25">
        <v>3.8167938931297708E-3</v>
      </c>
      <c r="W28" s="25">
        <v>8.3969465648854966E-3</v>
      </c>
      <c r="X28" s="25">
        <v>1.4503816793893129E-2</v>
      </c>
      <c r="Y28" s="25">
        <v>2.2900763358778626E-2</v>
      </c>
      <c r="Z28" s="25">
        <v>6.8702290076335876E-3</v>
      </c>
      <c r="AA28" s="25">
        <v>4.5801526717557254E-3</v>
      </c>
      <c r="AB28" s="25">
        <v>6.1068702290076333E-2</v>
      </c>
    </row>
    <row r="29" spans="12:28" x14ac:dyDescent="0.3">
      <c r="L29" s="28">
        <v>2013</v>
      </c>
      <c r="M29" s="24"/>
      <c r="N29" s="24"/>
      <c r="O29" s="24"/>
      <c r="P29" s="24"/>
      <c r="Q29" s="24"/>
      <c r="R29" s="24"/>
      <c r="S29" s="24"/>
      <c r="U29" s="6">
        <v>2010</v>
      </c>
      <c r="V29" s="25">
        <v>3.0534351145038168E-3</v>
      </c>
      <c r="W29" s="25">
        <v>6.1068702290076335E-3</v>
      </c>
      <c r="X29" s="25">
        <v>2.366412213740458E-2</v>
      </c>
      <c r="Y29" s="25">
        <v>2.8244274809160305E-2</v>
      </c>
      <c r="Z29" s="25">
        <v>1.6030534351145039E-2</v>
      </c>
      <c r="AA29" s="25">
        <v>4.5801526717557254E-3</v>
      </c>
      <c r="AB29" s="25">
        <v>8.1679389312977094E-2</v>
      </c>
    </row>
    <row r="30" spans="12:28" x14ac:dyDescent="0.3">
      <c r="L30" s="27" t="s">
        <v>89</v>
      </c>
      <c r="M30" s="24">
        <v>1.260239445494644E-3</v>
      </c>
      <c r="N30" s="24">
        <v>6.3011972274732201E-4</v>
      </c>
      <c r="O30" s="24">
        <v>0</v>
      </c>
      <c r="P30" s="24">
        <v>3.1505986137366098E-3</v>
      </c>
      <c r="Q30" s="24">
        <v>3.1505986137366098E-3</v>
      </c>
      <c r="R30" s="24">
        <v>0</v>
      </c>
      <c r="S30" s="24">
        <v>8.1915563957151855E-3</v>
      </c>
      <c r="U30" s="6">
        <v>2011</v>
      </c>
      <c r="V30" s="25">
        <v>3.0534351145038168E-3</v>
      </c>
      <c r="W30" s="25">
        <v>1.6030534351145039E-2</v>
      </c>
      <c r="X30" s="25">
        <v>3.7404580152671757E-2</v>
      </c>
      <c r="Y30" s="25">
        <v>2.5954198473282442E-2</v>
      </c>
      <c r="Z30" s="25">
        <v>1.1450381679389313E-2</v>
      </c>
      <c r="AA30" s="25">
        <v>3.8167938931297708E-3</v>
      </c>
      <c r="AB30" s="25">
        <v>9.7709923664122136E-2</v>
      </c>
    </row>
    <row r="31" spans="12:28" x14ac:dyDescent="0.3">
      <c r="L31" s="27" t="s">
        <v>90</v>
      </c>
      <c r="M31" s="24">
        <v>6.3011972274732201E-4</v>
      </c>
      <c r="N31" s="24">
        <v>8.8216761184625077E-3</v>
      </c>
      <c r="O31" s="24">
        <v>1.6383112791430371E-2</v>
      </c>
      <c r="P31" s="24">
        <v>2.0793950850661626E-2</v>
      </c>
      <c r="Q31" s="24">
        <v>6.9313169502205419E-3</v>
      </c>
      <c r="R31" s="24">
        <v>4.4108380592312538E-3</v>
      </c>
      <c r="S31" s="24">
        <v>5.7971014492753624E-2</v>
      </c>
      <c r="U31" s="6">
        <v>2012</v>
      </c>
      <c r="V31" s="25">
        <v>3.0534351145038168E-3</v>
      </c>
      <c r="W31" s="25">
        <v>1.6793893129770993E-2</v>
      </c>
      <c r="X31" s="25">
        <v>1.5267175572519083E-2</v>
      </c>
      <c r="Y31" s="25">
        <v>1.8320610687022901E-2</v>
      </c>
      <c r="Z31" s="25">
        <v>6.8702290076335876E-3</v>
      </c>
      <c r="AA31" s="25">
        <v>2.2900763358778627E-3</v>
      </c>
      <c r="AB31" s="25">
        <v>6.2595419847328249E-2</v>
      </c>
    </row>
    <row r="32" spans="12:28" x14ac:dyDescent="0.3">
      <c r="L32" s="28">
        <v>2014</v>
      </c>
      <c r="M32" s="24"/>
      <c r="N32" s="24"/>
      <c r="O32" s="24"/>
      <c r="P32" s="24"/>
      <c r="Q32" s="24"/>
      <c r="R32" s="24"/>
      <c r="S32" s="24"/>
      <c r="U32" s="6">
        <v>2013</v>
      </c>
      <c r="V32" s="25">
        <v>7.6335877862595419E-4</v>
      </c>
      <c r="W32" s="25">
        <v>1.0687022900763359E-2</v>
      </c>
      <c r="X32" s="25">
        <v>1.984732824427481E-2</v>
      </c>
      <c r="Y32" s="25">
        <v>2.5190839694656488E-2</v>
      </c>
      <c r="Z32" s="25">
        <v>8.3969465648854966E-3</v>
      </c>
      <c r="AA32" s="25">
        <v>5.3435114503816794E-3</v>
      </c>
      <c r="AB32" s="25">
        <v>7.0229007633587789E-2</v>
      </c>
    </row>
    <row r="33" spans="12:28" x14ac:dyDescent="0.3">
      <c r="L33" s="27" t="s">
        <v>89</v>
      </c>
      <c r="M33" s="24">
        <v>1.260239445494644E-3</v>
      </c>
      <c r="N33" s="24">
        <v>5.0409577819785761E-3</v>
      </c>
      <c r="O33" s="24">
        <v>3.1505986137366098E-3</v>
      </c>
      <c r="P33" s="24">
        <v>2.520478890989288E-3</v>
      </c>
      <c r="Q33" s="24">
        <v>6.3011972274732201E-4</v>
      </c>
      <c r="R33" s="24">
        <v>6.3011972274732201E-4</v>
      </c>
      <c r="S33" s="24">
        <v>1.3232514177693762E-2</v>
      </c>
      <c r="U33" s="6">
        <v>2014</v>
      </c>
      <c r="V33" s="25">
        <v>7.6335877862595419E-4</v>
      </c>
      <c r="W33" s="25">
        <v>2.8244274809160305E-2</v>
      </c>
      <c r="X33" s="25">
        <v>2.2900763358778626E-2</v>
      </c>
      <c r="Y33" s="25">
        <v>2.0610687022900764E-2</v>
      </c>
      <c r="Z33" s="25">
        <v>6.1068702290076335E-3</v>
      </c>
      <c r="AA33" s="25">
        <v>3.8167938931297708E-3</v>
      </c>
      <c r="AB33" s="25">
        <v>8.2442748091603055E-2</v>
      </c>
    </row>
    <row r="34" spans="12:28" x14ac:dyDescent="0.3">
      <c r="L34" s="27" t="s">
        <v>90</v>
      </c>
      <c r="M34" s="24">
        <v>6.3011972274732201E-4</v>
      </c>
      <c r="N34" s="24">
        <v>2.3314429741650915E-2</v>
      </c>
      <c r="O34" s="24">
        <v>1.890359168241966E-2</v>
      </c>
      <c r="P34" s="24">
        <v>1.7013232514177693E-2</v>
      </c>
      <c r="Q34" s="24">
        <v>5.0409577819785761E-3</v>
      </c>
      <c r="R34" s="24">
        <v>3.1505986137366098E-3</v>
      </c>
      <c r="S34" s="24">
        <v>6.8052930056710773E-2</v>
      </c>
      <c r="U34" s="6">
        <v>2015</v>
      </c>
      <c r="V34" s="25">
        <v>1.5267175572519084E-3</v>
      </c>
      <c r="W34" s="25">
        <v>1.4503816793893129E-2</v>
      </c>
      <c r="X34" s="25">
        <v>2.2900763358778626E-2</v>
      </c>
      <c r="Y34" s="25">
        <v>2.2137404580152672E-2</v>
      </c>
      <c r="Z34" s="25">
        <v>7.6335877862595417E-3</v>
      </c>
      <c r="AA34" s="25">
        <v>3.8167938931297708E-3</v>
      </c>
      <c r="AB34" s="25">
        <v>7.2519083969465645E-2</v>
      </c>
    </row>
    <row r="35" spans="12:28" x14ac:dyDescent="0.3">
      <c r="L35" s="28">
        <v>2015</v>
      </c>
      <c r="M35" s="24"/>
      <c r="N35" s="24"/>
      <c r="O35" s="24"/>
      <c r="P35" s="24"/>
      <c r="Q35" s="24"/>
      <c r="R35" s="24"/>
      <c r="S35" s="24"/>
      <c r="U35" s="6">
        <v>2016</v>
      </c>
      <c r="V35" s="25">
        <v>7.6335877862595419E-4</v>
      </c>
      <c r="W35" s="25">
        <v>6.8702290076335876E-3</v>
      </c>
      <c r="X35" s="25">
        <v>1.6030534351145039E-2</v>
      </c>
      <c r="Y35" s="25">
        <v>1.4503816793893129E-2</v>
      </c>
      <c r="Z35" s="25">
        <v>6.8702290076335876E-3</v>
      </c>
      <c r="AA35" s="25">
        <v>7.6335877862595419E-4</v>
      </c>
      <c r="AB35" s="25">
        <v>4.5801526717557252E-2</v>
      </c>
    </row>
    <row r="36" spans="12:28" x14ac:dyDescent="0.3">
      <c r="L36" s="27" t="s">
        <v>89</v>
      </c>
      <c r="M36" s="24">
        <v>1.890359168241966E-3</v>
      </c>
      <c r="N36" s="24">
        <v>1.890359168241966E-3</v>
      </c>
      <c r="O36" s="24">
        <v>3.780718336483932E-3</v>
      </c>
      <c r="P36" s="24">
        <v>5.6710775047258983E-3</v>
      </c>
      <c r="Q36" s="24">
        <v>5.0409577819785761E-3</v>
      </c>
      <c r="R36" s="24">
        <v>0</v>
      </c>
      <c r="S36" s="24">
        <v>1.8273471959672338E-2</v>
      </c>
      <c r="U36" s="6">
        <v>2017</v>
      </c>
      <c r="V36" s="25">
        <v>2.2900763358778627E-3</v>
      </c>
      <c r="W36" s="25">
        <v>2.2900763358778627E-3</v>
      </c>
      <c r="X36" s="25">
        <v>2.6717557251908396E-2</v>
      </c>
      <c r="Y36" s="25">
        <v>1.984732824427481E-2</v>
      </c>
      <c r="Z36" s="25">
        <v>6.8702290076335876E-3</v>
      </c>
      <c r="AA36" s="25">
        <v>3.0534351145038168E-3</v>
      </c>
      <c r="AB36" s="25">
        <v>6.1068702290076333E-2</v>
      </c>
    </row>
    <row r="37" spans="12:28" x14ac:dyDescent="0.3">
      <c r="L37" s="27" t="s">
        <v>90</v>
      </c>
      <c r="M37" s="24">
        <v>1.260239445494644E-3</v>
      </c>
      <c r="N37" s="24">
        <v>1.1972274732199117E-2</v>
      </c>
      <c r="O37" s="24">
        <v>1.890359168241966E-2</v>
      </c>
      <c r="P37" s="24">
        <v>1.8273471959672338E-2</v>
      </c>
      <c r="Q37" s="24">
        <v>6.3011972274732196E-3</v>
      </c>
      <c r="R37" s="24">
        <v>3.1505986137366098E-3</v>
      </c>
      <c r="S37" s="24">
        <v>5.9861373660995587E-2</v>
      </c>
      <c r="U37" s="6">
        <v>2018</v>
      </c>
      <c r="V37" s="25">
        <v>2.2900763358778627E-3</v>
      </c>
      <c r="W37" s="25">
        <v>9.1603053435114507E-3</v>
      </c>
      <c r="X37" s="25">
        <v>2.366412213740458E-2</v>
      </c>
      <c r="Y37" s="25">
        <v>1.6030534351145039E-2</v>
      </c>
      <c r="Z37" s="25">
        <v>6.8702290076335876E-3</v>
      </c>
      <c r="AA37" s="25">
        <v>3.8167938931297708E-3</v>
      </c>
      <c r="AB37" s="25">
        <v>6.1832061068702288E-2</v>
      </c>
    </row>
    <row r="38" spans="12:28" x14ac:dyDescent="0.3">
      <c r="L38" s="28">
        <v>2016</v>
      </c>
      <c r="M38" s="24"/>
      <c r="N38" s="24"/>
      <c r="O38" s="24"/>
      <c r="P38" s="24"/>
      <c r="Q38" s="24"/>
      <c r="R38" s="24"/>
      <c r="S38" s="24"/>
      <c r="U38" s="6">
        <v>2019</v>
      </c>
      <c r="V38" s="25">
        <v>0</v>
      </c>
      <c r="W38" s="25">
        <v>4.5801526717557254E-3</v>
      </c>
      <c r="X38" s="25">
        <v>1.3740458015267175E-2</v>
      </c>
      <c r="Y38" s="25">
        <v>1.6030534351145039E-2</v>
      </c>
      <c r="Z38" s="25">
        <v>5.3435114503816794E-3</v>
      </c>
      <c r="AA38" s="25">
        <v>5.3435114503816794E-3</v>
      </c>
      <c r="AB38" s="25">
        <v>4.5038167938931298E-2</v>
      </c>
    </row>
    <row r="39" spans="12:28" x14ac:dyDescent="0.3">
      <c r="L39" s="27" t="s">
        <v>89</v>
      </c>
      <c r="M39" s="24">
        <v>1.260239445494644E-3</v>
      </c>
      <c r="N39" s="24">
        <v>1.260239445494644E-3</v>
      </c>
      <c r="O39" s="24">
        <v>1.890359168241966E-3</v>
      </c>
      <c r="P39" s="24">
        <v>1.260239445494644E-3</v>
      </c>
      <c r="Q39" s="24">
        <v>1.260239445494644E-3</v>
      </c>
      <c r="R39" s="24">
        <v>0</v>
      </c>
      <c r="S39" s="24">
        <v>6.9313169502205419E-3</v>
      </c>
      <c r="U39" s="4" t="s">
        <v>69</v>
      </c>
      <c r="V39" s="26">
        <v>3.9694656488549619E-2</v>
      </c>
      <c r="W39" s="26">
        <v>0.14427480916030536</v>
      </c>
      <c r="X39" s="26">
        <v>0.29465648854961835</v>
      </c>
      <c r="Y39" s="26">
        <v>0.33435114503816793</v>
      </c>
      <c r="Z39" s="26">
        <v>0.12595419847328243</v>
      </c>
      <c r="AA39" s="26">
        <v>6.1068702290076333E-2</v>
      </c>
      <c r="AB39" s="26">
        <v>1</v>
      </c>
    </row>
    <row r="40" spans="12:28" x14ac:dyDescent="0.3">
      <c r="L40" s="27" t="s">
        <v>90</v>
      </c>
      <c r="M40" s="24">
        <v>6.3011972274732201E-4</v>
      </c>
      <c r="N40" s="24">
        <v>5.6710775047258983E-3</v>
      </c>
      <c r="O40" s="24">
        <v>1.3232514177693762E-2</v>
      </c>
      <c r="P40" s="24">
        <v>1.1972274732199117E-2</v>
      </c>
      <c r="Q40" s="24">
        <v>5.6710775047258983E-3</v>
      </c>
      <c r="R40" s="24">
        <v>6.3011972274732201E-4</v>
      </c>
      <c r="S40" s="24">
        <v>3.780718336483932E-2</v>
      </c>
    </row>
    <row r="41" spans="12:28" x14ac:dyDescent="0.3">
      <c r="L41" s="28">
        <v>2017</v>
      </c>
      <c r="M41" s="24"/>
      <c r="N41" s="24"/>
      <c r="O41" s="24"/>
      <c r="P41" s="24"/>
      <c r="Q41" s="24"/>
      <c r="R41" s="24"/>
      <c r="S41" s="24"/>
    </row>
    <row r="42" spans="12:28" x14ac:dyDescent="0.3">
      <c r="L42" s="27" t="s">
        <v>89</v>
      </c>
      <c r="M42" s="24">
        <v>1.260239445494644E-3</v>
      </c>
      <c r="N42" s="24">
        <v>2.520478890989288E-3</v>
      </c>
      <c r="O42" s="24">
        <v>2.520478890989288E-3</v>
      </c>
      <c r="P42" s="24">
        <v>1.890359168241966E-3</v>
      </c>
      <c r="Q42" s="24">
        <v>1.260239445494644E-3</v>
      </c>
      <c r="R42" s="24">
        <v>6.3011972274732201E-4</v>
      </c>
      <c r="S42" s="24">
        <v>1.0081915563957152E-2</v>
      </c>
    </row>
    <row r="43" spans="12:28" x14ac:dyDescent="0.3">
      <c r="L43" s="27" t="s">
        <v>90</v>
      </c>
      <c r="M43" s="24">
        <v>1.890359168241966E-3</v>
      </c>
      <c r="N43" s="24">
        <v>1.890359168241966E-3</v>
      </c>
      <c r="O43" s="24">
        <v>2.2054190296156271E-2</v>
      </c>
      <c r="P43" s="24">
        <v>1.6383112791430371E-2</v>
      </c>
      <c r="Q43" s="24">
        <v>5.6710775047258983E-3</v>
      </c>
      <c r="R43" s="24">
        <v>2.520478890989288E-3</v>
      </c>
      <c r="S43" s="24">
        <v>5.0409577819785757E-2</v>
      </c>
    </row>
    <row r="44" spans="12:28" x14ac:dyDescent="0.3">
      <c r="L44" s="28">
        <v>2018</v>
      </c>
      <c r="M44" s="24"/>
      <c r="N44" s="24"/>
      <c r="O44" s="24"/>
      <c r="P44" s="24"/>
      <c r="Q44" s="24"/>
      <c r="R44" s="24"/>
      <c r="S44" s="24"/>
    </row>
    <row r="45" spans="12:28" x14ac:dyDescent="0.3">
      <c r="L45" s="27" t="s">
        <v>89</v>
      </c>
      <c r="M45" s="24">
        <v>1.260239445494644E-3</v>
      </c>
      <c r="N45" s="24">
        <v>6.3011972274732201E-4</v>
      </c>
      <c r="O45" s="24">
        <v>2.520478890989288E-3</v>
      </c>
      <c r="P45" s="24">
        <v>2.520478890989288E-3</v>
      </c>
      <c r="Q45" s="24">
        <v>2.520478890989288E-3</v>
      </c>
      <c r="R45" s="24">
        <v>1.260239445494644E-3</v>
      </c>
      <c r="S45" s="24">
        <v>1.0712035286704474E-2</v>
      </c>
    </row>
    <row r="46" spans="12:28" x14ac:dyDescent="0.3">
      <c r="L46" s="27" t="s">
        <v>90</v>
      </c>
      <c r="M46" s="24">
        <v>1.890359168241966E-3</v>
      </c>
      <c r="N46" s="24">
        <v>7.5614366729678641E-3</v>
      </c>
      <c r="O46" s="24">
        <v>1.9533711405166982E-2</v>
      </c>
      <c r="P46" s="24">
        <v>1.3232514177693762E-2</v>
      </c>
      <c r="Q46" s="24">
        <v>5.6710775047258983E-3</v>
      </c>
      <c r="R46" s="24">
        <v>3.1505986137366098E-3</v>
      </c>
      <c r="S46" s="24">
        <v>5.1039697542533083E-2</v>
      </c>
    </row>
    <row r="47" spans="12:28" x14ac:dyDescent="0.3">
      <c r="L47" s="28">
        <v>2019</v>
      </c>
      <c r="M47" s="24"/>
      <c r="N47" s="24"/>
      <c r="O47" s="24"/>
      <c r="P47" s="24"/>
      <c r="Q47" s="24"/>
      <c r="R47" s="24"/>
      <c r="S47" s="24"/>
    </row>
    <row r="48" spans="12:28" x14ac:dyDescent="0.3">
      <c r="L48" s="27" t="s">
        <v>89</v>
      </c>
      <c r="M48" s="24">
        <v>0</v>
      </c>
      <c r="N48" s="24">
        <v>2.520478890989288E-3</v>
      </c>
      <c r="O48" s="24">
        <v>1.890359168241966E-3</v>
      </c>
      <c r="P48" s="24">
        <v>6.3011972274732201E-4</v>
      </c>
      <c r="Q48" s="24">
        <v>1.890359168241966E-3</v>
      </c>
      <c r="R48" s="24">
        <v>0</v>
      </c>
      <c r="S48" s="24">
        <v>6.9313169502205419E-3</v>
      </c>
    </row>
    <row r="49" spans="12:19" x14ac:dyDescent="0.3">
      <c r="L49" s="27" t="s">
        <v>90</v>
      </c>
      <c r="M49" s="24">
        <v>0</v>
      </c>
      <c r="N49" s="24">
        <v>3.780718336483932E-3</v>
      </c>
      <c r="O49" s="24">
        <v>1.1342155009451797E-2</v>
      </c>
      <c r="P49" s="24">
        <v>1.3232514177693762E-2</v>
      </c>
      <c r="Q49" s="24">
        <v>4.4108380592312538E-3</v>
      </c>
      <c r="R49" s="24">
        <v>4.4108380592312538E-3</v>
      </c>
      <c r="S49" s="24">
        <v>3.7177063642092001E-2</v>
      </c>
    </row>
    <row r="50" spans="12:19" x14ac:dyDescent="0.3">
      <c r="L50" s="28" t="s">
        <v>69</v>
      </c>
      <c r="M50" s="24">
        <v>5.4190296156269691E-2</v>
      </c>
      <c r="N50" s="24">
        <v>0.14744801512287334</v>
      </c>
      <c r="O50" s="24">
        <v>0.27851291745431633</v>
      </c>
      <c r="P50" s="24">
        <v>0.31568998109640833</v>
      </c>
      <c r="Q50" s="24">
        <v>0.13358538122243227</v>
      </c>
      <c r="R50" s="24">
        <v>7.0573408947700061E-2</v>
      </c>
      <c r="S50" s="24">
        <v>1</v>
      </c>
    </row>
  </sheetData>
  <conditionalFormatting sqref="G5:G10">
    <cfRule type="colorScale" priority="4">
      <colorScale>
        <cfvo type="min"/>
        <cfvo type="percentile" val="50"/>
        <cfvo type="max"/>
        <color rgb="FF63BE7B"/>
        <color rgb="FFFFEB84"/>
        <color rgb="FFF8696B"/>
      </colorScale>
    </cfRule>
  </conditionalFormatting>
  <conditionalFormatting sqref="H5:H10">
    <cfRule type="colorScale" priority="3">
      <colorScale>
        <cfvo type="min"/>
        <cfvo type="percentile" val="50"/>
        <cfvo type="max"/>
        <color rgb="FFF8696B"/>
        <color rgb="FFFFEB84"/>
        <color rgb="FF63BE7B"/>
      </colorScale>
    </cfRule>
  </conditionalFormatting>
  <conditionalFormatting sqref="V5:AA19">
    <cfRule type="colorScale" priority="2">
      <colorScale>
        <cfvo type="min"/>
        <cfvo type="percentile" val="50"/>
        <cfvo type="max"/>
        <color rgb="FF63BE7B"/>
        <color rgb="FFFFEB84"/>
        <color rgb="FFF8696B"/>
      </colorScale>
    </cfRule>
  </conditionalFormatting>
  <conditionalFormatting sqref="V24:AA38">
    <cfRule type="colorScale" priority="1">
      <colorScale>
        <cfvo type="min"/>
        <cfvo type="percentile" val="50"/>
        <cfvo type="max"/>
        <color rgb="FF63BE7B"/>
        <color rgb="FFFFEB84"/>
        <color rgb="FFF8696B"/>
      </colorScale>
    </cfRule>
  </conditionalFormatting>
  <pageMargins left="0.7" right="0.7" top="0.75" bottom="0.75" header="0.3" footer="0.3"/>
  <pageSetup paperSize="9" orientation="portrait"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3F188-38D6-4650-8057-D6E7BA31B1A7}">
  <dimension ref="A3:BA31"/>
  <sheetViews>
    <sheetView showGridLines="0" topLeftCell="W4" zoomScale="98" workbookViewId="0">
      <selection activeCell="AK30" sqref="AK30"/>
    </sheetView>
  </sheetViews>
  <sheetFormatPr defaultRowHeight="14.4" x14ac:dyDescent="0.3"/>
  <cols>
    <col min="1" max="2" width="13" bestFit="1" customWidth="1"/>
    <col min="3" max="3" width="9" bestFit="1" customWidth="1"/>
    <col min="4" max="4" width="11" bestFit="1" customWidth="1"/>
    <col min="5" max="5" width="20.44140625" customWidth="1"/>
    <col min="6" max="6" width="2.21875" customWidth="1"/>
    <col min="7" max="7" width="17" bestFit="1" customWidth="1"/>
    <col min="8" max="8" width="18.109375" bestFit="1" customWidth="1"/>
    <col min="9" max="9" width="9" bestFit="1" customWidth="1"/>
    <col min="10" max="10" width="13" bestFit="1" customWidth="1"/>
    <col min="11" max="11" width="9" bestFit="1" customWidth="1"/>
    <col min="12" max="12" width="11" bestFit="1" customWidth="1"/>
    <col min="13" max="13" width="3.109375" customWidth="1"/>
    <col min="14" max="14" width="28.5546875" bestFit="1" customWidth="1"/>
    <col min="15" max="15" width="18.109375" bestFit="1" customWidth="1"/>
    <col min="16" max="16" width="9" bestFit="1" customWidth="1"/>
    <col min="17" max="17" width="13" bestFit="1" customWidth="1"/>
    <col min="18" max="18" width="9" bestFit="1" customWidth="1"/>
    <col min="19" max="19" width="11" bestFit="1" customWidth="1"/>
    <col min="20" max="20" width="3.109375" customWidth="1"/>
    <col min="21" max="21" width="37.77734375" bestFit="1" customWidth="1"/>
    <col min="22" max="22" width="18.109375" bestFit="1" customWidth="1"/>
    <col min="23" max="23" width="9" bestFit="1" customWidth="1"/>
    <col min="24" max="24" width="13" bestFit="1" customWidth="1"/>
    <col min="25" max="25" width="9" bestFit="1" customWidth="1"/>
    <col min="26" max="26" width="11" bestFit="1" customWidth="1"/>
    <col min="28" max="28" width="15.109375" bestFit="1" customWidth="1"/>
    <col min="29" max="29" width="15.88671875" bestFit="1" customWidth="1"/>
    <col min="30" max="30" width="7.109375" bestFit="1" customWidth="1"/>
    <col min="31" max="31" width="9.21875" bestFit="1" customWidth="1"/>
    <col min="32" max="32" width="7.109375" bestFit="1" customWidth="1"/>
    <col min="33" max="33" width="11" bestFit="1" customWidth="1"/>
    <col min="34" max="34" width="3.33203125" customWidth="1"/>
    <col min="35" max="35" width="0.6640625" customWidth="1"/>
    <col min="36" max="36" width="3.21875" customWidth="1"/>
    <col min="37" max="37" width="15.109375" bestFit="1" customWidth="1"/>
    <col min="38" max="38" width="18.109375" bestFit="1" customWidth="1"/>
    <col min="39" max="39" width="7.109375" bestFit="1" customWidth="1"/>
    <col min="40" max="40" width="16.77734375" bestFit="1" customWidth="1"/>
    <col min="41" max="41" width="7.109375" bestFit="1" customWidth="1"/>
    <col min="42" max="42" width="11" bestFit="1" customWidth="1"/>
    <col min="43" max="43" width="5.44140625" customWidth="1"/>
    <col min="44" max="44" width="15.109375" bestFit="1" customWidth="1"/>
    <col min="45" max="45" width="18.109375" bestFit="1" customWidth="1"/>
    <col min="46" max="46" width="7.21875" bestFit="1" customWidth="1"/>
    <col min="47" max="47" width="11.33203125" bestFit="1" customWidth="1"/>
    <col min="48" max="48" width="7.21875" bestFit="1" customWidth="1"/>
    <col min="49" max="49" width="16.77734375" bestFit="1" customWidth="1"/>
    <col min="50" max="50" width="7.21875" bestFit="1" customWidth="1"/>
    <col min="51" max="51" width="11.33203125" bestFit="1" customWidth="1"/>
    <col min="52" max="52" width="7.21875" bestFit="1" customWidth="1"/>
    <col min="53" max="53" width="11" bestFit="1" customWidth="1"/>
  </cols>
  <sheetData>
    <row r="3" spans="1:53" x14ac:dyDescent="0.3">
      <c r="A3" s="2" t="s">
        <v>88</v>
      </c>
      <c r="B3" s="2" t="s">
        <v>71</v>
      </c>
      <c r="G3" s="30" t="s">
        <v>88</v>
      </c>
      <c r="H3" s="30" t="s">
        <v>71</v>
      </c>
      <c r="I3" s="31"/>
      <c r="J3" s="31"/>
      <c r="K3" s="31"/>
      <c r="L3" s="31"/>
      <c r="N3" s="30" t="s">
        <v>88</v>
      </c>
      <c r="O3" s="30" t="s">
        <v>71</v>
      </c>
      <c r="P3" s="31"/>
      <c r="Q3" s="31"/>
      <c r="R3" s="31"/>
      <c r="S3" s="31"/>
      <c r="U3" s="30" t="s">
        <v>88</v>
      </c>
      <c r="V3" s="30" t="s">
        <v>71</v>
      </c>
      <c r="W3" s="31"/>
      <c r="X3" s="31"/>
      <c r="Y3" s="31"/>
      <c r="Z3" s="31"/>
      <c r="AB3" s="2" t="s">
        <v>93</v>
      </c>
      <c r="AC3" s="2" t="s">
        <v>71</v>
      </c>
      <c r="AD3" s="31"/>
      <c r="AK3" s="33" t="s">
        <v>96</v>
      </c>
      <c r="AL3" s="33" t="s">
        <v>71</v>
      </c>
      <c r="AM3" s="22"/>
      <c r="AN3" s="22"/>
      <c r="AO3" s="22"/>
      <c r="AP3" s="22"/>
      <c r="AR3" s="33" t="s">
        <v>96</v>
      </c>
      <c r="AS3" s="33" t="s">
        <v>71</v>
      </c>
      <c r="AT3" s="22"/>
      <c r="AU3" s="22"/>
      <c r="AV3" s="22"/>
      <c r="AW3" s="22"/>
      <c r="AX3" s="22"/>
      <c r="AY3" s="22"/>
      <c r="AZ3" s="22"/>
      <c r="BA3" s="22"/>
    </row>
    <row r="4" spans="1:53" x14ac:dyDescent="0.3">
      <c r="A4" s="30" t="s">
        <v>68</v>
      </c>
      <c r="B4" s="31" t="s">
        <v>89</v>
      </c>
      <c r="C4" s="31" t="s">
        <v>90</v>
      </c>
      <c r="D4" s="31" t="s">
        <v>69</v>
      </c>
      <c r="G4" s="31"/>
      <c r="H4" s="31" t="s">
        <v>33</v>
      </c>
      <c r="I4" s="31"/>
      <c r="J4" s="31" t="s">
        <v>28</v>
      </c>
      <c r="K4" s="31"/>
      <c r="L4" s="31" t="s">
        <v>69</v>
      </c>
      <c r="N4" s="31"/>
      <c r="O4" s="31" t="s">
        <v>33</v>
      </c>
      <c r="P4" s="31"/>
      <c r="Q4" s="31" t="s">
        <v>28</v>
      </c>
      <c r="R4" s="31"/>
      <c r="S4" s="31" t="s">
        <v>69</v>
      </c>
      <c r="U4" s="31"/>
      <c r="V4" s="31" t="s">
        <v>33</v>
      </c>
      <c r="W4" s="31"/>
      <c r="X4" s="31" t="s">
        <v>28</v>
      </c>
      <c r="Y4" s="31"/>
      <c r="Z4" s="31" t="s">
        <v>69</v>
      </c>
      <c r="AC4" s="22" t="s">
        <v>95</v>
      </c>
      <c r="AD4" s="22"/>
      <c r="AE4" s="22" t="s">
        <v>94</v>
      </c>
      <c r="AF4" s="22"/>
      <c r="AG4" s="31" t="s">
        <v>69</v>
      </c>
      <c r="AK4" s="22"/>
      <c r="AL4" s="22" t="s">
        <v>97</v>
      </c>
      <c r="AM4" s="22"/>
      <c r="AN4" s="22" t="s">
        <v>98</v>
      </c>
      <c r="AO4" s="22"/>
      <c r="AP4" s="22" t="s">
        <v>69</v>
      </c>
      <c r="AR4" s="22"/>
      <c r="AS4" s="22" t="s">
        <v>97</v>
      </c>
      <c r="AT4" s="22"/>
      <c r="AU4" s="22"/>
      <c r="AV4" s="22"/>
      <c r="AW4" s="22" t="s">
        <v>98</v>
      </c>
      <c r="AX4" s="22"/>
      <c r="AY4" s="22"/>
      <c r="AZ4" s="22"/>
      <c r="BA4" s="22" t="s">
        <v>69</v>
      </c>
    </row>
    <row r="5" spans="1:53" x14ac:dyDescent="0.3">
      <c r="A5" s="31" t="s">
        <v>33</v>
      </c>
      <c r="B5" s="32">
        <v>6.4272211720226846E-2</v>
      </c>
      <c r="C5" s="32">
        <v>0.37492123503465657</v>
      </c>
      <c r="D5" s="32">
        <v>0.43919344675488342</v>
      </c>
      <c r="G5" s="30" t="s">
        <v>68</v>
      </c>
      <c r="H5" s="31" t="s">
        <v>89</v>
      </c>
      <c r="I5" s="31" t="s">
        <v>90</v>
      </c>
      <c r="J5" s="31" t="s">
        <v>89</v>
      </c>
      <c r="K5" s="31" t="s">
        <v>90</v>
      </c>
      <c r="L5" s="31"/>
      <c r="N5" s="30" t="s">
        <v>68</v>
      </c>
      <c r="O5" s="31" t="s">
        <v>89</v>
      </c>
      <c r="P5" s="31" t="s">
        <v>90</v>
      </c>
      <c r="Q5" s="31" t="s">
        <v>89</v>
      </c>
      <c r="R5" s="31" t="s">
        <v>90</v>
      </c>
      <c r="S5" s="31"/>
      <c r="U5" s="30" t="s">
        <v>68</v>
      </c>
      <c r="V5" s="31" t="s">
        <v>89</v>
      </c>
      <c r="W5" s="31" t="s">
        <v>90</v>
      </c>
      <c r="X5" s="31" t="s">
        <v>89</v>
      </c>
      <c r="Y5" s="31" t="s">
        <v>90</v>
      </c>
      <c r="Z5" s="31"/>
      <c r="AB5" s="2" t="s">
        <v>68</v>
      </c>
      <c r="AC5" s="31" t="s">
        <v>33</v>
      </c>
      <c r="AD5" s="31" t="s">
        <v>28</v>
      </c>
      <c r="AE5" s="31" t="s">
        <v>33</v>
      </c>
      <c r="AF5" s="31" t="s">
        <v>28</v>
      </c>
      <c r="AG5" s="31"/>
      <c r="AK5" s="33" t="s">
        <v>68</v>
      </c>
      <c r="AL5" s="22" t="s">
        <v>33</v>
      </c>
      <c r="AM5" s="22" t="s">
        <v>28</v>
      </c>
      <c r="AN5" s="22" t="s">
        <v>33</v>
      </c>
      <c r="AO5" s="22" t="s">
        <v>28</v>
      </c>
      <c r="AP5" s="22"/>
      <c r="AR5" s="22"/>
      <c r="AS5" s="22" t="s">
        <v>33</v>
      </c>
      <c r="AT5" s="22"/>
      <c r="AU5" s="22" t="s">
        <v>28</v>
      </c>
      <c r="AV5" s="22"/>
      <c r="AW5" s="22" t="s">
        <v>33</v>
      </c>
      <c r="AX5" s="22"/>
      <c r="AY5" s="22" t="s">
        <v>28</v>
      </c>
      <c r="AZ5" s="22"/>
      <c r="BA5" s="22"/>
    </row>
    <row r="6" spans="1:53" x14ac:dyDescent="0.3">
      <c r="A6" s="31" t="s">
        <v>28</v>
      </c>
      <c r="B6" s="32">
        <v>0.11027095148078135</v>
      </c>
      <c r="C6" s="32">
        <v>0.45053560176433521</v>
      </c>
      <c r="D6" s="32">
        <v>0.56080655324511652</v>
      </c>
      <c r="G6" s="31" t="s">
        <v>29</v>
      </c>
      <c r="H6" s="32">
        <v>8.8216761184625077E-3</v>
      </c>
      <c r="I6" s="32">
        <v>1.3862633900441084E-2</v>
      </c>
      <c r="J6" s="32">
        <v>1.2602394454946439E-2</v>
      </c>
      <c r="K6" s="32">
        <v>1.890359168241966E-2</v>
      </c>
      <c r="L6" s="32">
        <v>5.4190296156269691E-2</v>
      </c>
      <c r="N6" s="31" t="s">
        <v>67</v>
      </c>
      <c r="O6" s="32">
        <v>0</v>
      </c>
      <c r="P6" s="32">
        <v>0</v>
      </c>
      <c r="Q6" s="32">
        <v>0</v>
      </c>
      <c r="R6" s="32">
        <v>6.3011972274732201E-4</v>
      </c>
      <c r="S6" s="32">
        <v>6.3011972274732201E-4</v>
      </c>
      <c r="U6" s="31" t="s">
        <v>35</v>
      </c>
      <c r="V6" s="32">
        <v>4.4108380592312538E-3</v>
      </c>
      <c r="W6" s="32">
        <v>4.6628859483301831E-2</v>
      </c>
      <c r="X6" s="32">
        <v>2.3944549464398234E-2</v>
      </c>
      <c r="Y6" s="32">
        <v>7.2463768115942032E-2</v>
      </c>
      <c r="Z6" s="32">
        <v>0.14744801512287334</v>
      </c>
      <c r="AB6" s="23" t="s">
        <v>89</v>
      </c>
      <c r="AC6" s="32">
        <v>5.2299936988027727E-2</v>
      </c>
      <c r="AD6" s="32">
        <v>7.9395085066162566E-2</v>
      </c>
      <c r="AE6" s="32">
        <v>1.1972274732199117E-2</v>
      </c>
      <c r="AF6" s="32">
        <v>3.0875866414618779E-2</v>
      </c>
      <c r="AG6" s="32">
        <v>0.17454316320100818</v>
      </c>
      <c r="AK6" s="22" t="s">
        <v>89</v>
      </c>
      <c r="AL6" s="34">
        <v>4.0957781978575927E-2</v>
      </c>
      <c r="AM6" s="34">
        <v>8.7586641461877751E-2</v>
      </c>
      <c r="AN6" s="34">
        <v>2.3314429741650915E-2</v>
      </c>
      <c r="AO6" s="34">
        <v>2.2684310018903593E-2</v>
      </c>
      <c r="AP6" s="34">
        <v>0.17454316320100818</v>
      </c>
      <c r="AR6" s="33" t="s">
        <v>68</v>
      </c>
      <c r="AS6" s="22" t="s">
        <v>95</v>
      </c>
      <c r="AT6" s="22" t="s">
        <v>94</v>
      </c>
      <c r="AU6" s="22" t="s">
        <v>95</v>
      </c>
      <c r="AV6" s="22" t="s">
        <v>94</v>
      </c>
      <c r="AW6" s="22" t="s">
        <v>95</v>
      </c>
      <c r="AX6" s="22" t="s">
        <v>94</v>
      </c>
      <c r="AY6" s="22" t="s">
        <v>95</v>
      </c>
      <c r="AZ6" s="22" t="s">
        <v>94</v>
      </c>
      <c r="BA6" s="22"/>
    </row>
    <row r="7" spans="1:53" x14ac:dyDescent="0.3">
      <c r="A7" s="31" t="s">
        <v>69</v>
      </c>
      <c r="B7" s="32">
        <v>0.17454316320100818</v>
      </c>
      <c r="C7" s="32">
        <v>0.82545683679899184</v>
      </c>
      <c r="D7" s="32">
        <v>1</v>
      </c>
      <c r="G7" s="31" t="s">
        <v>34</v>
      </c>
      <c r="H7" s="32">
        <v>4.4108380592312538E-3</v>
      </c>
      <c r="I7" s="32">
        <v>4.6628859483301831E-2</v>
      </c>
      <c r="J7" s="32">
        <v>2.3944549464398234E-2</v>
      </c>
      <c r="K7" s="32">
        <v>7.2463768115942032E-2</v>
      </c>
      <c r="L7" s="32">
        <v>0.14744801512287334</v>
      </c>
      <c r="N7" s="31" t="s">
        <v>56</v>
      </c>
      <c r="O7" s="32">
        <v>1.260239445494644E-3</v>
      </c>
      <c r="P7" s="32">
        <v>2.8985507246376812E-2</v>
      </c>
      <c r="Q7" s="32">
        <v>5.0409577819785761E-3</v>
      </c>
      <c r="R7" s="32">
        <v>2.6465028355387523E-2</v>
      </c>
      <c r="S7" s="32">
        <v>6.1751732829237557E-2</v>
      </c>
      <c r="U7" s="31" t="s">
        <v>45</v>
      </c>
      <c r="V7" s="32">
        <v>1.890359168241966E-3</v>
      </c>
      <c r="W7" s="32">
        <v>1.1972274732199117E-2</v>
      </c>
      <c r="X7" s="32">
        <v>5.0409577819785761E-3</v>
      </c>
      <c r="Y7" s="32">
        <v>1.1972274732199117E-2</v>
      </c>
      <c r="Z7" s="32">
        <v>3.0875866414618779E-2</v>
      </c>
      <c r="AB7" s="23" t="s">
        <v>90</v>
      </c>
      <c r="AC7" s="32">
        <v>0.32640201638311278</v>
      </c>
      <c r="AD7" s="32">
        <v>0.35664776307498425</v>
      </c>
      <c r="AE7" s="32">
        <v>4.8519218651543794E-2</v>
      </c>
      <c r="AF7" s="32">
        <v>9.388783868935098E-2</v>
      </c>
      <c r="AG7" s="32">
        <v>0.82545683679899184</v>
      </c>
      <c r="AK7" s="22" t="s">
        <v>90</v>
      </c>
      <c r="AL7" s="34">
        <v>0.24889729048519219</v>
      </c>
      <c r="AM7" s="34">
        <v>0.32010081915563959</v>
      </c>
      <c r="AN7" s="34">
        <v>0.12602394454946439</v>
      </c>
      <c r="AO7" s="34">
        <v>0.13043478260869565</v>
      </c>
      <c r="AP7" s="34">
        <v>0.82545683679899184</v>
      </c>
      <c r="AR7" s="22" t="s">
        <v>89</v>
      </c>
      <c r="AS7" s="34">
        <v>3.2136105860113423E-2</v>
      </c>
      <c r="AT7" s="34">
        <v>8.8216761184625077E-3</v>
      </c>
      <c r="AU7" s="34">
        <v>6.1121613106490232E-2</v>
      </c>
      <c r="AV7" s="34">
        <v>2.6465028355387523E-2</v>
      </c>
      <c r="AW7" s="34">
        <v>2.0163831127914304E-2</v>
      </c>
      <c r="AX7" s="34">
        <v>3.1505986137366098E-3</v>
      </c>
      <c r="AY7" s="34">
        <v>1.8273471959672338E-2</v>
      </c>
      <c r="AZ7" s="34">
        <v>4.4108380592312538E-3</v>
      </c>
      <c r="BA7" s="34">
        <v>0.17454316320100818</v>
      </c>
    </row>
    <row r="8" spans="1:53" x14ac:dyDescent="0.3">
      <c r="G8" s="31" t="s">
        <v>40</v>
      </c>
      <c r="H8" s="32">
        <v>1.7013232514177693E-2</v>
      </c>
      <c r="I8" s="32">
        <v>0.12917454316320101</v>
      </c>
      <c r="J8" s="32">
        <v>1.8273471959672338E-2</v>
      </c>
      <c r="K8" s="32">
        <v>0.11405166981726528</v>
      </c>
      <c r="L8" s="32">
        <v>0.27851291745431633</v>
      </c>
      <c r="N8" s="31" t="s">
        <v>52</v>
      </c>
      <c r="O8" s="32">
        <v>2.520478890989288E-3</v>
      </c>
      <c r="P8" s="32">
        <v>1.0712035286704474E-2</v>
      </c>
      <c r="Q8" s="32">
        <v>6.3011972274732201E-4</v>
      </c>
      <c r="R8" s="32">
        <v>6.9313169502205419E-3</v>
      </c>
      <c r="S8" s="32">
        <v>2.0793950850661626E-2</v>
      </c>
      <c r="U8" s="31" t="s">
        <v>48</v>
      </c>
      <c r="V8" s="32">
        <v>6.3011972274732201E-4</v>
      </c>
      <c r="W8" s="32">
        <v>3.780718336483932E-3</v>
      </c>
      <c r="X8" s="32">
        <v>6.3011972274732201E-4</v>
      </c>
      <c r="Y8" s="32">
        <v>1.890359168241966E-3</v>
      </c>
      <c r="Z8" s="32">
        <v>6.9313169502205419E-3</v>
      </c>
      <c r="AB8" s="31" t="s">
        <v>69</v>
      </c>
      <c r="AC8" s="32">
        <v>0.37870195337114054</v>
      </c>
      <c r="AD8" s="32">
        <v>0.4360428481411468</v>
      </c>
      <c r="AE8" s="32">
        <v>6.0491493383742913E-2</v>
      </c>
      <c r="AF8" s="32">
        <v>0.12476370510396975</v>
      </c>
      <c r="AG8" s="32">
        <v>1</v>
      </c>
      <c r="AK8" s="22" t="s">
        <v>69</v>
      </c>
      <c r="AL8" s="34">
        <v>0.28985507246376813</v>
      </c>
      <c r="AM8" s="34">
        <v>0.40768746061751732</v>
      </c>
      <c r="AN8" s="34">
        <v>0.14933837429111532</v>
      </c>
      <c r="AO8" s="34">
        <v>0.15311909262759923</v>
      </c>
      <c r="AP8" s="34">
        <v>1</v>
      </c>
      <c r="AR8" s="22" t="s">
        <v>90</v>
      </c>
      <c r="AS8" s="34">
        <v>0.20478890989287965</v>
      </c>
      <c r="AT8" s="34">
        <v>4.4108380592312542E-2</v>
      </c>
      <c r="AU8" s="34">
        <v>0.24322621298046629</v>
      </c>
      <c r="AV8" s="34">
        <v>7.6874606175173277E-2</v>
      </c>
      <c r="AW8" s="34">
        <v>0.12161310649023314</v>
      </c>
      <c r="AX8" s="34">
        <v>4.4108380592312538E-3</v>
      </c>
      <c r="AY8" s="34">
        <v>0.11342155009451796</v>
      </c>
      <c r="AZ8" s="34">
        <v>1.7013232514177693E-2</v>
      </c>
      <c r="BA8" s="34">
        <v>0.82545683679899184</v>
      </c>
    </row>
    <row r="9" spans="1:53" x14ac:dyDescent="0.3">
      <c r="G9" s="31" t="s">
        <v>38</v>
      </c>
      <c r="H9" s="32">
        <v>1.6383112791430371E-2</v>
      </c>
      <c r="I9" s="32">
        <v>0.12098298676748583</v>
      </c>
      <c r="J9" s="32">
        <v>2.3314429741650915E-2</v>
      </c>
      <c r="K9" s="32">
        <v>0.15500945179584122</v>
      </c>
      <c r="L9" s="32">
        <v>0.31568998109640833</v>
      </c>
      <c r="N9" s="31" t="s">
        <v>53</v>
      </c>
      <c r="O9" s="32">
        <v>1.890359168241966E-3</v>
      </c>
      <c r="P9" s="32">
        <v>1.4492753623188406E-2</v>
      </c>
      <c r="Q9" s="32">
        <v>3.1505986137366098E-3</v>
      </c>
      <c r="R9" s="32">
        <v>1.1972274732199117E-2</v>
      </c>
      <c r="S9" s="32">
        <v>3.1505986137366097E-2</v>
      </c>
      <c r="U9" s="31" t="s">
        <v>41</v>
      </c>
      <c r="V9" s="32">
        <v>1.6383112791430371E-2</v>
      </c>
      <c r="W9" s="32">
        <v>0.10207939508506617</v>
      </c>
      <c r="X9" s="32">
        <v>1.0081915563957152E-2</v>
      </c>
      <c r="Y9" s="32">
        <v>0.10396975425330812</v>
      </c>
      <c r="Z9" s="32">
        <v>0.23251417769376181</v>
      </c>
      <c r="AR9" s="22" t="s">
        <v>69</v>
      </c>
      <c r="AS9" s="34">
        <v>0.23692501575299307</v>
      </c>
      <c r="AT9" s="34">
        <v>5.2930056710775046E-2</v>
      </c>
      <c r="AU9" s="34">
        <v>0.30434782608695654</v>
      </c>
      <c r="AV9" s="34">
        <v>0.1033396345305608</v>
      </c>
      <c r="AW9" s="34">
        <v>0.14177693761814744</v>
      </c>
      <c r="AX9" s="34">
        <v>7.5614366729678641E-3</v>
      </c>
      <c r="AY9" s="34">
        <v>0.13169502205419029</v>
      </c>
      <c r="AZ9" s="34">
        <v>2.1424070573408949E-2</v>
      </c>
      <c r="BA9" s="34">
        <v>1</v>
      </c>
    </row>
    <row r="10" spans="1:53" x14ac:dyDescent="0.3">
      <c r="G10" s="31" t="s">
        <v>37</v>
      </c>
      <c r="H10" s="32">
        <v>8.1915563957151855E-3</v>
      </c>
      <c r="I10" s="32">
        <v>4.1587901701323253E-2</v>
      </c>
      <c r="J10" s="32">
        <v>2.1424070573408949E-2</v>
      </c>
      <c r="K10" s="32">
        <v>6.2381852551984876E-2</v>
      </c>
      <c r="L10" s="32">
        <v>0.13358538122243227</v>
      </c>
      <c r="N10" s="31" t="s">
        <v>59</v>
      </c>
      <c r="O10" s="32">
        <v>0</v>
      </c>
      <c r="P10" s="32">
        <v>6.9313169502205419E-3</v>
      </c>
      <c r="Q10" s="32">
        <v>2.520478890989288E-3</v>
      </c>
      <c r="R10" s="32">
        <v>9.4517958412098299E-3</v>
      </c>
      <c r="S10" s="32">
        <v>1.890359168241966E-2</v>
      </c>
      <c r="U10" s="31" t="s">
        <v>58</v>
      </c>
      <c r="V10" s="32">
        <v>6.3011972274732201E-4</v>
      </c>
      <c r="W10" s="32">
        <v>3.1505986137366098E-3</v>
      </c>
      <c r="X10" s="32">
        <v>0</v>
      </c>
      <c r="Y10" s="32">
        <v>1.260239445494644E-3</v>
      </c>
      <c r="Z10" s="32">
        <v>5.0409577819785761E-3</v>
      </c>
    </row>
    <row r="11" spans="1:53" x14ac:dyDescent="0.3">
      <c r="G11" s="31" t="s">
        <v>36</v>
      </c>
      <c r="H11" s="32">
        <v>9.4517958412098299E-3</v>
      </c>
      <c r="I11" s="32">
        <v>2.2684310018903593E-2</v>
      </c>
      <c r="J11" s="32">
        <v>1.0712035286704474E-2</v>
      </c>
      <c r="K11" s="32">
        <v>2.7725267800882167E-2</v>
      </c>
      <c r="L11" s="32">
        <v>7.0573408947700061E-2</v>
      </c>
      <c r="N11" s="31" t="s">
        <v>60</v>
      </c>
      <c r="O11" s="32">
        <v>3.1505986137366098E-3</v>
      </c>
      <c r="P11" s="32">
        <v>8.1915563957151855E-3</v>
      </c>
      <c r="Q11" s="32">
        <v>3.1505986137366098E-3</v>
      </c>
      <c r="R11" s="32">
        <v>1.7013232514177693E-2</v>
      </c>
      <c r="S11" s="32">
        <v>3.1505986137366097E-2</v>
      </c>
      <c r="U11" s="31" t="s">
        <v>43</v>
      </c>
      <c r="V11" s="32">
        <v>8.8216761184625077E-3</v>
      </c>
      <c r="W11" s="32">
        <v>6.6792690611216135E-2</v>
      </c>
      <c r="X11" s="32">
        <v>1.7013232514177693E-2</v>
      </c>
      <c r="Y11" s="32">
        <v>6.9943289224952743E-2</v>
      </c>
      <c r="Z11" s="32">
        <v>0.16257088846880907</v>
      </c>
    </row>
    <row r="12" spans="1:53" x14ac:dyDescent="0.3">
      <c r="G12" s="31" t="s">
        <v>69</v>
      </c>
      <c r="H12" s="32">
        <v>6.4272211720226846E-2</v>
      </c>
      <c r="I12" s="32">
        <v>0.37492123503465657</v>
      </c>
      <c r="J12" s="32">
        <v>0.11027095148078135</v>
      </c>
      <c r="K12" s="32">
        <v>0.45053560176433521</v>
      </c>
      <c r="L12" s="32">
        <v>1</v>
      </c>
      <c r="N12" s="31" t="s">
        <v>66</v>
      </c>
      <c r="O12" s="32">
        <v>6.3011972274732201E-4</v>
      </c>
      <c r="P12" s="32">
        <v>5.6710775047258983E-3</v>
      </c>
      <c r="Q12" s="32">
        <v>1.890359168241966E-3</v>
      </c>
      <c r="R12" s="32">
        <v>1.1972274732199117E-2</v>
      </c>
      <c r="S12" s="32">
        <v>2.0163831127914304E-2</v>
      </c>
      <c r="U12" s="31" t="s">
        <v>31</v>
      </c>
      <c r="V12" s="32">
        <v>2.2054190296156271E-2</v>
      </c>
      <c r="W12" s="32">
        <v>0.11216131064902331</v>
      </c>
      <c r="X12" s="32">
        <v>4.0327662255828609E-2</v>
      </c>
      <c r="Y12" s="32">
        <v>0.14933837429111532</v>
      </c>
      <c r="Z12" s="32">
        <v>0.32388153749212351</v>
      </c>
      <c r="AR12" s="47" t="s">
        <v>99</v>
      </c>
      <c r="AS12" s="49" t="s">
        <v>97</v>
      </c>
      <c r="AT12" s="49"/>
      <c r="AU12" s="49"/>
      <c r="AV12" s="49"/>
      <c r="AW12" s="51" t="s">
        <v>98</v>
      </c>
      <c r="AX12" s="52"/>
      <c r="AY12" s="52"/>
      <c r="AZ12" s="53"/>
    </row>
    <row r="13" spans="1:53" x14ac:dyDescent="0.3">
      <c r="N13" s="31" t="s">
        <v>51</v>
      </c>
      <c r="O13" s="32">
        <v>1.260239445494644E-3</v>
      </c>
      <c r="P13" s="32">
        <v>1.0081915563957152E-2</v>
      </c>
      <c r="Q13" s="32">
        <v>1.1972274732199117E-2</v>
      </c>
      <c r="R13" s="32">
        <v>3.2766225582860742E-2</v>
      </c>
      <c r="S13" s="32">
        <v>5.6080655324511654E-2</v>
      </c>
      <c r="U13" s="31" t="s">
        <v>46</v>
      </c>
      <c r="V13" s="32">
        <v>5.6710775047258983E-3</v>
      </c>
      <c r="W13" s="32">
        <v>1.1972274732199117E-2</v>
      </c>
      <c r="X13" s="32">
        <v>4.4108380592312538E-3</v>
      </c>
      <c r="Y13" s="32">
        <v>2.2054190296156271E-2</v>
      </c>
      <c r="Z13" s="32">
        <v>4.4108380592312542E-2</v>
      </c>
      <c r="AR13" s="47"/>
      <c r="AS13" s="49" t="s">
        <v>33</v>
      </c>
      <c r="AT13" s="49"/>
      <c r="AU13" s="49" t="s">
        <v>28</v>
      </c>
      <c r="AV13" s="49"/>
      <c r="AW13" s="50" t="s">
        <v>33</v>
      </c>
      <c r="AX13" s="50"/>
      <c r="AY13" s="50" t="s">
        <v>28</v>
      </c>
      <c r="AZ13" s="50"/>
    </row>
    <row r="14" spans="1:53" x14ac:dyDescent="0.3">
      <c r="N14" s="31" t="s">
        <v>65</v>
      </c>
      <c r="O14" s="32">
        <v>3.1505986137366098E-3</v>
      </c>
      <c r="P14" s="32">
        <v>1.0081915563957152E-2</v>
      </c>
      <c r="Q14" s="32">
        <v>2.520478890989288E-3</v>
      </c>
      <c r="R14" s="32">
        <v>6.3011972274732196E-3</v>
      </c>
      <c r="S14" s="32">
        <v>2.2054190296156271E-2</v>
      </c>
      <c r="U14" s="31" t="s">
        <v>44</v>
      </c>
      <c r="V14" s="32">
        <v>3.780718336483932E-3</v>
      </c>
      <c r="W14" s="32">
        <v>1.6383112791430371E-2</v>
      </c>
      <c r="X14" s="32">
        <v>8.8216761184625077E-3</v>
      </c>
      <c r="Y14" s="32">
        <v>1.7643352236925015E-2</v>
      </c>
      <c r="Z14" s="32">
        <v>4.6628859483301831E-2</v>
      </c>
      <c r="AR14" s="48"/>
      <c r="AS14" s="35" t="s">
        <v>95</v>
      </c>
      <c r="AT14" s="35" t="s">
        <v>94</v>
      </c>
      <c r="AU14" s="35" t="s">
        <v>95</v>
      </c>
      <c r="AV14" s="35" t="s">
        <v>94</v>
      </c>
      <c r="AW14" s="14" t="s">
        <v>95</v>
      </c>
      <c r="AX14" s="14" t="s">
        <v>94</v>
      </c>
      <c r="AY14" s="14" t="s">
        <v>95</v>
      </c>
      <c r="AZ14" s="14" t="s">
        <v>94</v>
      </c>
    </row>
    <row r="15" spans="1:53" x14ac:dyDescent="0.3">
      <c r="N15" s="31" t="s">
        <v>55</v>
      </c>
      <c r="O15" s="32">
        <v>3.1505986137366098E-3</v>
      </c>
      <c r="P15" s="32">
        <v>1.5122873345935728E-2</v>
      </c>
      <c r="Q15" s="32">
        <v>3.1505986137366098E-3</v>
      </c>
      <c r="R15" s="32">
        <v>1.3232514177693762E-2</v>
      </c>
      <c r="S15" s="32">
        <v>3.4656584751102712E-2</v>
      </c>
      <c r="U15" s="31" t="s">
        <v>69</v>
      </c>
      <c r="V15" s="32">
        <v>6.4272211720226846E-2</v>
      </c>
      <c r="W15" s="32">
        <v>0.37492123503465657</v>
      </c>
      <c r="X15" s="32">
        <v>0.11027095148078135</v>
      </c>
      <c r="Y15" s="32">
        <v>0.45053560176433521</v>
      </c>
      <c r="Z15" s="32">
        <v>1</v>
      </c>
      <c r="AR15" s="36" t="s">
        <v>89</v>
      </c>
      <c r="AS15" s="39">
        <f>GETPIVOTDATA("pell",$AR$3,"gender","F","pell","Pell granted","athlete","Non Athlete","retrn_2yr","Did not return")/GETPIVOTDATA("pell",$AR$3,"gender","F","pell","Pell granted","athlete","Non Athlete")</f>
        <v>0.13563829787234044</v>
      </c>
      <c r="AT15" s="39">
        <f>GETPIVOTDATA("pell",$AR$3,"gender","F","pell","Pell granted","athlete","Athlete","retrn_2yr","Did not return")/GETPIVOTDATA("pell",$AR$3,"gender","F","pell","Pell granted","athlete","Athlete")</f>
        <v>0.16666666666666666</v>
      </c>
      <c r="AU15" s="39">
        <f>GETPIVOTDATA("pell",$AR$3,"gender","M","pell","Pell granted","athlete","Non Athlete","retrn_2yr","Did not return")/GETPIVOTDATA("pell",$AR$3,"gender","M","pell","Pell granted","athlete","Non Athlete")</f>
        <v>0.20082815734989645</v>
      </c>
      <c r="AV15" s="39">
        <f>GETPIVOTDATA("pell",$AR$3,"gender","M","pell","Pell granted","athlete","Athlete","retrn_2yr","Did not return")/GETPIVOTDATA("pell",$AR$3,"gender","M","pell","Pell granted","athlete","Athlete")</f>
        <v>0.25609756097560976</v>
      </c>
      <c r="AW15" s="40">
        <f>GETPIVOTDATA("pell",$AR$3,"gender","F","pell","Pell not granted","athlete","Non Athlete","retrn_2yr","Did not return")/GETPIVOTDATA("pell",$AR$3,"gender","F","pell","Pell not granted","athlete","Non Athlete")</f>
        <v>0.14222222222222222</v>
      </c>
      <c r="AX15" s="40">
        <f>GETPIVOTDATA("pell",$AR$3,"gender","F","pell","Pell not granted","athlete","Athlete","retrn_2yr","Did not return")/GETPIVOTDATA("pell",$AR$3,"gender","F","pell","Pell not granted","athlete","Athlete")</f>
        <v>0.41666666666666663</v>
      </c>
      <c r="AY15" s="40">
        <f>GETPIVOTDATA("pell",$AR$3,"gender","M","pell","Pell not granted","athlete","Non Athlete","retrn_2yr","Did not return")/GETPIVOTDATA("pell",$AR$3,"gender","M","pell","Pell not granted","athlete","Non Athlete")</f>
        <v>0.13875598086124402</v>
      </c>
      <c r="AZ15" s="40">
        <f>GETPIVOTDATA("pell",$AR$3,"gender","M","pell","Pell not granted","athlete","Athlete","retrn_2yr","Did not return")/GETPIVOTDATA("pell",$AR$3,"gender","M","pell","Pell not granted","athlete","Athlete")</f>
        <v>0.20588235294117646</v>
      </c>
    </row>
    <row r="16" spans="1:53" x14ac:dyDescent="0.3">
      <c r="N16" s="31" t="s">
        <v>57</v>
      </c>
      <c r="O16" s="32">
        <v>2.520478890989288E-3</v>
      </c>
      <c r="P16" s="32">
        <v>1.8273471959672338E-2</v>
      </c>
      <c r="Q16" s="32">
        <v>3.780718336483932E-3</v>
      </c>
      <c r="R16" s="32">
        <v>1.5752993068683049E-2</v>
      </c>
      <c r="S16" s="32">
        <v>4.0327662255828609E-2</v>
      </c>
      <c r="AR16" s="36" t="s">
        <v>90</v>
      </c>
      <c r="AS16" s="39">
        <f>GETPIVOTDATA("pell",$AR$3,"gender","F","pell","Pell granted","athlete","Non Athlete","retrn_2yr","Returned")/GETPIVOTDATA("pell",$AR$3,"gender","F","pell","Pell granted","athlete","Non Athlete")</f>
        <v>0.86436170212765961</v>
      </c>
      <c r="AT16" s="39">
        <f>GETPIVOTDATA("pell",$AR$3,"gender","F","pell","Pell granted","athlete","Athlete","retrn_2yr","Returned")/GETPIVOTDATA("pell",$AR$3,"gender","F","pell","Pell granted","athlete","Athlete")</f>
        <v>0.83333333333333337</v>
      </c>
      <c r="AU16" s="39">
        <f>GETPIVOTDATA("pell",$AR$3,"gender","M","pell","Pell granted","athlete","Non Athlete","retrn_2yr","Returned")/GETPIVOTDATA("pell",$AR$3,"gender","M","pell","Pell granted","athlete","Non Athlete")</f>
        <v>0.79917184265010344</v>
      </c>
      <c r="AV16" s="39">
        <f>GETPIVOTDATA("pell",$AR$3,"gender","M","pell","Pell granted","athlete","Athlete","retrn_2yr","Returned")/GETPIVOTDATA("pell",$AR$3,"gender","M","pell","Pell granted","athlete","Athlete")</f>
        <v>0.74390243902439024</v>
      </c>
      <c r="AW16" s="40">
        <f>GETPIVOTDATA("pell",$AR$3,"gender","F","pell","Pell not granted","athlete","Non Athlete","retrn_2yr","Returned")/GETPIVOTDATA("pell",$AR$3,"gender","F","pell","Pell not granted","athlete","Non Athlete")</f>
        <v>0.85777777777777786</v>
      </c>
      <c r="AX16" s="40">
        <f>GETPIVOTDATA("pell",$AR$3,"gender","F","pell","Pell not granted","athlete","Athlete","retrn_2yr","Returned")/GETPIVOTDATA("pell",$AR$3,"gender","F","pell","Pell not granted","athlete","Athlete")</f>
        <v>0.58333333333333326</v>
      </c>
      <c r="AY16" s="40">
        <f>GETPIVOTDATA("pell",$AR$3,"gender","M","pell","Pell not granted","athlete","Non Athlete","retrn_2yr","Returned")/GETPIVOTDATA("pell",$AR$3,"gender","M","pell","Pell not granted","athlete","Non Athlete")</f>
        <v>0.86124401913875603</v>
      </c>
      <c r="AZ16" s="40">
        <f>GETPIVOTDATA("pell",$AR$3,"gender","M","pell","Pell not granted","athlete","Athlete","retrn_2yr","Returned")/GETPIVOTDATA("pell",$AR$3,"gender","M","pell","Pell not granted","athlete","Athlete")</f>
        <v>0.79411764705882348</v>
      </c>
    </row>
    <row r="17" spans="1:19" x14ac:dyDescent="0.3">
      <c r="N17" s="31" t="s">
        <v>61</v>
      </c>
      <c r="O17" s="32">
        <v>0</v>
      </c>
      <c r="P17" s="32">
        <v>4.4108380592312538E-3</v>
      </c>
      <c r="Q17" s="32">
        <v>2.520478890989288E-3</v>
      </c>
      <c r="R17" s="32">
        <v>6.3011972274732196E-3</v>
      </c>
      <c r="S17" s="32">
        <v>1.3232514177693762E-2</v>
      </c>
    </row>
    <row r="18" spans="1:19" x14ac:dyDescent="0.3">
      <c r="N18" s="31" t="s">
        <v>54</v>
      </c>
      <c r="O18" s="32">
        <v>1.890359168241966E-3</v>
      </c>
      <c r="P18" s="32">
        <v>2.5204788909892879E-2</v>
      </c>
      <c r="Q18" s="32">
        <v>6.3011972274732196E-3</v>
      </c>
      <c r="R18" s="32">
        <v>2.4574669187145556E-2</v>
      </c>
      <c r="S18" s="32">
        <v>5.7971014492753624E-2</v>
      </c>
    </row>
    <row r="19" spans="1:19" x14ac:dyDescent="0.3">
      <c r="N19" s="31" t="s">
        <v>50</v>
      </c>
      <c r="O19" s="32">
        <v>6.3011972274732201E-4</v>
      </c>
      <c r="P19" s="32">
        <v>0</v>
      </c>
      <c r="Q19" s="32">
        <v>1.260239445494644E-3</v>
      </c>
      <c r="R19" s="32">
        <v>1.260239445494644E-3</v>
      </c>
      <c r="S19" s="32">
        <v>3.1505986137366098E-3</v>
      </c>
    </row>
    <row r="20" spans="1:19" x14ac:dyDescent="0.3">
      <c r="N20" s="31" t="s">
        <v>30</v>
      </c>
      <c r="O20" s="32">
        <v>2.7095148078134845E-2</v>
      </c>
      <c r="P20" s="32">
        <v>0.14366729678638943</v>
      </c>
      <c r="Q20" s="32">
        <v>3.5916824196597356E-2</v>
      </c>
      <c r="R20" s="32">
        <v>0.16698172652804033</v>
      </c>
      <c r="S20" s="32">
        <v>0.37366099558916194</v>
      </c>
    </row>
    <row r="21" spans="1:19" x14ac:dyDescent="0.3">
      <c r="N21" s="31" t="s">
        <v>49</v>
      </c>
      <c r="O21" s="32">
        <v>1.3232514177693762E-2</v>
      </c>
      <c r="P21" s="32">
        <v>5.9231253938248268E-2</v>
      </c>
      <c r="Q21" s="32">
        <v>2.2684310018903593E-2</v>
      </c>
      <c r="R21" s="32">
        <v>8.3805923125393825E-2</v>
      </c>
      <c r="S21" s="32">
        <v>0.17895400126023944</v>
      </c>
    </row>
    <row r="22" spans="1:19" x14ac:dyDescent="0.3">
      <c r="N22" s="31" t="s">
        <v>63</v>
      </c>
      <c r="O22" s="32">
        <v>1.890359168241966E-3</v>
      </c>
      <c r="P22" s="32">
        <v>1.3862633900441084E-2</v>
      </c>
      <c r="Q22" s="32">
        <v>3.780718336483932E-3</v>
      </c>
      <c r="R22" s="32">
        <v>1.5122873345935728E-2</v>
      </c>
      <c r="S22" s="32">
        <v>3.4656584751102712E-2</v>
      </c>
    </row>
    <row r="23" spans="1:19" x14ac:dyDescent="0.3">
      <c r="N23" s="31" t="s">
        <v>69</v>
      </c>
      <c r="O23" s="32">
        <v>6.4272211720226846E-2</v>
      </c>
      <c r="P23" s="32">
        <v>0.37492123503465657</v>
      </c>
      <c r="Q23" s="32">
        <v>0.11027095148078135</v>
      </c>
      <c r="R23" s="32">
        <v>0.45053560176433521</v>
      </c>
      <c r="S23" s="32">
        <v>1</v>
      </c>
    </row>
    <row r="28" spans="1:19" x14ac:dyDescent="0.3">
      <c r="A28" s="9" t="s">
        <v>102</v>
      </c>
      <c r="B28" s="6" t="s">
        <v>100</v>
      </c>
      <c r="C28" s="6" t="s">
        <v>101</v>
      </c>
    </row>
    <row r="29" spans="1:19" x14ac:dyDescent="0.3">
      <c r="A29" s="37" t="s">
        <v>89</v>
      </c>
      <c r="B29" s="38">
        <v>0.17454316320100818</v>
      </c>
      <c r="C29" s="58">
        <v>277</v>
      </c>
    </row>
    <row r="30" spans="1:19" x14ac:dyDescent="0.3">
      <c r="A30" s="37" t="s">
        <v>90</v>
      </c>
      <c r="B30" s="38">
        <v>0.82545683679899184</v>
      </c>
      <c r="C30" s="58">
        <v>1310</v>
      </c>
    </row>
    <row r="31" spans="1:19" x14ac:dyDescent="0.3">
      <c r="A31" s="37" t="s">
        <v>69</v>
      </c>
      <c r="B31" s="38">
        <v>1</v>
      </c>
      <c r="C31" s="58">
        <v>1587</v>
      </c>
    </row>
  </sheetData>
  <mergeCells count="7">
    <mergeCell ref="AR12:AR14"/>
    <mergeCell ref="AS13:AT13"/>
    <mergeCell ref="AU13:AV13"/>
    <mergeCell ref="AW13:AX13"/>
    <mergeCell ref="AY13:AZ13"/>
    <mergeCell ref="AS12:AV12"/>
    <mergeCell ref="AW12:AZ12"/>
  </mergeCells>
  <conditionalFormatting pivot="1" sqref="V6:V14">
    <cfRule type="colorScale" priority="22">
      <colorScale>
        <cfvo type="min"/>
        <cfvo type="percentile" val="50"/>
        <cfvo type="max"/>
        <color rgb="FF63BE7B"/>
        <color rgb="FFFFEB84"/>
        <color rgb="FFF8696B"/>
      </colorScale>
    </cfRule>
  </conditionalFormatting>
  <conditionalFormatting pivot="1" sqref="X6:X14">
    <cfRule type="colorScale" priority="21">
      <colorScale>
        <cfvo type="min"/>
        <cfvo type="percentile" val="50"/>
        <cfvo type="max"/>
        <color rgb="FF63BE7B"/>
        <color rgb="FFFFEB84"/>
        <color rgb="FFF8696B"/>
      </colorScale>
    </cfRule>
  </conditionalFormatting>
  <conditionalFormatting pivot="1" sqref="W6:W14">
    <cfRule type="colorScale" priority="20">
      <colorScale>
        <cfvo type="min"/>
        <cfvo type="percentile" val="50"/>
        <cfvo type="max"/>
        <color rgb="FFF8696B"/>
        <color rgb="FFFFEB84"/>
        <color rgb="FF63BE7B"/>
      </colorScale>
    </cfRule>
  </conditionalFormatting>
  <conditionalFormatting pivot="1" sqref="Y6:Y14">
    <cfRule type="colorScale" priority="19">
      <colorScale>
        <cfvo type="min"/>
        <cfvo type="percentile" val="50"/>
        <cfvo type="max"/>
        <color rgb="FFF8696B"/>
        <color rgb="FFFFEB84"/>
        <color rgb="FF63BE7B"/>
      </colorScale>
    </cfRule>
  </conditionalFormatting>
  <conditionalFormatting pivot="1" sqref="H6:H11">
    <cfRule type="colorScale" priority="18">
      <colorScale>
        <cfvo type="min"/>
        <cfvo type="percentile" val="50"/>
        <cfvo type="max"/>
        <color rgb="FF63BE7B"/>
        <color rgb="FFFFEB84"/>
        <color rgb="FFF8696B"/>
      </colorScale>
    </cfRule>
  </conditionalFormatting>
  <conditionalFormatting pivot="1" sqref="J6:J11">
    <cfRule type="colorScale" priority="17">
      <colorScale>
        <cfvo type="min"/>
        <cfvo type="percentile" val="50"/>
        <cfvo type="max"/>
        <color rgb="FF63BE7B"/>
        <color rgb="FFFFEB84"/>
        <color rgb="FFF8696B"/>
      </colorScale>
    </cfRule>
  </conditionalFormatting>
  <conditionalFormatting pivot="1" sqref="O6:O22">
    <cfRule type="colorScale" priority="16">
      <colorScale>
        <cfvo type="min"/>
        <cfvo type="percentile" val="50"/>
        <cfvo type="max"/>
        <color rgb="FF63BE7B"/>
        <color rgb="FFFFEB84"/>
        <color rgb="FFF8696B"/>
      </colorScale>
    </cfRule>
  </conditionalFormatting>
  <conditionalFormatting pivot="1" sqref="Q6:Q22">
    <cfRule type="colorScale" priority="15">
      <colorScale>
        <cfvo type="min"/>
        <cfvo type="percentile" val="50"/>
        <cfvo type="max"/>
        <color rgb="FF63BE7B"/>
        <color rgb="FFFFEB84"/>
        <color rgb="FFF8696B"/>
      </colorScale>
    </cfRule>
  </conditionalFormatting>
  <conditionalFormatting sqref="I5">
    <cfRule type="colorScale" priority="14">
      <colorScale>
        <cfvo type="min"/>
        <cfvo type="percentile" val="50"/>
        <cfvo type="max"/>
        <color rgb="FFF8696B"/>
        <color rgb="FFFFEB84"/>
        <color rgb="FF63BE7B"/>
      </colorScale>
    </cfRule>
  </conditionalFormatting>
  <conditionalFormatting pivot="1" sqref="K6:K11">
    <cfRule type="colorScale" priority="13">
      <colorScale>
        <cfvo type="min"/>
        <cfvo type="percentile" val="50"/>
        <cfvo type="max"/>
        <color rgb="FFF8696B"/>
        <color rgb="FFFFEB84"/>
        <color rgb="FF63BE7B"/>
      </colorScale>
    </cfRule>
  </conditionalFormatting>
  <conditionalFormatting pivot="1" sqref="P6:P22">
    <cfRule type="colorScale" priority="12">
      <colorScale>
        <cfvo type="min"/>
        <cfvo type="percentile" val="50"/>
        <cfvo type="max"/>
        <color rgb="FFF8696B"/>
        <color rgb="FFFFEB84"/>
        <color rgb="FF63BE7B"/>
      </colorScale>
    </cfRule>
  </conditionalFormatting>
  <conditionalFormatting pivot="1" sqref="R6:R22">
    <cfRule type="colorScale" priority="11">
      <colorScale>
        <cfvo type="min"/>
        <cfvo type="percentile" val="50"/>
        <cfvo type="max"/>
        <color rgb="FFF8696B"/>
        <color rgb="FFFFEB84"/>
        <color rgb="FF63BE7B"/>
      </colorScale>
    </cfRule>
  </conditionalFormatting>
  <conditionalFormatting pivot="1" sqref="AC6:AF6">
    <cfRule type="colorScale" priority="10">
      <colorScale>
        <cfvo type="min"/>
        <cfvo type="percentile" val="50"/>
        <cfvo type="max"/>
        <color rgb="FF63BE7B"/>
        <color rgb="FFFFEB84"/>
        <color rgb="FFF8696B"/>
      </colorScale>
    </cfRule>
  </conditionalFormatting>
  <conditionalFormatting pivot="1" sqref="AC7:AF7">
    <cfRule type="colorScale" priority="9">
      <colorScale>
        <cfvo type="min"/>
        <cfvo type="percentile" val="50"/>
        <cfvo type="max"/>
        <color rgb="FFF8696B"/>
        <color rgb="FFFFEB84"/>
        <color rgb="FF63BE7B"/>
      </colorScale>
    </cfRule>
  </conditionalFormatting>
  <conditionalFormatting pivot="1" sqref="AL6:AO6">
    <cfRule type="colorScale" priority="6">
      <colorScale>
        <cfvo type="min"/>
        <cfvo type="percentile" val="50"/>
        <cfvo type="max"/>
        <color rgb="FF63BE7B"/>
        <color rgb="FFFFEB84"/>
        <color rgb="FFF8696B"/>
      </colorScale>
    </cfRule>
  </conditionalFormatting>
  <conditionalFormatting pivot="1" sqref="AL7:AO7">
    <cfRule type="colorScale" priority="5">
      <colorScale>
        <cfvo type="min"/>
        <cfvo type="percentile" val="50"/>
        <cfvo type="max"/>
        <color rgb="FFF8696B"/>
        <color rgb="FFFFEB84"/>
        <color rgb="FF63BE7B"/>
      </colorScale>
    </cfRule>
  </conditionalFormatting>
  <conditionalFormatting pivot="1">
    <cfRule type="colorScale" priority="4">
      <colorScale>
        <cfvo type="min"/>
        <cfvo type="percentile" val="50"/>
        <cfvo type="max"/>
        <color rgb="FF63BE7B"/>
        <color rgb="FFFFEB84"/>
        <color rgb="FFF8696B"/>
      </colorScale>
    </cfRule>
  </conditionalFormatting>
  <conditionalFormatting pivot="1">
    <cfRule type="colorScale" priority="3">
      <colorScale>
        <cfvo type="min"/>
        <cfvo type="percentile" val="50"/>
        <cfvo type="max"/>
        <color rgb="FFF8696B"/>
        <color rgb="FFFFEB84"/>
        <color rgb="FF63BE7B"/>
      </colorScale>
    </cfRule>
  </conditionalFormatting>
  <conditionalFormatting pivot="1" sqref="AS7:AZ7">
    <cfRule type="colorScale" priority="2">
      <colorScale>
        <cfvo type="min"/>
        <cfvo type="percentile" val="50"/>
        <cfvo type="max"/>
        <color rgb="FF63BE7B"/>
        <color rgb="FFFFEB84"/>
        <color rgb="FFF8696B"/>
      </colorScale>
    </cfRule>
  </conditionalFormatting>
  <conditionalFormatting pivot="1" sqref="AS8:AZ8">
    <cfRule type="colorScale" priority="1">
      <colorScale>
        <cfvo type="min"/>
        <cfvo type="percentile" val="50"/>
        <cfvo type="max"/>
        <color rgb="FFF8696B"/>
        <color rgb="FFFFEB84"/>
        <color rgb="FF63BE7B"/>
      </colorScale>
    </cfRule>
  </conditionalFormatting>
  <pageMargins left="0.7" right="0.7" top="0.75" bottom="0.75" header="0.3" footer="0.3"/>
  <drawing r:id="rId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A96CE-F09F-466A-8950-5B882292BA5E}">
  <dimension ref="A1:AX31"/>
  <sheetViews>
    <sheetView showGridLines="0" workbookViewId="0">
      <selection activeCell="E25" sqref="E25"/>
    </sheetView>
  </sheetViews>
  <sheetFormatPr defaultRowHeight="14.4" x14ac:dyDescent="0.3"/>
  <cols>
    <col min="1" max="1" width="16.6640625" bestFit="1" customWidth="1"/>
    <col min="2" max="2" width="15.21875" bestFit="1" customWidth="1"/>
    <col min="3" max="3" width="8" bestFit="1" customWidth="1"/>
    <col min="4" max="5" width="10.77734375" bestFit="1" customWidth="1"/>
    <col min="6" max="6" width="16.33203125" bestFit="1" customWidth="1"/>
    <col min="7" max="7" width="15.21875" bestFit="1" customWidth="1"/>
    <col min="8" max="8" width="9.44140625" bestFit="1" customWidth="1"/>
    <col min="9" max="9" width="15.21875" bestFit="1" customWidth="1"/>
    <col min="10" max="10" width="9.44140625" bestFit="1" customWidth="1"/>
    <col min="11" max="11" width="10.77734375" bestFit="1" customWidth="1"/>
    <col min="13" max="13" width="28" bestFit="1" customWidth="1"/>
    <col min="14" max="14" width="15.21875" bestFit="1" customWidth="1"/>
    <col min="15" max="15" width="9.44140625" bestFit="1" customWidth="1"/>
    <col min="16" max="16" width="15.21875" bestFit="1" customWidth="1"/>
    <col min="17" max="17" width="9.44140625" bestFit="1" customWidth="1"/>
    <col min="18" max="18" width="10.77734375" bestFit="1" customWidth="1"/>
    <col min="20" max="20" width="37" bestFit="1" customWidth="1"/>
    <col min="21" max="21" width="15.21875" bestFit="1" customWidth="1"/>
    <col min="22" max="22" width="9.44140625" bestFit="1" customWidth="1"/>
    <col min="23" max="23" width="15.21875" bestFit="1" customWidth="1"/>
    <col min="24" max="24" width="9.44140625" bestFit="1" customWidth="1"/>
    <col min="25" max="25" width="10.77734375" bestFit="1" customWidth="1"/>
    <col min="27" max="27" width="14.77734375" bestFit="1" customWidth="1"/>
    <col min="28" max="28" width="15.5546875" bestFit="1" customWidth="1"/>
    <col min="29" max="29" width="7" bestFit="1" customWidth="1"/>
    <col min="30" max="30" width="9.109375" bestFit="1" customWidth="1"/>
    <col min="31" max="31" width="7" bestFit="1" customWidth="1"/>
    <col min="32" max="32" width="10.77734375" bestFit="1" customWidth="1"/>
    <col min="34" max="34" width="14.77734375" bestFit="1" customWidth="1"/>
    <col min="35" max="35" width="17.77734375" bestFit="1" customWidth="1"/>
    <col min="36" max="36" width="7" bestFit="1" customWidth="1"/>
    <col min="37" max="37" width="16.44140625" bestFit="1" customWidth="1"/>
    <col min="38" max="38" width="7" bestFit="1" customWidth="1"/>
    <col min="39" max="39" width="10.77734375" bestFit="1" customWidth="1"/>
    <col min="41" max="41" width="14.77734375" bestFit="1" customWidth="1"/>
    <col min="42" max="42" width="11.109375" bestFit="1" customWidth="1"/>
    <col min="43" max="43" width="7.109375" bestFit="1" customWidth="1"/>
    <col min="44" max="44" width="11.109375" bestFit="1" customWidth="1"/>
    <col min="45" max="45" width="7.109375" bestFit="1" customWidth="1"/>
    <col min="46" max="46" width="11.109375" bestFit="1" customWidth="1"/>
    <col min="47" max="47" width="7.109375" bestFit="1" customWidth="1"/>
    <col min="48" max="48" width="11.109375" bestFit="1" customWidth="1"/>
    <col min="49" max="49" width="7.109375" bestFit="1" customWidth="1"/>
    <col min="50" max="50" width="10.77734375" bestFit="1" customWidth="1"/>
  </cols>
  <sheetData>
    <row r="1" spans="1:50" x14ac:dyDescent="0.3">
      <c r="A1" s="33" t="s">
        <v>125</v>
      </c>
      <c r="B1" s="33" t="s">
        <v>71</v>
      </c>
      <c r="C1" s="22"/>
      <c r="D1" s="22"/>
      <c r="F1" s="30" t="s">
        <v>103</v>
      </c>
      <c r="G1" s="30" t="s">
        <v>71</v>
      </c>
      <c r="H1" s="31"/>
      <c r="I1" s="31"/>
      <c r="J1" s="31"/>
      <c r="K1" s="31"/>
      <c r="M1" s="30" t="s">
        <v>103</v>
      </c>
      <c r="N1" s="30" t="s">
        <v>71</v>
      </c>
      <c r="O1" s="31"/>
      <c r="P1" s="31"/>
      <c r="Q1" s="31"/>
      <c r="R1" s="31"/>
      <c r="T1" s="30" t="s">
        <v>103</v>
      </c>
      <c r="U1" s="30" t="s">
        <v>71</v>
      </c>
      <c r="V1" s="31"/>
      <c r="W1" s="31"/>
      <c r="X1" s="31"/>
      <c r="Y1" s="31"/>
      <c r="AA1" s="2" t="s">
        <v>93</v>
      </c>
      <c r="AB1" s="2" t="s">
        <v>71</v>
      </c>
      <c r="AC1" s="31"/>
      <c r="AH1" s="33" t="s">
        <v>96</v>
      </c>
      <c r="AI1" s="33" t="s">
        <v>71</v>
      </c>
      <c r="AJ1" s="22"/>
      <c r="AK1" s="22"/>
      <c r="AL1" s="22"/>
      <c r="AM1" s="22"/>
      <c r="AO1" s="33" t="s">
        <v>96</v>
      </c>
      <c r="AP1" s="33" t="s">
        <v>71</v>
      </c>
      <c r="AQ1" s="22"/>
      <c r="AR1" s="22"/>
      <c r="AS1" s="22"/>
      <c r="AT1" s="22"/>
      <c r="AU1" s="22"/>
      <c r="AV1" s="22"/>
      <c r="AW1" s="22"/>
      <c r="AX1" s="22"/>
    </row>
    <row r="2" spans="1:50" x14ac:dyDescent="0.3">
      <c r="A2" s="30" t="s">
        <v>68</v>
      </c>
      <c r="B2" s="22" t="s">
        <v>126</v>
      </c>
      <c r="C2" s="22" t="s">
        <v>127</v>
      </c>
      <c r="D2" s="31" t="s">
        <v>69</v>
      </c>
      <c r="F2" s="31"/>
      <c r="G2" s="31" t="s">
        <v>33</v>
      </c>
      <c r="H2" s="31"/>
      <c r="I2" s="31" t="s">
        <v>28</v>
      </c>
      <c r="J2" s="31"/>
      <c r="K2" s="31" t="s">
        <v>69</v>
      </c>
      <c r="M2" s="31"/>
      <c r="N2" s="31" t="s">
        <v>33</v>
      </c>
      <c r="O2" s="31"/>
      <c r="P2" s="31" t="s">
        <v>28</v>
      </c>
      <c r="Q2" s="31"/>
      <c r="R2" s="31" t="s">
        <v>69</v>
      </c>
      <c r="T2" s="31"/>
      <c r="U2" s="31" t="s">
        <v>33</v>
      </c>
      <c r="V2" s="31"/>
      <c r="W2" s="31" t="s">
        <v>28</v>
      </c>
      <c r="X2" s="31"/>
      <c r="Y2" s="31" t="s">
        <v>69</v>
      </c>
      <c r="AB2" s="22" t="s">
        <v>95</v>
      </c>
      <c r="AC2" s="22"/>
      <c r="AD2" s="22" t="s">
        <v>94</v>
      </c>
      <c r="AE2" s="22"/>
      <c r="AF2" s="31" t="s">
        <v>69</v>
      </c>
      <c r="AH2" s="22"/>
      <c r="AI2" s="22" t="s">
        <v>97</v>
      </c>
      <c r="AJ2" s="22"/>
      <c r="AK2" s="22" t="s">
        <v>98</v>
      </c>
      <c r="AL2" s="22"/>
      <c r="AM2" s="22" t="s">
        <v>69</v>
      </c>
      <c r="AO2" s="22"/>
      <c r="AP2" s="22" t="s">
        <v>97</v>
      </c>
      <c r="AQ2" s="22"/>
      <c r="AR2" s="22"/>
      <c r="AS2" s="22"/>
      <c r="AT2" s="22" t="s">
        <v>98</v>
      </c>
      <c r="AU2" s="22"/>
      <c r="AV2" s="22"/>
      <c r="AW2" s="22"/>
      <c r="AX2" s="22" t="s">
        <v>69</v>
      </c>
    </row>
    <row r="3" spans="1:50" x14ac:dyDescent="0.3">
      <c r="A3" s="31" t="s">
        <v>33</v>
      </c>
      <c r="B3" s="32">
        <v>0.13381674357284112</v>
      </c>
      <c r="C3" s="32">
        <v>0.30454845088991428</v>
      </c>
      <c r="D3" s="32">
        <v>0.43836519446275546</v>
      </c>
      <c r="F3" s="30" t="s">
        <v>91</v>
      </c>
      <c r="G3" s="31" t="s">
        <v>126</v>
      </c>
      <c r="H3" s="31" t="s">
        <v>127</v>
      </c>
      <c r="I3" s="31" t="s">
        <v>126</v>
      </c>
      <c r="J3" s="31" t="s">
        <v>127</v>
      </c>
      <c r="K3" s="31"/>
      <c r="M3" s="30" t="s">
        <v>68</v>
      </c>
      <c r="N3" s="31" t="s">
        <v>126</v>
      </c>
      <c r="O3" s="31" t="s">
        <v>127</v>
      </c>
      <c r="P3" s="31" t="s">
        <v>126</v>
      </c>
      <c r="Q3" s="31" t="s">
        <v>127</v>
      </c>
      <c r="R3" s="31"/>
      <c r="T3" s="30" t="s">
        <v>68</v>
      </c>
      <c r="U3" s="31" t="s">
        <v>126</v>
      </c>
      <c r="V3" s="31" t="s">
        <v>127</v>
      </c>
      <c r="W3" s="31" t="s">
        <v>126</v>
      </c>
      <c r="X3" s="31" t="s">
        <v>127</v>
      </c>
      <c r="Y3" s="31"/>
      <c r="AA3" s="2" t="s">
        <v>68</v>
      </c>
      <c r="AB3" s="31" t="s">
        <v>33</v>
      </c>
      <c r="AC3" s="31" t="s">
        <v>28</v>
      </c>
      <c r="AD3" s="31" t="s">
        <v>33</v>
      </c>
      <c r="AE3" s="31" t="s">
        <v>28</v>
      </c>
      <c r="AF3" s="31"/>
      <c r="AH3" s="33" t="s">
        <v>68</v>
      </c>
      <c r="AI3" s="22" t="s">
        <v>33</v>
      </c>
      <c r="AJ3" s="22" t="s">
        <v>28</v>
      </c>
      <c r="AK3" s="22" t="s">
        <v>33</v>
      </c>
      <c r="AL3" s="22" t="s">
        <v>28</v>
      </c>
      <c r="AM3" s="22"/>
      <c r="AO3" s="22"/>
      <c r="AP3" s="22" t="s">
        <v>33</v>
      </c>
      <c r="AQ3" s="22"/>
      <c r="AR3" s="22" t="s">
        <v>28</v>
      </c>
      <c r="AS3" s="22"/>
      <c r="AT3" s="22" t="s">
        <v>33</v>
      </c>
      <c r="AU3" s="22"/>
      <c r="AV3" s="22" t="s">
        <v>28</v>
      </c>
      <c r="AW3" s="22"/>
      <c r="AX3" s="22"/>
    </row>
    <row r="4" spans="1:50" x14ac:dyDescent="0.3">
      <c r="A4" s="31" t="s">
        <v>28</v>
      </c>
      <c r="B4" s="32">
        <v>0.20764667106130522</v>
      </c>
      <c r="C4" s="32">
        <v>0.35398813447593935</v>
      </c>
      <c r="D4" s="32">
        <v>0.56163480553724454</v>
      </c>
      <c r="F4" s="31" t="s">
        <v>29</v>
      </c>
      <c r="G4" s="32">
        <v>1.2602394454946439E-2</v>
      </c>
      <c r="H4" s="32">
        <v>1.0081915563957152E-2</v>
      </c>
      <c r="I4" s="32">
        <v>2.3314429741650915E-2</v>
      </c>
      <c r="J4" s="32">
        <v>8.1915563957151855E-3</v>
      </c>
      <c r="K4" s="32">
        <v>5.4190296156269691E-2</v>
      </c>
      <c r="M4" s="31" t="s">
        <v>67</v>
      </c>
      <c r="N4" s="32">
        <v>0</v>
      </c>
      <c r="O4" s="32">
        <v>0</v>
      </c>
      <c r="P4" s="32">
        <v>0</v>
      </c>
      <c r="Q4" s="32">
        <v>6.3011972274732201E-4</v>
      </c>
      <c r="R4" s="32">
        <v>6.3011972274732201E-4</v>
      </c>
      <c r="T4" s="31" t="s">
        <v>35</v>
      </c>
      <c r="U4" s="32">
        <v>2.0163831127914304E-2</v>
      </c>
      <c r="V4" s="32">
        <v>3.0875866414618779E-2</v>
      </c>
      <c r="W4" s="32">
        <v>5.2930056710775046E-2</v>
      </c>
      <c r="X4" s="32">
        <v>4.3478260869565216E-2</v>
      </c>
      <c r="Y4" s="32">
        <v>0.14744801512287334</v>
      </c>
      <c r="AA4" s="23" t="s">
        <v>126</v>
      </c>
      <c r="AB4" s="32">
        <v>0.16509136735979837</v>
      </c>
      <c r="AC4" s="32">
        <v>0.2262129804662886</v>
      </c>
      <c r="AD4" s="32">
        <v>2.4574669187145556E-2</v>
      </c>
      <c r="AE4" s="32">
        <v>7.6244486452425958E-2</v>
      </c>
      <c r="AF4" s="32">
        <v>0.49212350346565847</v>
      </c>
      <c r="AH4" s="22" t="s">
        <v>126</v>
      </c>
      <c r="AI4" s="34">
        <v>0.1146817895400126</v>
      </c>
      <c r="AJ4" s="34">
        <v>0.22117202268431002</v>
      </c>
      <c r="AK4" s="34">
        <v>7.4984247006931321E-2</v>
      </c>
      <c r="AL4" s="34">
        <v>8.1285444234404536E-2</v>
      </c>
      <c r="AM4" s="34">
        <v>0.49212350346565847</v>
      </c>
      <c r="AO4" s="33" t="s">
        <v>68</v>
      </c>
      <c r="AP4" s="22" t="s">
        <v>95</v>
      </c>
      <c r="AQ4" s="22" t="s">
        <v>94</v>
      </c>
      <c r="AR4" s="22" t="s">
        <v>95</v>
      </c>
      <c r="AS4" s="22" t="s">
        <v>94</v>
      </c>
      <c r="AT4" s="22" t="s">
        <v>95</v>
      </c>
      <c r="AU4" s="22" t="s">
        <v>94</v>
      </c>
      <c r="AV4" s="22" t="s">
        <v>95</v>
      </c>
      <c r="AW4" s="22" t="s">
        <v>94</v>
      </c>
      <c r="AX4" s="22"/>
    </row>
    <row r="5" spans="1:50" x14ac:dyDescent="0.3">
      <c r="A5" s="31" t="s">
        <v>69</v>
      </c>
      <c r="B5" s="32">
        <v>0.34146341463414637</v>
      </c>
      <c r="C5" s="32">
        <v>0.65853658536585369</v>
      </c>
      <c r="D5" s="32">
        <v>1</v>
      </c>
      <c r="F5" s="31" t="s">
        <v>34</v>
      </c>
      <c r="G5" s="32">
        <v>2.0163831127914304E-2</v>
      </c>
      <c r="H5" s="32">
        <v>3.0875866414618779E-2</v>
      </c>
      <c r="I5" s="32">
        <v>5.2930056710775046E-2</v>
      </c>
      <c r="J5" s="32">
        <v>4.3478260869565216E-2</v>
      </c>
      <c r="K5" s="32">
        <v>0.14744801512287334</v>
      </c>
      <c r="M5" s="31" t="s">
        <v>56</v>
      </c>
      <c r="N5" s="32">
        <v>2.0163831127914304E-2</v>
      </c>
      <c r="O5" s="32">
        <v>1.0081915563957152E-2</v>
      </c>
      <c r="P5" s="32">
        <v>2.3944549464398234E-2</v>
      </c>
      <c r="Q5" s="32">
        <v>7.5614366729678641E-3</v>
      </c>
      <c r="R5" s="32">
        <v>6.1751732829237557E-2</v>
      </c>
      <c r="T5" s="31" t="s">
        <v>45</v>
      </c>
      <c r="U5" s="32">
        <v>7.5614366729678641E-3</v>
      </c>
      <c r="V5" s="32">
        <v>6.3011972274732196E-3</v>
      </c>
      <c r="W5" s="32">
        <v>1.0081915563957152E-2</v>
      </c>
      <c r="X5" s="32">
        <v>6.9313169502205419E-3</v>
      </c>
      <c r="Y5" s="32">
        <v>3.0875866414618779E-2</v>
      </c>
      <c r="AA5" s="23" t="s">
        <v>127</v>
      </c>
      <c r="AB5" s="32">
        <v>0.21361058601134217</v>
      </c>
      <c r="AC5" s="32">
        <v>0.20982986767485823</v>
      </c>
      <c r="AD5" s="32">
        <v>3.5916824196597356E-2</v>
      </c>
      <c r="AE5" s="32">
        <v>4.8519218651543794E-2</v>
      </c>
      <c r="AF5" s="32">
        <v>0.50787649653434153</v>
      </c>
      <c r="AH5" s="22" t="s">
        <v>127</v>
      </c>
      <c r="AI5" s="34">
        <v>0.1751732829237555</v>
      </c>
      <c r="AJ5" s="34">
        <v>0.18651543793320732</v>
      </c>
      <c r="AK5" s="34">
        <v>7.4354127284184002E-2</v>
      </c>
      <c r="AL5" s="34">
        <v>7.1833648393194713E-2</v>
      </c>
      <c r="AM5" s="34">
        <v>0.50787649653434153</v>
      </c>
      <c r="AO5" s="22" t="s">
        <v>126</v>
      </c>
      <c r="AP5" s="34">
        <v>9.4517958412098299E-2</v>
      </c>
      <c r="AQ5" s="34">
        <v>2.0163831127914304E-2</v>
      </c>
      <c r="AR5" s="34">
        <v>0.15816005040957781</v>
      </c>
      <c r="AS5" s="34">
        <v>6.3011972274732195E-2</v>
      </c>
      <c r="AT5" s="34">
        <v>7.0573408947700061E-2</v>
      </c>
      <c r="AU5" s="34">
        <v>4.4108380592312538E-3</v>
      </c>
      <c r="AV5" s="34">
        <v>6.8052930056710773E-2</v>
      </c>
      <c r="AW5" s="34">
        <v>1.3232514177693762E-2</v>
      </c>
      <c r="AX5" s="34">
        <v>0.49212350346565847</v>
      </c>
    </row>
    <row r="6" spans="1:50" x14ac:dyDescent="0.3">
      <c r="F6" s="31" t="s">
        <v>40</v>
      </c>
      <c r="G6" s="32">
        <v>6.6162570888468802E-2</v>
      </c>
      <c r="H6" s="32">
        <v>8.0025204788909898E-2</v>
      </c>
      <c r="I6" s="32">
        <v>6.6162570888468802E-2</v>
      </c>
      <c r="J6" s="32">
        <v>6.6162570888468802E-2</v>
      </c>
      <c r="K6" s="32">
        <v>0.27851291745431633</v>
      </c>
      <c r="M6" s="31" t="s">
        <v>52</v>
      </c>
      <c r="N6" s="32">
        <v>9.4517958412098299E-3</v>
      </c>
      <c r="O6" s="32">
        <v>3.780718336483932E-3</v>
      </c>
      <c r="P6" s="32">
        <v>3.780718336483932E-3</v>
      </c>
      <c r="Q6" s="32">
        <v>3.780718336483932E-3</v>
      </c>
      <c r="R6" s="32">
        <v>2.0793950850661626E-2</v>
      </c>
      <c r="T6" s="31" t="s">
        <v>48</v>
      </c>
      <c r="U6" s="32">
        <v>3.1505986137366098E-3</v>
      </c>
      <c r="V6" s="32">
        <v>1.260239445494644E-3</v>
      </c>
      <c r="W6" s="32">
        <v>6.3011972274732201E-4</v>
      </c>
      <c r="X6" s="32">
        <v>1.890359168241966E-3</v>
      </c>
      <c r="Y6" s="32">
        <v>6.9313169502205419E-3</v>
      </c>
      <c r="AA6" s="31" t="s">
        <v>69</v>
      </c>
      <c r="AB6" s="32">
        <v>0.37870195337114054</v>
      </c>
      <c r="AC6" s="32">
        <v>0.4360428481411468</v>
      </c>
      <c r="AD6" s="32">
        <v>6.0491493383742913E-2</v>
      </c>
      <c r="AE6" s="32">
        <v>0.12476370510396975</v>
      </c>
      <c r="AF6" s="32">
        <v>1</v>
      </c>
      <c r="AH6" s="22" t="s">
        <v>69</v>
      </c>
      <c r="AI6" s="34">
        <v>0.28985507246376813</v>
      </c>
      <c r="AJ6" s="34">
        <v>0.40768746061751732</v>
      </c>
      <c r="AK6" s="34">
        <v>0.14933837429111532</v>
      </c>
      <c r="AL6" s="34">
        <v>0.15311909262759923</v>
      </c>
      <c r="AM6" s="34">
        <v>1</v>
      </c>
      <c r="AO6" s="22" t="s">
        <v>127</v>
      </c>
      <c r="AP6" s="34">
        <v>0.14240705734089476</v>
      </c>
      <c r="AQ6" s="34">
        <v>3.2766225582860742E-2</v>
      </c>
      <c r="AR6" s="34">
        <v>0.1461877756773787</v>
      </c>
      <c r="AS6" s="34">
        <v>4.0327662255828609E-2</v>
      </c>
      <c r="AT6" s="34">
        <v>7.120352867044738E-2</v>
      </c>
      <c r="AU6" s="34">
        <v>3.1505986137366098E-3</v>
      </c>
      <c r="AV6" s="34">
        <v>6.3642091997479527E-2</v>
      </c>
      <c r="AW6" s="34">
        <v>8.1915563957151855E-3</v>
      </c>
      <c r="AX6" s="34">
        <v>0.50787649653434153</v>
      </c>
    </row>
    <row r="7" spans="1:50" x14ac:dyDescent="0.3">
      <c r="F7" s="31" t="s">
        <v>38</v>
      </c>
      <c r="G7" s="32">
        <v>5.4820415879017016E-2</v>
      </c>
      <c r="H7" s="32">
        <v>8.2545683679899187E-2</v>
      </c>
      <c r="I7" s="32">
        <v>8.0025204788909898E-2</v>
      </c>
      <c r="J7" s="32">
        <v>9.8298676748582225E-2</v>
      </c>
      <c r="K7" s="32">
        <v>0.31568998109640833</v>
      </c>
      <c r="M7" s="31" t="s">
        <v>53</v>
      </c>
      <c r="N7" s="32">
        <v>1.0081915563957152E-2</v>
      </c>
      <c r="O7" s="32">
        <v>6.3011972274732196E-3</v>
      </c>
      <c r="P7" s="32">
        <v>1.1342155009451797E-2</v>
      </c>
      <c r="Q7" s="32">
        <v>3.780718336483932E-3</v>
      </c>
      <c r="R7" s="32">
        <v>3.1505986137366097E-2</v>
      </c>
      <c r="T7" s="31" t="s">
        <v>41</v>
      </c>
      <c r="U7" s="32">
        <v>5.2299936988027727E-2</v>
      </c>
      <c r="V7" s="32">
        <v>6.6162570888468802E-2</v>
      </c>
      <c r="W7" s="32">
        <v>5.7340894770006298E-2</v>
      </c>
      <c r="X7" s="32">
        <v>5.6710775047258979E-2</v>
      </c>
      <c r="Y7" s="32">
        <v>0.23251417769376181</v>
      </c>
      <c r="AO7" s="22" t="s">
        <v>69</v>
      </c>
      <c r="AP7" s="34">
        <v>0.23692501575299307</v>
      </c>
      <c r="AQ7" s="34">
        <v>5.2930056710775046E-2</v>
      </c>
      <c r="AR7" s="34">
        <v>0.30434782608695654</v>
      </c>
      <c r="AS7" s="34">
        <v>0.1033396345305608</v>
      </c>
      <c r="AT7" s="34">
        <v>0.14177693761814744</v>
      </c>
      <c r="AU7" s="34">
        <v>7.5614366729678641E-3</v>
      </c>
      <c r="AV7" s="34">
        <v>0.13169502205419029</v>
      </c>
      <c r="AW7" s="34">
        <v>2.1424070573408949E-2</v>
      </c>
      <c r="AX7" s="34">
        <v>1</v>
      </c>
    </row>
    <row r="8" spans="1:50" x14ac:dyDescent="0.3">
      <c r="F8" s="31" t="s">
        <v>37</v>
      </c>
      <c r="G8" s="32">
        <v>2.0163831127914304E-2</v>
      </c>
      <c r="H8" s="32">
        <v>2.9615626969124134E-2</v>
      </c>
      <c r="I8" s="32">
        <v>5.2930056710775046E-2</v>
      </c>
      <c r="J8" s="32">
        <v>3.0875866414618779E-2</v>
      </c>
      <c r="K8" s="32">
        <v>0.13358538122243227</v>
      </c>
      <c r="M8" s="31" t="s">
        <v>59</v>
      </c>
      <c r="N8" s="32">
        <v>6.3011972274732201E-4</v>
      </c>
      <c r="O8" s="32">
        <v>6.3011972274732196E-3</v>
      </c>
      <c r="P8" s="32">
        <v>4.4108380592312538E-3</v>
      </c>
      <c r="Q8" s="32">
        <v>7.5614366729678641E-3</v>
      </c>
      <c r="R8" s="32">
        <v>1.890359168241966E-2</v>
      </c>
      <c r="T8" s="31" t="s">
        <v>58</v>
      </c>
      <c r="U8" s="32">
        <v>1.890359168241966E-3</v>
      </c>
      <c r="V8" s="32">
        <v>1.890359168241966E-3</v>
      </c>
      <c r="W8" s="32">
        <v>0</v>
      </c>
      <c r="X8" s="32">
        <v>1.260239445494644E-3</v>
      </c>
      <c r="Y8" s="32">
        <v>5.0409577819785761E-3</v>
      </c>
    </row>
    <row r="9" spans="1:50" x14ac:dyDescent="0.3">
      <c r="F9" s="31" t="s">
        <v>36</v>
      </c>
      <c r="G9" s="32">
        <v>1.5752993068683049E-2</v>
      </c>
      <c r="H9" s="32">
        <v>1.6383112791430371E-2</v>
      </c>
      <c r="I9" s="32">
        <v>2.7095148078134845E-2</v>
      </c>
      <c r="J9" s="32">
        <v>1.1342155009451797E-2</v>
      </c>
      <c r="K9" s="32">
        <v>7.0573408947700061E-2</v>
      </c>
      <c r="M9" s="31" t="s">
        <v>60</v>
      </c>
      <c r="N9" s="32">
        <v>6.3011972274732196E-3</v>
      </c>
      <c r="O9" s="32">
        <v>5.0409577819785761E-3</v>
      </c>
      <c r="P9" s="32">
        <v>8.1915563957151855E-3</v>
      </c>
      <c r="Q9" s="32">
        <v>1.1972274732199117E-2</v>
      </c>
      <c r="R9" s="32">
        <v>3.1505986137366097E-2</v>
      </c>
      <c r="T9" s="31" t="s">
        <v>43</v>
      </c>
      <c r="U9" s="32">
        <v>3.5286704473850031E-2</v>
      </c>
      <c r="V9" s="32">
        <v>4.0327662255828609E-2</v>
      </c>
      <c r="W9" s="32">
        <v>4.4738500315059861E-2</v>
      </c>
      <c r="X9" s="32">
        <v>4.2218021424070572E-2</v>
      </c>
      <c r="Y9" s="32">
        <v>0.16257088846880907</v>
      </c>
    </row>
    <row r="10" spans="1:50" x14ac:dyDescent="0.3">
      <c r="F10" s="31" t="s">
        <v>69</v>
      </c>
      <c r="G10" s="32">
        <v>0.18966603654694392</v>
      </c>
      <c r="H10" s="32">
        <v>0.2495274102079395</v>
      </c>
      <c r="I10" s="32">
        <v>0.30245746691871456</v>
      </c>
      <c r="J10" s="32">
        <v>0.25834908632640202</v>
      </c>
      <c r="K10" s="32">
        <v>1</v>
      </c>
      <c r="M10" s="31" t="s">
        <v>66</v>
      </c>
      <c r="N10" s="32">
        <v>6.3011972274732196E-3</v>
      </c>
      <c r="O10" s="32">
        <v>0</v>
      </c>
      <c r="P10" s="32">
        <v>1.1972274732199117E-2</v>
      </c>
      <c r="Q10" s="32">
        <v>1.890359168241966E-3</v>
      </c>
      <c r="R10" s="32">
        <v>2.0163831127914304E-2</v>
      </c>
      <c r="T10" s="31" t="s">
        <v>31</v>
      </c>
      <c r="U10" s="32">
        <v>5.2299936988027727E-2</v>
      </c>
      <c r="V10" s="32">
        <v>8.1915563957151855E-2</v>
      </c>
      <c r="W10" s="32">
        <v>0.10838059231253938</v>
      </c>
      <c r="X10" s="32">
        <v>8.1285444234404536E-2</v>
      </c>
      <c r="Y10" s="32">
        <v>0.32388153749212351</v>
      </c>
      <c r="AO10" s="47" t="s">
        <v>99</v>
      </c>
      <c r="AP10" s="49" t="s">
        <v>97</v>
      </c>
      <c r="AQ10" s="49"/>
      <c r="AR10" s="49"/>
      <c r="AS10" s="49"/>
      <c r="AT10" s="51" t="s">
        <v>98</v>
      </c>
      <c r="AU10" s="52"/>
      <c r="AV10" s="52"/>
      <c r="AW10" s="53"/>
    </row>
    <row r="11" spans="1:50" x14ac:dyDescent="0.3">
      <c r="M11" s="31" t="s">
        <v>51</v>
      </c>
      <c r="N11" s="32">
        <v>5.6710775047258983E-3</v>
      </c>
      <c r="O11" s="32">
        <v>5.6710775047258983E-3</v>
      </c>
      <c r="P11" s="32">
        <v>3.3396345305608068E-2</v>
      </c>
      <c r="Q11" s="32">
        <v>1.1342155009451797E-2</v>
      </c>
      <c r="R11" s="32">
        <v>5.6080655324511654E-2</v>
      </c>
      <c r="T11" s="31" t="s">
        <v>46</v>
      </c>
      <c r="U11" s="32">
        <v>8.1915563957151855E-3</v>
      </c>
      <c r="V11" s="32">
        <v>9.4517958412098299E-3</v>
      </c>
      <c r="W11" s="32">
        <v>1.3232514177693762E-2</v>
      </c>
      <c r="X11" s="32">
        <v>1.3232514177693762E-2</v>
      </c>
      <c r="Y11" s="32">
        <v>4.4108380592312542E-2</v>
      </c>
      <c r="AO11" s="47"/>
      <c r="AP11" s="49" t="s">
        <v>33</v>
      </c>
      <c r="AQ11" s="49"/>
      <c r="AR11" s="49" t="s">
        <v>28</v>
      </c>
      <c r="AS11" s="49"/>
      <c r="AT11" s="50" t="s">
        <v>33</v>
      </c>
      <c r="AU11" s="50"/>
      <c r="AV11" s="50" t="s">
        <v>28</v>
      </c>
      <c r="AW11" s="50"/>
    </row>
    <row r="12" spans="1:50" x14ac:dyDescent="0.3">
      <c r="M12" s="31" t="s">
        <v>65</v>
      </c>
      <c r="N12" s="32">
        <v>8.8216761184625077E-3</v>
      </c>
      <c r="O12" s="32">
        <v>4.4108380592312538E-3</v>
      </c>
      <c r="P12" s="32">
        <v>8.8216761184625077E-3</v>
      </c>
      <c r="Q12" s="32">
        <v>0</v>
      </c>
      <c r="R12" s="32">
        <v>2.2054190296156271E-2</v>
      </c>
      <c r="T12" s="31" t="s">
        <v>44</v>
      </c>
      <c r="U12" s="32">
        <v>8.8216761184625077E-3</v>
      </c>
      <c r="V12" s="32">
        <v>1.1342155009451797E-2</v>
      </c>
      <c r="W12" s="32">
        <v>1.5122873345935728E-2</v>
      </c>
      <c r="X12" s="32">
        <v>1.1342155009451797E-2</v>
      </c>
      <c r="Y12" s="32">
        <v>4.6628859483301831E-2</v>
      </c>
      <c r="AO12" s="48"/>
      <c r="AP12" s="35" t="s">
        <v>95</v>
      </c>
      <c r="AQ12" s="35" t="s">
        <v>94</v>
      </c>
      <c r="AR12" s="35" t="s">
        <v>95</v>
      </c>
      <c r="AS12" s="35" t="s">
        <v>94</v>
      </c>
      <c r="AT12" s="14" t="s">
        <v>95</v>
      </c>
      <c r="AU12" s="14" t="s">
        <v>94</v>
      </c>
      <c r="AV12" s="14" t="s">
        <v>95</v>
      </c>
      <c r="AW12" s="14" t="s">
        <v>94</v>
      </c>
    </row>
    <row r="13" spans="1:50" x14ac:dyDescent="0.3">
      <c r="M13" s="31" t="s">
        <v>55</v>
      </c>
      <c r="N13" s="32">
        <v>1.1342155009451797E-2</v>
      </c>
      <c r="O13" s="32">
        <v>6.9313169502205419E-3</v>
      </c>
      <c r="P13" s="32">
        <v>1.0081915563957152E-2</v>
      </c>
      <c r="Q13" s="32">
        <v>6.3011972274732196E-3</v>
      </c>
      <c r="R13" s="32">
        <v>3.4656584751102712E-2</v>
      </c>
      <c r="T13" s="31" t="s">
        <v>69</v>
      </c>
      <c r="U13" s="32">
        <v>0.18966603654694392</v>
      </c>
      <c r="V13" s="32">
        <v>0.2495274102079395</v>
      </c>
      <c r="W13" s="32">
        <v>0.30245746691871456</v>
      </c>
      <c r="X13" s="32">
        <v>0.25834908632640202</v>
      </c>
      <c r="Y13" s="32">
        <v>1</v>
      </c>
      <c r="AO13" s="36" t="s">
        <v>126</v>
      </c>
      <c r="AP13" s="39">
        <f>GETPIVOTDATA("pell",$AO$1,"gender","F","pell","Pell granted","athlete","Non Athlete","grad_4yr","Did not graduate")/GETPIVOTDATA("pell",$AO$1,"gender","F","pell","Pell granted","athlete","Non Athlete")</f>
        <v>0.39893617021276595</v>
      </c>
      <c r="AQ13" s="39">
        <f>GETPIVOTDATA("pell",$AO$1,"gender","F","pell","Pell granted","athlete","Athlete","grad_4yr","Did not graduate")/GETPIVOTDATA("pell",$AO$1,"gender","F","pell","Pell granted","athlete","Athlete")</f>
        <v>0.38095238095238099</v>
      </c>
      <c r="AR13" s="39">
        <f>GETPIVOTDATA("pell",$AO$1,"gender","M","pell","Pell granted","athlete","Non Athlete","grad_4yr","Did not graduate")/GETPIVOTDATA("pell",$AO$1,"gender","M","pell","Pell granted","athlete","Non Athlete")</f>
        <v>0.51966873706004135</v>
      </c>
      <c r="AS13" s="39">
        <f>GETPIVOTDATA("pell",$AO$1,"gender","M","pell","Pell granted","athlete","Athlete","grad_4yr","Did not graduate")/GETPIVOTDATA("pell",$AO$1,"gender","M","pell","Pell granted","athlete","Athlete")</f>
        <v>0.6097560975609756</v>
      </c>
      <c r="AT13" s="40">
        <f>GETPIVOTDATA("pell",$AO$1,"gender","F","pell","Pell not granted","athlete","Non Athlete","grad_4yr","Did not graduate")/GETPIVOTDATA("pell",$AO$1,"gender","F","pell","Pell not granted","athlete","Non Athlete")</f>
        <v>0.49777777777777776</v>
      </c>
      <c r="AU13" s="40">
        <f>GETPIVOTDATA("pell",$AO$1,"gender","F","pell","Pell not granted","athlete","Athlete","grad_4yr","Did not graduate")/GETPIVOTDATA("pell",$AO$1,"gender","F","pell","Pell not granted","athlete","Athlete")</f>
        <v>0.58333333333333326</v>
      </c>
      <c r="AV13" s="40">
        <f>GETPIVOTDATA("pell",$AO$1,"gender","M","pell","Pell not granted","athlete","Non Athlete","grad_4yr","Did not graduate")/GETPIVOTDATA("pell",$AO$1,"gender","M","pell","Pell not granted","athlete","Non Athlete")</f>
        <v>0.51674641148325362</v>
      </c>
      <c r="AW13" s="40">
        <f>GETPIVOTDATA("pell",$AO$1,"gender","M","pell","Pell not granted","athlete","Athlete","grad_4yr","Did not graduate")/GETPIVOTDATA("pell",$AO$1,"gender","M","pell","Pell not granted","athlete","Athlete")</f>
        <v>0.61764705882352933</v>
      </c>
    </row>
    <row r="14" spans="1:50" x14ac:dyDescent="0.3">
      <c r="M14" s="31" t="s">
        <v>57</v>
      </c>
      <c r="N14" s="32">
        <v>5.6710775047258983E-3</v>
      </c>
      <c r="O14" s="32">
        <v>1.5122873345935728E-2</v>
      </c>
      <c r="P14" s="32">
        <v>5.6710775047258983E-3</v>
      </c>
      <c r="Q14" s="32">
        <v>1.3862633900441084E-2</v>
      </c>
      <c r="R14" s="32">
        <v>4.0327662255828609E-2</v>
      </c>
      <c r="AO14" s="36" t="s">
        <v>127</v>
      </c>
      <c r="AP14" s="39">
        <f>GETPIVOTDATA("pell",$AO$1,"gender","F","pell","Pell granted","athlete","Non Athlete","grad_4yr","Gratuated")/GETPIVOTDATA("pell",$AO$1,"gender","F","pell","Pell granted","athlete","Non Athlete")</f>
        <v>0.60106382978723394</v>
      </c>
      <c r="AQ14" s="39">
        <f>GETPIVOTDATA("pell",$AO$1,"gender","F","pell","Pell granted","athlete","Athlete","grad_4yr","Gratuated")/GETPIVOTDATA("pell",$AO$1,"gender","F","pell","Pell granted","athlete","Athlete")</f>
        <v>0.61904761904761907</v>
      </c>
      <c r="AR14" s="39">
        <f>GETPIVOTDATA("pell",$AO$1,"gender","M","pell","Pell granted","athlete","Non Athlete","grad_4yr","Gratuated")/GETPIVOTDATA("pell",$AO$1,"gender","M","pell","Pell granted","athlete","Non Athlete")</f>
        <v>0.48033126293995854</v>
      </c>
      <c r="AS14" s="39">
        <f>GETPIVOTDATA("pell",$AO$1,"gender","M","pell","Pell granted","athlete","Athlete","grad_4yr","Gratuated")/GETPIVOTDATA("pell",$AO$1,"gender","M","pell","Pell granted","athlete","Athlete")</f>
        <v>0.3902439024390244</v>
      </c>
      <c r="AT14" s="40">
        <f>GETPIVOTDATA("pell",$AO$1,"gender","F","pell","Pell not granted","athlete","Non Athlete","grad_4yr","Gratuated")/GETPIVOTDATA("pell",$AO$1,"gender","F","pell","Pell not granted","athlete","Non Athlete")</f>
        <v>0.50222222222222224</v>
      </c>
      <c r="AU14" s="40">
        <f>GETPIVOTDATA("pell",$AO$1,"gender","F","pell","Pell not granted","athlete","Athlete","grad_4yr","Gratuated")/GETPIVOTDATA("pell",$AO$1,"gender","F","pell","Pell not granted","athlete","Athlete")</f>
        <v>0.41666666666666663</v>
      </c>
      <c r="AV14" s="40">
        <f>GETPIVOTDATA("pell",$AO$1,"gender","M","pell","Pell not granted","athlete","Non Athlete","grad_4yr","Gratuated")/GETPIVOTDATA("pell",$AO$1,"gender","M","pell","Pell not granted","athlete","Non Athlete")</f>
        <v>0.48325358851674649</v>
      </c>
      <c r="AW14" s="40">
        <f>GETPIVOTDATA("pell",$AO$1,"gender","M","pell","Pell not granted","athlete","Athlete","grad_4yr","Gratuated")/GETPIVOTDATA("pell",$AO$1,"gender","M","pell","Pell not granted","athlete","Athlete")</f>
        <v>0.38235294117647056</v>
      </c>
    </row>
    <row r="15" spans="1:50" x14ac:dyDescent="0.3">
      <c r="M15" s="31" t="s">
        <v>61</v>
      </c>
      <c r="N15" s="32">
        <v>6.3011972274732201E-4</v>
      </c>
      <c r="O15" s="32">
        <v>3.780718336483932E-3</v>
      </c>
      <c r="P15" s="32">
        <v>3.780718336483932E-3</v>
      </c>
      <c r="Q15" s="32">
        <v>5.0409577819785761E-3</v>
      </c>
      <c r="R15" s="32">
        <v>1.3232514177693762E-2</v>
      </c>
    </row>
    <row r="16" spans="1:50" x14ac:dyDescent="0.3">
      <c r="M16" s="31" t="s">
        <v>54</v>
      </c>
      <c r="N16" s="32">
        <v>8.8216761184625077E-3</v>
      </c>
      <c r="O16" s="32">
        <v>1.8273471959672338E-2</v>
      </c>
      <c r="P16" s="32">
        <v>1.1972274732199117E-2</v>
      </c>
      <c r="Q16" s="32">
        <v>1.890359168241966E-2</v>
      </c>
      <c r="R16" s="32">
        <v>5.7971014492753624E-2</v>
      </c>
    </row>
    <row r="17" spans="1:18" x14ac:dyDescent="0.3">
      <c r="M17" s="31" t="s">
        <v>50</v>
      </c>
      <c r="N17" s="32">
        <v>6.3011972274732201E-4</v>
      </c>
      <c r="O17" s="32">
        <v>0</v>
      </c>
      <c r="P17" s="32">
        <v>1.260239445494644E-3</v>
      </c>
      <c r="Q17" s="32">
        <v>1.260239445494644E-3</v>
      </c>
      <c r="R17" s="32">
        <v>3.1505986137366098E-3</v>
      </c>
    </row>
    <row r="18" spans="1:18" x14ac:dyDescent="0.3">
      <c r="M18" s="31" t="s">
        <v>30</v>
      </c>
      <c r="N18" s="32">
        <v>5.9231253938248268E-2</v>
      </c>
      <c r="O18" s="32">
        <v>0.11153119092627599</v>
      </c>
      <c r="P18" s="32">
        <v>0.10207939508506617</v>
      </c>
      <c r="Q18" s="32">
        <v>0.10081915563957151</v>
      </c>
      <c r="R18" s="32">
        <v>0.37366099558916194</v>
      </c>
    </row>
    <row r="19" spans="1:18" x14ac:dyDescent="0.3">
      <c r="M19" s="31" t="s">
        <v>49</v>
      </c>
      <c r="N19" s="32">
        <v>2.7725267800882167E-2</v>
      </c>
      <c r="O19" s="32">
        <v>4.4738500315059861E-2</v>
      </c>
      <c r="P19" s="32">
        <v>4.8519218651543794E-2</v>
      </c>
      <c r="Q19" s="32">
        <v>5.7971014492753624E-2</v>
      </c>
      <c r="R19" s="32">
        <v>0.17895400126023944</v>
      </c>
    </row>
    <row r="20" spans="1:18" x14ac:dyDescent="0.3">
      <c r="M20" s="31" t="s">
        <v>63</v>
      </c>
      <c r="N20" s="32">
        <v>8.1915563957151855E-3</v>
      </c>
      <c r="O20" s="32">
        <v>7.5614366729678641E-3</v>
      </c>
      <c r="P20" s="32">
        <v>1.3232514177693762E-2</v>
      </c>
      <c r="Q20" s="32">
        <v>5.6710775047258983E-3</v>
      </c>
      <c r="R20" s="32">
        <v>3.4656584751102712E-2</v>
      </c>
    </row>
    <row r="21" spans="1:18" x14ac:dyDescent="0.3">
      <c r="M21" s="31" t="s">
        <v>69</v>
      </c>
      <c r="N21" s="32">
        <v>0.18966603654694392</v>
      </c>
      <c r="O21" s="32">
        <v>0.2495274102079395</v>
      </c>
      <c r="P21" s="32">
        <v>0.30245746691871456</v>
      </c>
      <c r="Q21" s="32">
        <v>0.25834908632640202</v>
      </c>
      <c r="R21" s="32">
        <v>1</v>
      </c>
    </row>
    <row r="28" spans="1:18" x14ac:dyDescent="0.3">
      <c r="A28" s="9" t="s">
        <v>129</v>
      </c>
      <c r="B28" s="6" t="s">
        <v>101</v>
      </c>
      <c r="C28" s="6" t="s">
        <v>100</v>
      </c>
    </row>
    <row r="29" spans="1:18" x14ac:dyDescent="0.3">
      <c r="A29" s="6" t="s">
        <v>126</v>
      </c>
      <c r="B29" s="58">
        <v>781</v>
      </c>
      <c r="C29" s="38">
        <v>0.49212350346565847</v>
      </c>
    </row>
    <row r="30" spans="1:18" x14ac:dyDescent="0.3">
      <c r="A30" s="6" t="s">
        <v>128</v>
      </c>
      <c r="B30" s="58">
        <v>806</v>
      </c>
      <c r="C30" s="38">
        <v>0.50787649653434153</v>
      </c>
    </row>
    <row r="31" spans="1:18" x14ac:dyDescent="0.3">
      <c r="A31" s="37" t="s">
        <v>69</v>
      </c>
      <c r="B31" s="58">
        <v>1587</v>
      </c>
      <c r="C31" s="38">
        <v>1</v>
      </c>
    </row>
  </sheetData>
  <mergeCells count="7">
    <mergeCell ref="AO10:AO12"/>
    <mergeCell ref="AP10:AS10"/>
    <mergeCell ref="AT10:AW10"/>
    <mergeCell ref="AP11:AQ11"/>
    <mergeCell ref="AR11:AS11"/>
    <mergeCell ref="AT11:AU11"/>
    <mergeCell ref="AV11:AW11"/>
  </mergeCells>
  <conditionalFormatting pivot="1" sqref="B3:C3">
    <cfRule type="colorScale" priority="20">
      <colorScale>
        <cfvo type="min"/>
        <cfvo type="percentile" val="50"/>
        <cfvo type="max"/>
        <color rgb="FFF8696B"/>
        <color rgb="FFFFEB84"/>
        <color rgb="FF63BE7B"/>
      </colorScale>
    </cfRule>
  </conditionalFormatting>
  <conditionalFormatting pivot="1" sqref="B4:C4">
    <cfRule type="colorScale" priority="19">
      <colorScale>
        <cfvo type="min"/>
        <cfvo type="percentile" val="50"/>
        <cfvo type="max"/>
        <color rgb="FFF8696B"/>
        <color rgb="FFFFEB84"/>
        <color rgb="FF63BE7B"/>
      </colorScale>
    </cfRule>
  </conditionalFormatting>
  <conditionalFormatting pivot="1" sqref="G4:G9">
    <cfRule type="colorScale" priority="18">
      <colorScale>
        <cfvo type="min"/>
        <cfvo type="percentile" val="50"/>
        <cfvo type="max"/>
        <color rgb="FF63BE7B"/>
        <color rgb="FFFFEB84"/>
        <color rgb="FFF8696B"/>
      </colorScale>
    </cfRule>
  </conditionalFormatting>
  <conditionalFormatting pivot="1" sqref="I4:I9">
    <cfRule type="colorScale" priority="17">
      <colorScale>
        <cfvo type="min"/>
        <cfvo type="percentile" val="50"/>
        <cfvo type="max"/>
        <color rgb="FF63BE7B"/>
        <color rgb="FFFFEB84"/>
        <color rgb="FFF8696B"/>
      </colorScale>
    </cfRule>
  </conditionalFormatting>
  <conditionalFormatting pivot="1" sqref="H4:H9">
    <cfRule type="colorScale" priority="16">
      <colorScale>
        <cfvo type="min"/>
        <cfvo type="percentile" val="50"/>
        <cfvo type="max"/>
        <color rgb="FFF8696B"/>
        <color rgb="FFFFEB84"/>
        <color rgb="FF63BE7B"/>
      </colorScale>
    </cfRule>
  </conditionalFormatting>
  <conditionalFormatting pivot="1" sqref="J4:J9">
    <cfRule type="colorScale" priority="15">
      <colorScale>
        <cfvo type="min"/>
        <cfvo type="percentile" val="50"/>
        <cfvo type="max"/>
        <color rgb="FFF8696B"/>
        <color rgb="FFFFEB84"/>
        <color rgb="FF63BE7B"/>
      </colorScale>
    </cfRule>
  </conditionalFormatting>
  <conditionalFormatting pivot="1" sqref="N4:N20">
    <cfRule type="colorScale" priority="14">
      <colorScale>
        <cfvo type="min"/>
        <cfvo type="percentile" val="50"/>
        <cfvo type="max"/>
        <color rgb="FF63BE7B"/>
        <color rgb="FFFFEB84"/>
        <color rgb="FFF8696B"/>
      </colorScale>
    </cfRule>
  </conditionalFormatting>
  <conditionalFormatting pivot="1" sqref="P4:P20">
    <cfRule type="colorScale" priority="13">
      <colorScale>
        <cfvo type="min"/>
        <cfvo type="percentile" val="50"/>
        <cfvo type="max"/>
        <color rgb="FF63BE7B"/>
        <color rgb="FFFFEB84"/>
        <color rgb="FFF8696B"/>
      </colorScale>
    </cfRule>
  </conditionalFormatting>
  <conditionalFormatting pivot="1" sqref="O4:O20">
    <cfRule type="colorScale" priority="12">
      <colorScale>
        <cfvo type="min"/>
        <cfvo type="percentile" val="50"/>
        <cfvo type="max"/>
        <color rgb="FFF8696B"/>
        <color rgb="FFFFEB84"/>
        <color rgb="FF63BE7B"/>
      </colorScale>
    </cfRule>
  </conditionalFormatting>
  <conditionalFormatting pivot="1" sqref="Q4:Q20">
    <cfRule type="colorScale" priority="11">
      <colorScale>
        <cfvo type="min"/>
        <cfvo type="percentile" val="50"/>
        <cfvo type="max"/>
        <color rgb="FFF8696B"/>
        <color rgb="FFFFEB84"/>
        <color rgb="FF63BE7B"/>
      </colorScale>
    </cfRule>
  </conditionalFormatting>
  <conditionalFormatting pivot="1" sqref="U4:U12">
    <cfRule type="colorScale" priority="10">
      <colorScale>
        <cfvo type="min"/>
        <cfvo type="percentile" val="50"/>
        <cfvo type="max"/>
        <color rgb="FF63BE7B"/>
        <color rgb="FFFFEB84"/>
        <color rgb="FFF8696B"/>
      </colorScale>
    </cfRule>
  </conditionalFormatting>
  <conditionalFormatting pivot="1" sqref="W4:W12">
    <cfRule type="colorScale" priority="9">
      <colorScale>
        <cfvo type="min"/>
        <cfvo type="percentile" val="50"/>
        <cfvo type="max"/>
        <color rgb="FF63BE7B"/>
        <color rgb="FFFFEB84"/>
        <color rgb="FFF8696B"/>
      </colorScale>
    </cfRule>
  </conditionalFormatting>
  <conditionalFormatting pivot="1" sqref="V4:V12">
    <cfRule type="colorScale" priority="8">
      <colorScale>
        <cfvo type="min"/>
        <cfvo type="percentile" val="50"/>
        <cfvo type="max"/>
        <color rgb="FFF8696B"/>
        <color rgb="FFFFEB84"/>
        <color rgb="FF63BE7B"/>
      </colorScale>
    </cfRule>
  </conditionalFormatting>
  <conditionalFormatting pivot="1" sqref="X4:X12">
    <cfRule type="colorScale" priority="7">
      <colorScale>
        <cfvo type="min"/>
        <cfvo type="percentile" val="50"/>
        <cfvo type="max"/>
        <color rgb="FFF8696B"/>
        <color rgb="FFFFEB84"/>
        <color rgb="FF63BE7B"/>
      </colorScale>
    </cfRule>
  </conditionalFormatting>
  <conditionalFormatting pivot="1" sqref="AB4:AE4">
    <cfRule type="colorScale" priority="6">
      <colorScale>
        <cfvo type="min"/>
        <cfvo type="percentile" val="50"/>
        <cfvo type="max"/>
        <color rgb="FF63BE7B"/>
        <color rgb="FFFFEB84"/>
        <color rgb="FFF8696B"/>
      </colorScale>
    </cfRule>
  </conditionalFormatting>
  <conditionalFormatting pivot="1" sqref="AB5:AE5">
    <cfRule type="colorScale" priority="5">
      <colorScale>
        <cfvo type="min"/>
        <cfvo type="percentile" val="50"/>
        <cfvo type="max"/>
        <color rgb="FFF8696B"/>
        <color rgb="FFFFEB84"/>
        <color rgb="FF63BE7B"/>
      </colorScale>
    </cfRule>
  </conditionalFormatting>
  <conditionalFormatting pivot="1" sqref="AI4:AL4">
    <cfRule type="colorScale" priority="4">
      <colorScale>
        <cfvo type="min"/>
        <cfvo type="percentile" val="50"/>
        <cfvo type="max"/>
        <color rgb="FF63BE7B"/>
        <color rgb="FFFFEB84"/>
        <color rgb="FFF8696B"/>
      </colorScale>
    </cfRule>
  </conditionalFormatting>
  <conditionalFormatting pivot="1" sqref="AI5:AL5">
    <cfRule type="colorScale" priority="3">
      <colorScale>
        <cfvo type="min"/>
        <cfvo type="percentile" val="50"/>
        <cfvo type="max"/>
        <color rgb="FFF8696B"/>
        <color rgb="FFFFEB84"/>
        <color rgb="FF63BE7B"/>
      </colorScale>
    </cfRule>
  </conditionalFormatting>
  <conditionalFormatting pivot="1" sqref="AP5:AW5">
    <cfRule type="colorScale" priority="2">
      <colorScale>
        <cfvo type="min"/>
        <cfvo type="percentile" val="50"/>
        <cfvo type="max"/>
        <color rgb="FF63BE7B"/>
        <color rgb="FFFFEB84"/>
        <color rgb="FFF8696B"/>
      </colorScale>
    </cfRule>
  </conditionalFormatting>
  <conditionalFormatting pivot="1" sqref="AP6:AW6">
    <cfRule type="colorScale" priority="1">
      <colorScale>
        <cfvo type="min"/>
        <cfvo type="percentile" val="50"/>
        <cfvo type="max"/>
        <color rgb="FFF8696B"/>
        <color rgb="FFFFEB84"/>
        <color rgb="FF63BE7B"/>
      </colorScale>
    </cfRule>
  </conditionalFormatting>
  <pageMargins left="0.7" right="0.7" top="0.75" bottom="0.75" header="0.3" footer="0.3"/>
  <drawing r:id="rId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5C848-BEF1-4EED-9649-5CAEF7925B5D}">
  <dimension ref="A1:N22"/>
  <sheetViews>
    <sheetView showGridLines="0" workbookViewId="0">
      <selection activeCell="G26" sqref="G26"/>
    </sheetView>
  </sheetViews>
  <sheetFormatPr defaultRowHeight="14.4" x14ac:dyDescent="0.3"/>
  <cols>
    <col min="1" max="1" width="12.5546875" bestFit="1" customWidth="1"/>
    <col min="2" max="2" width="16.33203125" bestFit="1" customWidth="1"/>
    <col min="4" max="4" width="28" bestFit="1" customWidth="1"/>
    <col min="5" max="5" width="18.21875" bestFit="1" customWidth="1"/>
    <col min="6" max="6" width="1.5546875" customWidth="1"/>
    <col min="7" max="7" width="28" bestFit="1" customWidth="1"/>
    <col min="8" max="8" width="17.77734375" bestFit="1" customWidth="1"/>
    <col min="9" max="10" width="11.88671875" bestFit="1" customWidth="1"/>
    <col min="11" max="11" width="11.44140625" bestFit="1" customWidth="1"/>
    <col min="12" max="12" width="11.5546875" bestFit="1" customWidth="1"/>
    <col min="13" max="14" width="10.77734375" bestFit="1" customWidth="1"/>
  </cols>
  <sheetData>
    <row r="1" spans="1:14" x14ac:dyDescent="0.3">
      <c r="D1" s="9" t="s">
        <v>121</v>
      </c>
      <c r="E1" s="6" t="s">
        <v>123</v>
      </c>
      <c r="G1" s="30" t="s">
        <v>24</v>
      </c>
      <c r="H1" s="31" t="s">
        <v>124</v>
      </c>
    </row>
    <row r="2" spans="1:14" x14ac:dyDescent="0.3">
      <c r="D2" s="6" t="s">
        <v>67</v>
      </c>
      <c r="E2" s="15">
        <v>0</v>
      </c>
    </row>
    <row r="3" spans="1:14" x14ac:dyDescent="0.3">
      <c r="A3" s="2" t="s">
        <v>68</v>
      </c>
      <c r="B3" t="s">
        <v>122</v>
      </c>
      <c r="D3" s="6" t="s">
        <v>56</v>
      </c>
      <c r="E3" s="15">
        <v>4.0816326530612242E-2</v>
      </c>
      <c r="G3" s="41" t="s">
        <v>72</v>
      </c>
      <c r="H3" s="44" t="s">
        <v>71</v>
      </c>
      <c r="I3" s="31"/>
      <c r="J3" s="31"/>
      <c r="K3" s="31"/>
      <c r="L3" s="31"/>
      <c r="M3" s="31"/>
      <c r="N3" s="31"/>
    </row>
    <row r="4" spans="1:14" x14ac:dyDescent="0.3">
      <c r="A4" s="23">
        <v>0</v>
      </c>
      <c r="B4" s="54">
        <v>1537</v>
      </c>
      <c r="D4" s="6" t="s">
        <v>52</v>
      </c>
      <c r="E4" s="15">
        <v>0</v>
      </c>
      <c r="G4" s="41" t="s">
        <v>121</v>
      </c>
      <c r="H4" s="45" t="s">
        <v>29</v>
      </c>
      <c r="I4" s="46" t="s">
        <v>34</v>
      </c>
      <c r="J4" s="45" t="s">
        <v>40</v>
      </c>
      <c r="K4" s="45" t="s">
        <v>38</v>
      </c>
      <c r="L4" s="45" t="s">
        <v>37</v>
      </c>
      <c r="M4" s="42" t="s">
        <v>36</v>
      </c>
      <c r="N4" s="37" t="s">
        <v>69</v>
      </c>
    </row>
    <row r="5" spans="1:14" x14ac:dyDescent="0.3">
      <c r="A5" s="23">
        <v>1</v>
      </c>
      <c r="B5" s="54">
        <v>50</v>
      </c>
      <c r="D5" s="6" t="s">
        <v>53</v>
      </c>
      <c r="E5" s="15">
        <v>0.06</v>
      </c>
      <c r="G5" s="43" t="s">
        <v>67</v>
      </c>
      <c r="H5" s="58"/>
      <c r="I5" s="58"/>
      <c r="J5" s="58">
        <v>1</v>
      </c>
      <c r="K5" s="58"/>
      <c r="L5" s="58"/>
      <c r="M5" s="58"/>
      <c r="N5" s="58">
        <v>1</v>
      </c>
    </row>
    <row r="6" spans="1:14" x14ac:dyDescent="0.3">
      <c r="A6" s="23" t="s">
        <v>69</v>
      </c>
      <c r="B6" s="54">
        <v>1587</v>
      </c>
      <c r="D6" s="6" t="s">
        <v>59</v>
      </c>
      <c r="E6" s="15">
        <v>0</v>
      </c>
      <c r="G6" s="43" t="s">
        <v>56</v>
      </c>
      <c r="H6" s="58">
        <v>2</v>
      </c>
      <c r="I6" s="58">
        <v>13</v>
      </c>
      <c r="J6" s="58">
        <v>40</v>
      </c>
      <c r="K6" s="58">
        <v>30</v>
      </c>
      <c r="L6" s="58">
        <v>10</v>
      </c>
      <c r="M6" s="58">
        <v>3</v>
      </c>
      <c r="N6" s="58">
        <v>98</v>
      </c>
    </row>
    <row r="7" spans="1:14" x14ac:dyDescent="0.3">
      <c r="D7" s="6" t="s">
        <v>60</v>
      </c>
      <c r="E7" s="15">
        <v>0.04</v>
      </c>
      <c r="G7" s="43" t="s">
        <v>52</v>
      </c>
      <c r="H7" s="58"/>
      <c r="I7" s="58">
        <v>4</v>
      </c>
      <c r="J7" s="58">
        <v>9</v>
      </c>
      <c r="K7" s="58">
        <v>12</v>
      </c>
      <c r="L7" s="58">
        <v>7</v>
      </c>
      <c r="M7" s="58">
        <v>1</v>
      </c>
      <c r="N7" s="58">
        <v>33</v>
      </c>
    </row>
    <row r="8" spans="1:14" x14ac:dyDescent="0.3">
      <c r="D8" s="6" t="s">
        <v>66</v>
      </c>
      <c r="E8" s="15">
        <v>3.125E-2</v>
      </c>
      <c r="G8" s="43" t="s">
        <v>53</v>
      </c>
      <c r="H8" s="58">
        <v>1</v>
      </c>
      <c r="I8" s="58"/>
      <c r="J8" s="58">
        <v>22</v>
      </c>
      <c r="K8" s="58">
        <v>21</v>
      </c>
      <c r="L8" s="58">
        <v>4</v>
      </c>
      <c r="M8" s="58">
        <v>2</v>
      </c>
      <c r="N8" s="58">
        <v>50</v>
      </c>
    </row>
    <row r="9" spans="1:14" x14ac:dyDescent="0.3">
      <c r="A9" s="2" t="s">
        <v>68</v>
      </c>
      <c r="B9" t="s">
        <v>122</v>
      </c>
      <c r="D9" s="6" t="s">
        <v>51</v>
      </c>
      <c r="E9" s="15">
        <v>4.49438202247191E-2</v>
      </c>
      <c r="G9" s="43" t="s">
        <v>59</v>
      </c>
      <c r="H9" s="58">
        <v>2</v>
      </c>
      <c r="I9" s="58">
        <v>4</v>
      </c>
      <c r="J9" s="58">
        <v>7</v>
      </c>
      <c r="K9" s="58">
        <v>9</v>
      </c>
      <c r="L9" s="58">
        <v>6</v>
      </c>
      <c r="M9" s="58">
        <v>2</v>
      </c>
      <c r="N9" s="58">
        <v>30</v>
      </c>
    </row>
    <row r="10" spans="1:14" x14ac:dyDescent="0.3">
      <c r="A10" s="23">
        <v>0</v>
      </c>
      <c r="B10" s="54">
        <v>1537</v>
      </c>
      <c r="D10" s="6" t="s">
        <v>65</v>
      </c>
      <c r="E10" s="15">
        <v>0</v>
      </c>
      <c r="G10" s="43" t="s">
        <v>60</v>
      </c>
      <c r="H10" s="58">
        <v>1</v>
      </c>
      <c r="I10" s="58">
        <v>6</v>
      </c>
      <c r="J10" s="58">
        <v>17</v>
      </c>
      <c r="K10" s="58">
        <v>18</v>
      </c>
      <c r="L10" s="58">
        <v>7</v>
      </c>
      <c r="M10" s="58">
        <v>1</v>
      </c>
      <c r="N10" s="58">
        <v>50</v>
      </c>
    </row>
    <row r="11" spans="1:14" x14ac:dyDescent="0.3">
      <c r="A11" s="23">
        <v>1</v>
      </c>
      <c r="B11" s="54">
        <v>50</v>
      </c>
      <c r="D11" s="6" t="s">
        <v>55</v>
      </c>
      <c r="E11" s="15">
        <v>5.4545454545454543E-2</v>
      </c>
      <c r="G11" s="43" t="s">
        <v>66</v>
      </c>
      <c r="H11" s="58">
        <v>4</v>
      </c>
      <c r="I11" s="58">
        <v>3</v>
      </c>
      <c r="J11" s="58">
        <v>15</v>
      </c>
      <c r="K11" s="58">
        <v>3</v>
      </c>
      <c r="L11" s="58">
        <v>6</v>
      </c>
      <c r="M11" s="58">
        <v>1</v>
      </c>
      <c r="N11" s="58">
        <v>32</v>
      </c>
    </row>
    <row r="12" spans="1:14" x14ac:dyDescent="0.3">
      <c r="A12" s="23" t="s">
        <v>69</v>
      </c>
      <c r="B12" s="54">
        <v>1587</v>
      </c>
      <c r="D12" s="6" t="s">
        <v>57</v>
      </c>
      <c r="E12" s="15">
        <v>3.125E-2</v>
      </c>
      <c r="G12" s="43" t="s">
        <v>51</v>
      </c>
      <c r="H12" s="58">
        <v>5</v>
      </c>
      <c r="I12" s="58">
        <v>24</v>
      </c>
      <c r="J12" s="58">
        <v>21</v>
      </c>
      <c r="K12" s="58">
        <v>23</v>
      </c>
      <c r="L12" s="58">
        <v>10</v>
      </c>
      <c r="M12" s="58">
        <v>6</v>
      </c>
      <c r="N12" s="58">
        <v>89</v>
      </c>
    </row>
    <row r="13" spans="1:14" x14ac:dyDescent="0.3">
      <c r="D13" s="6" t="s">
        <v>61</v>
      </c>
      <c r="E13" s="15">
        <v>0.14285714285714285</v>
      </c>
      <c r="G13" s="43" t="s">
        <v>65</v>
      </c>
      <c r="H13" s="58">
        <v>1</v>
      </c>
      <c r="I13" s="58">
        <v>11</v>
      </c>
      <c r="J13" s="58">
        <v>9</v>
      </c>
      <c r="K13" s="58">
        <v>7</v>
      </c>
      <c r="L13" s="58">
        <v>5</v>
      </c>
      <c r="M13" s="58">
        <v>2</v>
      </c>
      <c r="N13" s="58">
        <v>35</v>
      </c>
    </row>
    <row r="14" spans="1:14" x14ac:dyDescent="0.3">
      <c r="D14" s="6" t="s">
        <v>54</v>
      </c>
      <c r="E14" s="15">
        <v>3.2608695652173912E-2</v>
      </c>
      <c r="G14" s="42" t="s">
        <v>55</v>
      </c>
      <c r="H14" s="58">
        <v>6</v>
      </c>
      <c r="I14" s="58">
        <v>10</v>
      </c>
      <c r="J14" s="58">
        <v>15</v>
      </c>
      <c r="K14" s="58">
        <v>16</v>
      </c>
      <c r="L14" s="58">
        <v>3</v>
      </c>
      <c r="M14" s="58">
        <v>5</v>
      </c>
      <c r="N14" s="58">
        <v>55</v>
      </c>
    </row>
    <row r="15" spans="1:14" x14ac:dyDescent="0.3">
      <c r="D15" s="6" t="s">
        <v>50</v>
      </c>
      <c r="E15" s="15">
        <v>0</v>
      </c>
      <c r="G15" s="43" t="s">
        <v>57</v>
      </c>
      <c r="H15" s="58">
        <v>1</v>
      </c>
      <c r="I15" s="58">
        <v>20</v>
      </c>
      <c r="J15" s="58">
        <v>14</v>
      </c>
      <c r="K15" s="58">
        <v>20</v>
      </c>
      <c r="L15" s="58">
        <v>7</v>
      </c>
      <c r="M15" s="58">
        <v>2</v>
      </c>
      <c r="N15" s="58">
        <v>64</v>
      </c>
    </row>
    <row r="16" spans="1:14" x14ac:dyDescent="0.3">
      <c r="D16" s="59" t="s">
        <v>30</v>
      </c>
      <c r="E16" s="60">
        <v>2.1922428330522766E-2</v>
      </c>
      <c r="G16" s="43" t="s">
        <v>61</v>
      </c>
      <c r="H16" s="58">
        <v>2</v>
      </c>
      <c r="I16" s="58">
        <v>1</v>
      </c>
      <c r="J16" s="58">
        <v>9</v>
      </c>
      <c r="K16" s="58">
        <v>8</v>
      </c>
      <c r="L16" s="58">
        <v>1</v>
      </c>
      <c r="M16" s="58"/>
      <c r="N16" s="58">
        <v>21</v>
      </c>
    </row>
    <row r="17" spans="4:14" x14ac:dyDescent="0.3">
      <c r="D17" s="59" t="s">
        <v>49</v>
      </c>
      <c r="E17" s="60">
        <v>3.5211267605633804E-2</v>
      </c>
      <c r="G17" s="42" t="s">
        <v>54</v>
      </c>
      <c r="H17" s="58">
        <v>4</v>
      </c>
      <c r="I17" s="58">
        <v>15</v>
      </c>
      <c r="J17" s="58">
        <v>22</v>
      </c>
      <c r="K17" s="58">
        <v>33</v>
      </c>
      <c r="L17" s="58">
        <v>10</v>
      </c>
      <c r="M17" s="58">
        <v>8</v>
      </c>
      <c r="N17" s="58">
        <v>92</v>
      </c>
    </row>
    <row r="18" spans="4:14" x14ac:dyDescent="0.3">
      <c r="D18" s="6" t="s">
        <v>63</v>
      </c>
      <c r="E18" s="15">
        <v>3.6363636363636362E-2</v>
      </c>
      <c r="G18" s="43" t="s">
        <v>50</v>
      </c>
      <c r="H18" s="58">
        <v>1</v>
      </c>
      <c r="I18" s="58"/>
      <c r="J18" s="58"/>
      <c r="K18" s="58">
        <v>2</v>
      </c>
      <c r="L18" s="58">
        <v>2</v>
      </c>
      <c r="M18" s="58"/>
      <c r="N18" s="58">
        <v>5</v>
      </c>
    </row>
    <row r="19" spans="4:14" x14ac:dyDescent="0.3">
      <c r="D19" s="6" t="s">
        <v>69</v>
      </c>
      <c r="E19" s="7">
        <v>3.1505986137366097E-2</v>
      </c>
      <c r="G19" s="43" t="s">
        <v>30</v>
      </c>
      <c r="H19" s="58">
        <v>31</v>
      </c>
      <c r="I19" s="58">
        <v>88</v>
      </c>
      <c r="J19" s="58">
        <v>162</v>
      </c>
      <c r="K19" s="58">
        <v>187</v>
      </c>
      <c r="L19" s="58">
        <v>86</v>
      </c>
      <c r="M19" s="58">
        <v>39</v>
      </c>
      <c r="N19" s="58">
        <v>593</v>
      </c>
    </row>
    <row r="20" spans="4:14" x14ac:dyDescent="0.3">
      <c r="G20" s="42" t="s">
        <v>49</v>
      </c>
      <c r="H20" s="58">
        <v>23</v>
      </c>
      <c r="I20" s="58">
        <v>34</v>
      </c>
      <c r="J20" s="58">
        <v>56</v>
      </c>
      <c r="K20" s="58">
        <v>96</v>
      </c>
      <c r="L20" s="58">
        <v>39</v>
      </c>
      <c r="M20" s="58">
        <v>36</v>
      </c>
      <c r="N20" s="58">
        <v>284</v>
      </c>
    </row>
    <row r="21" spans="4:14" x14ac:dyDescent="0.3">
      <c r="G21" s="42" t="s">
        <v>63</v>
      </c>
      <c r="H21" s="58">
        <v>2</v>
      </c>
      <c r="I21" s="58">
        <v>1</v>
      </c>
      <c r="J21" s="58">
        <v>23</v>
      </c>
      <c r="K21" s="58">
        <v>16</v>
      </c>
      <c r="L21" s="58">
        <v>9</v>
      </c>
      <c r="M21" s="58">
        <v>4</v>
      </c>
      <c r="N21" s="58">
        <v>55</v>
      </c>
    </row>
    <row r="22" spans="4:14" x14ac:dyDescent="0.3">
      <c r="G22" s="37" t="s">
        <v>69</v>
      </c>
      <c r="H22" s="58">
        <v>86</v>
      </c>
      <c r="I22" s="58">
        <v>234</v>
      </c>
      <c r="J22" s="58">
        <v>442</v>
      </c>
      <c r="K22" s="58">
        <v>501</v>
      </c>
      <c r="L22" s="58">
        <v>212</v>
      </c>
      <c r="M22" s="58">
        <v>112</v>
      </c>
      <c r="N22" s="58">
        <v>1587</v>
      </c>
    </row>
  </sheetData>
  <conditionalFormatting pivot="1" sqref="H5:M13 H15:M17 H21:M21">
    <cfRule type="colorScale" priority="3">
      <colorScale>
        <cfvo type="min"/>
        <cfvo type="percentile" val="50"/>
        <cfvo type="max"/>
        <color rgb="FF63BE7B"/>
        <color rgb="FFFFEB84"/>
        <color rgb="FFF8696B"/>
      </colorScale>
    </cfRule>
  </conditionalFormatting>
  <conditionalFormatting pivot="1" sqref="E2:E18">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3184"/>
  <sheetViews>
    <sheetView showGridLines="0" tabSelected="1" topLeftCell="R1" zoomScaleNormal="100" workbookViewId="0">
      <pane ySplit="1" topLeftCell="A2" activePane="bottomLeft" state="frozen"/>
      <selection pane="bottomLeft" activeCell="AI14" sqref="AI14"/>
    </sheetView>
  </sheetViews>
  <sheetFormatPr defaultRowHeight="14.4" x14ac:dyDescent="0.3"/>
  <cols>
    <col min="1" max="1" width="14.21875" bestFit="1" customWidth="1"/>
    <col min="2" max="2" width="9.5546875" bestFit="1" customWidth="1"/>
    <col min="3" max="3" width="5" bestFit="1" customWidth="1"/>
    <col min="4" max="4" width="6.77734375" bestFit="1" customWidth="1"/>
    <col min="5" max="5" width="4.88671875" bestFit="1" customWidth="1"/>
    <col min="6" max="6" width="7.21875" bestFit="1" customWidth="1"/>
    <col min="7" max="7" width="12.5546875" bestFit="1" customWidth="1"/>
    <col min="8" max="8" width="7.21875" bestFit="1" customWidth="1"/>
    <col min="9" max="9" width="36.21875" bestFit="1" customWidth="1"/>
    <col min="10" max="10" width="37" customWidth="1"/>
    <col min="11" max="11" width="14.77734375" customWidth="1"/>
    <col min="12" max="12" width="26.77734375" customWidth="1"/>
    <col min="13" max="14" width="11.21875" customWidth="1"/>
    <col min="15" max="15" width="15.21875" customWidth="1"/>
    <col min="16" max="16" width="16.21875" customWidth="1"/>
    <col min="17" max="17" width="26.77734375" customWidth="1"/>
    <col min="18" max="18" width="9.44140625" customWidth="1"/>
    <col min="19" max="19" width="13.77734375" customWidth="1"/>
    <col min="20" max="20" width="14.21875" customWidth="1"/>
    <col min="21" max="21" width="15.21875" customWidth="1"/>
    <col min="22" max="22" width="26.77734375" customWidth="1"/>
    <col min="23" max="23" width="4.44140625" customWidth="1"/>
    <col min="24" max="24" width="7.44140625" customWidth="1"/>
    <col min="25" max="25" width="11.5546875" customWidth="1"/>
    <col min="26" max="30" width="8.88671875" customWidth="1"/>
    <col min="31" max="31" width="8.5546875" customWidth="1"/>
    <col min="32" max="32" width="9.5546875" customWidth="1"/>
    <col min="33" max="34" width="8.5546875" customWidth="1"/>
  </cols>
  <sheetData>
    <row r="1" spans="1:34" x14ac:dyDescent="0.3">
      <c r="A1" s="3" t="s">
        <v>0</v>
      </c>
      <c r="B1" s="13" t="s">
        <v>73</v>
      </c>
      <c r="C1" s="13" t="s">
        <v>77</v>
      </c>
      <c r="D1" s="13" t="s">
        <v>78</v>
      </c>
      <c r="E1" s="13" t="s">
        <v>79</v>
      </c>
      <c r="F1" s="4" t="s">
        <v>1</v>
      </c>
      <c r="G1" s="4" t="s">
        <v>2</v>
      </c>
      <c r="H1" s="5" t="s">
        <v>3</v>
      </c>
      <c r="I1" s="4" t="s">
        <v>4</v>
      </c>
      <c r="J1" s="4" t="s">
        <v>5</v>
      </c>
      <c r="K1" s="5" t="s">
        <v>6</v>
      </c>
      <c r="L1" s="4" t="s">
        <v>7</v>
      </c>
      <c r="M1" s="4" t="s">
        <v>8</v>
      </c>
      <c r="N1" s="14" t="s">
        <v>74</v>
      </c>
      <c r="O1" s="5" t="s">
        <v>9</v>
      </c>
      <c r="P1" s="5" t="s">
        <v>10</v>
      </c>
      <c r="Q1" s="4" t="s">
        <v>11</v>
      </c>
      <c r="R1" s="4" t="s">
        <v>12</v>
      </c>
      <c r="S1" s="14" t="s">
        <v>75</v>
      </c>
      <c r="T1" s="5" t="s">
        <v>13</v>
      </c>
      <c r="U1" s="5" t="s">
        <v>14</v>
      </c>
      <c r="V1" s="4" t="s">
        <v>15</v>
      </c>
      <c r="W1" s="4" t="s">
        <v>16</v>
      </c>
      <c r="X1" s="4" t="s">
        <v>17</v>
      </c>
      <c r="Y1" s="4" t="s">
        <v>18</v>
      </c>
      <c r="Z1" s="10" t="s">
        <v>19</v>
      </c>
      <c r="AA1" s="4" t="s">
        <v>20</v>
      </c>
      <c r="AB1" s="4" t="s">
        <v>21</v>
      </c>
      <c r="AC1" s="4" t="s">
        <v>22</v>
      </c>
      <c r="AD1" s="4" t="s">
        <v>23</v>
      </c>
      <c r="AE1" s="4" t="s">
        <v>24</v>
      </c>
      <c r="AF1" s="10" t="s">
        <v>25</v>
      </c>
      <c r="AG1" s="4" t="s">
        <v>26</v>
      </c>
      <c r="AH1" s="10" t="s">
        <v>27</v>
      </c>
    </row>
    <row r="2" spans="1:34" x14ac:dyDescent="0.3">
      <c r="A2" s="6">
        <v>200581</v>
      </c>
      <c r="B2" s="12" t="str">
        <f>LEFT(A2,4)&amp;"-"&amp;MID(A2,5,1)&amp;"-"&amp;RIGHT(A2,1)</f>
        <v>2005-8-1</v>
      </c>
      <c r="C2" s="15">
        <v>2005</v>
      </c>
      <c r="D2" s="15">
        <v>8</v>
      </c>
      <c r="E2" s="15">
        <v>1</v>
      </c>
      <c r="F2" s="6" t="s">
        <v>28</v>
      </c>
      <c r="G2" s="6" t="s">
        <v>29</v>
      </c>
      <c r="H2" s="7">
        <v>2.97</v>
      </c>
      <c r="I2" s="6" t="s">
        <v>30</v>
      </c>
      <c r="J2" s="6" t="s">
        <v>31</v>
      </c>
      <c r="K2" s="7">
        <v>2.1</v>
      </c>
      <c r="L2" s="6" t="s">
        <v>32</v>
      </c>
      <c r="M2" s="6">
        <v>200631</v>
      </c>
      <c r="N2" s="6" t="str">
        <f>LEFT(M2,4)&amp;"-"&amp;MID(M2,5,1)&amp;"-"&amp;RIGHT(M2,1)</f>
        <v>2006-3-1</v>
      </c>
      <c r="O2" s="7">
        <v>2.337037037</v>
      </c>
      <c r="P2" s="7">
        <v>2.5266666670000002</v>
      </c>
      <c r="Q2" s="6" t="s">
        <v>32</v>
      </c>
      <c r="R2" s="6">
        <v>200981</v>
      </c>
      <c r="S2" s="6" t="str">
        <f>LEFT(R2,4)&amp;"-"&amp;MID(R2,5,1)&amp;"-"&amp;RIGHT(R2,1)</f>
        <v>2009-8-1</v>
      </c>
      <c r="T2" s="7">
        <v>2.77</v>
      </c>
      <c r="U2" s="7">
        <v>3</v>
      </c>
      <c r="V2" s="6" t="s">
        <v>32</v>
      </c>
      <c r="W2" s="6">
        <v>0</v>
      </c>
      <c r="X2" s="6">
        <v>1</v>
      </c>
      <c r="Y2" s="6">
        <v>1</v>
      </c>
      <c r="Z2" s="6">
        <v>1</v>
      </c>
      <c r="AA2" s="6">
        <v>1</v>
      </c>
      <c r="AB2" s="6">
        <v>1</v>
      </c>
      <c r="AC2" s="6">
        <v>1</v>
      </c>
      <c r="AD2" s="6">
        <v>0</v>
      </c>
      <c r="AE2" s="6">
        <v>0</v>
      </c>
      <c r="AF2" s="6">
        <v>0</v>
      </c>
      <c r="AG2" s="6">
        <v>1</v>
      </c>
      <c r="AH2" s="6">
        <v>1</v>
      </c>
    </row>
    <row r="3" spans="1:34" x14ac:dyDescent="0.3">
      <c r="A3" s="6">
        <v>200581</v>
      </c>
      <c r="B3" s="12" t="str">
        <f t="shared" ref="B3:B66" si="0">LEFT(A3,4)&amp;"-"&amp;MID(A3,5,1)&amp;"-"&amp;RIGHT(A3,1)</f>
        <v>2005-8-1</v>
      </c>
      <c r="C3" s="15">
        <v>2005</v>
      </c>
      <c r="D3" s="15">
        <v>8</v>
      </c>
      <c r="E3" s="15">
        <v>1</v>
      </c>
      <c r="F3" s="6" t="s">
        <v>33</v>
      </c>
      <c r="G3" s="6" t="s">
        <v>34</v>
      </c>
      <c r="H3" s="16">
        <v>3.38</v>
      </c>
      <c r="I3" s="6" t="s">
        <v>30</v>
      </c>
      <c r="J3" s="6" t="s">
        <v>35</v>
      </c>
      <c r="K3" s="7">
        <v>3.75</v>
      </c>
      <c r="L3" s="6" t="s">
        <v>32</v>
      </c>
      <c r="M3" s="6">
        <v>200631</v>
      </c>
      <c r="N3" s="6" t="str">
        <f t="shared" ref="N3:N66" si="1">LEFT(M3,4)&amp;"-"&amp;MID(M3,5,1)&amp;"-"&amp;RIGHT(M3,1)</f>
        <v>2006-3-1</v>
      </c>
      <c r="O3" s="7">
        <v>3.1833333330000002</v>
      </c>
      <c r="P3" s="7">
        <v>2.8333333330000001</v>
      </c>
      <c r="Q3" s="6" t="s">
        <v>32</v>
      </c>
      <c r="R3" s="6">
        <v>200831</v>
      </c>
      <c r="S3" s="6" t="str">
        <f t="shared" ref="S3:S66" si="2">LEFT(R3,4)&amp;"-"&amp;MID(R3,5,1)&amp;"-"&amp;RIGHT(R3,1)</f>
        <v>2008-3-1</v>
      </c>
      <c r="T3" s="7">
        <v>3.53</v>
      </c>
      <c r="U3" s="7">
        <v>3.82</v>
      </c>
      <c r="V3" s="6" t="s">
        <v>32</v>
      </c>
      <c r="W3" s="6">
        <v>0</v>
      </c>
      <c r="X3" s="6">
        <v>1</v>
      </c>
      <c r="Y3" s="6">
        <v>1</v>
      </c>
      <c r="Z3" s="6">
        <v>1</v>
      </c>
      <c r="AA3" s="6">
        <v>1</v>
      </c>
      <c r="AB3" s="6">
        <v>0</v>
      </c>
      <c r="AC3" s="6">
        <v>0</v>
      </c>
      <c r="AD3" s="6">
        <v>0</v>
      </c>
      <c r="AE3" s="6">
        <v>1</v>
      </c>
      <c r="AF3" s="6">
        <v>1</v>
      </c>
      <c r="AG3" s="6">
        <v>1</v>
      </c>
      <c r="AH3" s="6">
        <v>1</v>
      </c>
    </row>
    <row r="4" spans="1:34" x14ac:dyDescent="0.3">
      <c r="A4" s="6">
        <v>200581</v>
      </c>
      <c r="B4" s="12" t="str">
        <f t="shared" si="0"/>
        <v>2005-8-1</v>
      </c>
      <c r="C4" s="15">
        <v>2005</v>
      </c>
      <c r="D4" s="15">
        <v>8</v>
      </c>
      <c r="E4" s="15">
        <v>1</v>
      </c>
      <c r="F4" s="6" t="s">
        <v>28</v>
      </c>
      <c r="G4" s="6" t="s">
        <v>34</v>
      </c>
      <c r="H4" s="16">
        <v>3.38</v>
      </c>
      <c r="I4" s="6" t="s">
        <v>30</v>
      </c>
      <c r="J4" s="6" t="s">
        <v>35</v>
      </c>
      <c r="K4" s="7">
        <v>3.326666667</v>
      </c>
      <c r="L4" s="6" t="s">
        <v>32</v>
      </c>
      <c r="M4" s="6">
        <v>200631</v>
      </c>
      <c r="N4" s="6" t="str">
        <f t="shared" si="1"/>
        <v>2006-3-1</v>
      </c>
      <c r="O4" s="7">
        <v>3.3892857140000001</v>
      </c>
      <c r="P4" s="7">
        <v>3.4312499999999999</v>
      </c>
      <c r="Q4" s="6" t="s">
        <v>32</v>
      </c>
      <c r="R4" s="6">
        <v>200861</v>
      </c>
      <c r="S4" s="6" t="str">
        <f t="shared" si="2"/>
        <v>2008-6-1</v>
      </c>
      <c r="T4" s="7">
        <v>3.62</v>
      </c>
      <c r="U4" s="7">
        <v>4</v>
      </c>
      <c r="V4" s="6" t="s">
        <v>32</v>
      </c>
      <c r="W4" s="6">
        <v>0</v>
      </c>
      <c r="X4" s="6">
        <v>1</v>
      </c>
      <c r="Y4" s="6">
        <v>1</v>
      </c>
      <c r="Z4" s="6">
        <v>1</v>
      </c>
      <c r="AA4" s="6">
        <v>1</v>
      </c>
      <c r="AB4" s="6">
        <v>0</v>
      </c>
      <c r="AC4" s="6">
        <v>0</v>
      </c>
      <c r="AD4" s="6">
        <v>0</v>
      </c>
      <c r="AE4" s="6">
        <v>1</v>
      </c>
      <c r="AF4" s="6">
        <v>1</v>
      </c>
      <c r="AG4" s="6">
        <v>1</v>
      </c>
      <c r="AH4" s="6">
        <v>1</v>
      </c>
    </row>
    <row r="5" spans="1:34" x14ac:dyDescent="0.3">
      <c r="A5" s="6">
        <v>200581</v>
      </c>
      <c r="B5" s="12" t="str">
        <f t="shared" si="0"/>
        <v>2005-8-1</v>
      </c>
      <c r="C5" s="15">
        <v>2005</v>
      </c>
      <c r="D5" s="15">
        <v>8</v>
      </c>
      <c r="E5" s="15">
        <v>1</v>
      </c>
      <c r="F5" s="6" t="s">
        <v>28</v>
      </c>
      <c r="G5" s="6" t="s">
        <v>36</v>
      </c>
      <c r="H5" s="7">
        <v>2.8</v>
      </c>
      <c r="I5" s="6" t="s">
        <v>30</v>
      </c>
      <c r="J5" s="6" t="s">
        <v>31</v>
      </c>
      <c r="K5" s="7">
        <v>2.1800000000000002</v>
      </c>
      <c r="L5" s="6" t="s">
        <v>32</v>
      </c>
      <c r="M5" s="6">
        <v>200631</v>
      </c>
      <c r="N5" s="6" t="str">
        <f t="shared" si="1"/>
        <v>2006-3-1</v>
      </c>
      <c r="O5" s="7">
        <v>2.1714285709999999</v>
      </c>
      <c r="P5" s="7">
        <v>2.1636363639999998</v>
      </c>
      <c r="Q5" s="6" t="s">
        <v>32</v>
      </c>
      <c r="R5" s="6">
        <v>200631</v>
      </c>
      <c r="S5" s="6" t="str">
        <f t="shared" si="2"/>
        <v>2006-3-1</v>
      </c>
      <c r="T5" s="7">
        <v>2.1714285709999999</v>
      </c>
      <c r="U5" s="7">
        <v>2.1636363639999998</v>
      </c>
      <c r="V5" s="6" t="s">
        <v>32</v>
      </c>
      <c r="W5" s="6">
        <v>0</v>
      </c>
      <c r="X5" s="6">
        <v>0</v>
      </c>
      <c r="Y5" s="6">
        <v>1</v>
      </c>
      <c r="Z5" s="6">
        <v>0</v>
      </c>
      <c r="AA5" s="6">
        <v>0</v>
      </c>
      <c r="AB5" s="6">
        <v>0</v>
      </c>
      <c r="AC5" s="6">
        <v>0</v>
      </c>
      <c r="AD5" s="6">
        <v>0</v>
      </c>
      <c r="AE5" s="6">
        <v>0</v>
      </c>
      <c r="AF5" s="6">
        <v>0</v>
      </c>
      <c r="AG5" s="6">
        <v>0</v>
      </c>
      <c r="AH5" s="6">
        <v>0</v>
      </c>
    </row>
    <row r="6" spans="1:34" x14ac:dyDescent="0.3">
      <c r="A6" s="6">
        <v>200581</v>
      </c>
      <c r="B6" s="12" t="str">
        <f t="shared" si="0"/>
        <v>2005-8-1</v>
      </c>
      <c r="C6" s="15">
        <v>2005</v>
      </c>
      <c r="D6" s="15">
        <v>8</v>
      </c>
      <c r="E6" s="15">
        <v>1</v>
      </c>
      <c r="F6" s="6" t="s">
        <v>33</v>
      </c>
      <c r="G6" s="6" t="s">
        <v>29</v>
      </c>
      <c r="H6" s="7">
        <v>3.05</v>
      </c>
      <c r="I6" s="6" t="s">
        <v>30</v>
      </c>
      <c r="J6" s="6" t="s">
        <v>31</v>
      </c>
      <c r="K6" s="7">
        <v>2.6666666669999999</v>
      </c>
      <c r="L6" s="6" t="s">
        <v>32</v>
      </c>
      <c r="M6" s="6">
        <v>200631</v>
      </c>
      <c r="N6" s="6" t="str">
        <f t="shared" si="1"/>
        <v>2006-3-1</v>
      </c>
      <c r="O6" s="7">
        <v>3.1814814810000001</v>
      </c>
      <c r="P6" s="7">
        <v>3.5933333329999999</v>
      </c>
      <c r="Q6" s="6" t="s">
        <v>32</v>
      </c>
      <c r="R6" s="6">
        <v>200931</v>
      </c>
      <c r="S6" s="6" t="str">
        <f t="shared" si="2"/>
        <v>2009-3-1</v>
      </c>
      <c r="T6" s="7">
        <v>2.95</v>
      </c>
      <c r="U6" s="7">
        <v>3</v>
      </c>
      <c r="V6" s="6" t="s">
        <v>32</v>
      </c>
      <c r="W6" s="6">
        <v>0</v>
      </c>
      <c r="X6" s="6">
        <v>0</v>
      </c>
      <c r="Y6" s="6">
        <v>1</v>
      </c>
      <c r="Z6" s="6">
        <v>1</v>
      </c>
      <c r="AA6" s="6">
        <v>1</v>
      </c>
      <c r="AB6" s="6">
        <v>1</v>
      </c>
      <c r="AC6" s="6">
        <v>0</v>
      </c>
      <c r="AD6" s="6">
        <v>0</v>
      </c>
      <c r="AE6" s="6">
        <v>0</v>
      </c>
      <c r="AF6" s="6">
        <v>1</v>
      </c>
      <c r="AG6" s="6">
        <v>1</v>
      </c>
      <c r="AH6" s="6">
        <v>1</v>
      </c>
    </row>
    <row r="7" spans="1:34" x14ac:dyDescent="0.3">
      <c r="A7" s="6">
        <v>200581</v>
      </c>
      <c r="B7" s="12" t="str">
        <f t="shared" si="0"/>
        <v>2005-8-1</v>
      </c>
      <c r="C7" s="15">
        <v>2005</v>
      </c>
      <c r="D7" s="15">
        <v>8</v>
      </c>
      <c r="E7" s="15">
        <v>1</v>
      </c>
      <c r="F7" s="6" t="s">
        <v>33</v>
      </c>
      <c r="G7" s="6" t="s">
        <v>37</v>
      </c>
      <c r="H7" s="7">
        <v>3.94</v>
      </c>
      <c r="I7" s="6" t="s">
        <v>30</v>
      </c>
      <c r="J7" s="6" t="s">
        <v>31</v>
      </c>
      <c r="K7" s="7">
        <v>3.5466666670000002</v>
      </c>
      <c r="L7" s="6" t="s">
        <v>32</v>
      </c>
      <c r="M7" s="6">
        <v>200631</v>
      </c>
      <c r="N7" s="6" t="str">
        <f t="shared" si="1"/>
        <v>2006-3-1</v>
      </c>
      <c r="O7" s="7">
        <v>3.2612903229999999</v>
      </c>
      <c r="P7" s="7">
        <v>2.9937499999999999</v>
      </c>
      <c r="Q7" s="6" t="s">
        <v>32</v>
      </c>
      <c r="R7" s="6">
        <v>200931</v>
      </c>
      <c r="S7" s="6" t="str">
        <f t="shared" si="2"/>
        <v>2009-3-1</v>
      </c>
      <c r="T7" s="7">
        <v>3.7</v>
      </c>
      <c r="U7" s="7">
        <v>4</v>
      </c>
      <c r="V7" s="6" t="s">
        <v>32</v>
      </c>
      <c r="W7" s="6">
        <v>0</v>
      </c>
      <c r="X7" s="6">
        <v>1</v>
      </c>
      <c r="Y7" s="6">
        <v>1</v>
      </c>
      <c r="Z7" s="6">
        <v>1</v>
      </c>
      <c r="AA7" s="6">
        <v>1</v>
      </c>
      <c r="AB7" s="6">
        <v>1</v>
      </c>
      <c r="AC7" s="6">
        <v>0</v>
      </c>
      <c r="AD7" s="6">
        <v>0</v>
      </c>
      <c r="AE7" s="6">
        <v>0</v>
      </c>
      <c r="AF7" s="6">
        <v>1</v>
      </c>
      <c r="AG7" s="6">
        <v>1</v>
      </c>
      <c r="AH7" s="6">
        <v>1</v>
      </c>
    </row>
    <row r="8" spans="1:34" x14ac:dyDescent="0.3">
      <c r="A8" s="6">
        <v>200581</v>
      </c>
      <c r="B8" s="12" t="str">
        <f t="shared" si="0"/>
        <v>2005-8-1</v>
      </c>
      <c r="C8" s="15">
        <v>2005</v>
      </c>
      <c r="D8" s="15">
        <v>8</v>
      </c>
      <c r="E8" s="15">
        <v>1</v>
      </c>
      <c r="F8" s="6" t="s">
        <v>33</v>
      </c>
      <c r="G8" s="6" t="s">
        <v>38</v>
      </c>
      <c r="H8" s="7">
        <v>2.94</v>
      </c>
      <c r="I8" s="6" t="s">
        <v>30</v>
      </c>
      <c r="J8" s="6" t="s">
        <v>31</v>
      </c>
      <c r="K8" s="7">
        <v>1.9</v>
      </c>
      <c r="L8" s="6" t="s">
        <v>39</v>
      </c>
      <c r="M8" s="6">
        <v>200651</v>
      </c>
      <c r="N8" s="6" t="str">
        <f t="shared" si="1"/>
        <v>2006-5-1</v>
      </c>
      <c r="O8" s="7">
        <v>2.1310344830000001</v>
      </c>
      <c r="P8" s="7">
        <v>4</v>
      </c>
      <c r="Q8" s="6" t="s">
        <v>32</v>
      </c>
      <c r="R8" s="6">
        <v>200931</v>
      </c>
      <c r="S8" s="6" t="str">
        <f t="shared" si="2"/>
        <v>2009-3-1</v>
      </c>
      <c r="T8" s="7">
        <v>2.92</v>
      </c>
      <c r="U8" s="7">
        <v>3.04</v>
      </c>
      <c r="V8" s="6" t="s">
        <v>32</v>
      </c>
      <c r="W8" s="6">
        <v>0</v>
      </c>
      <c r="X8" s="6">
        <v>1</v>
      </c>
      <c r="Y8" s="6">
        <v>1</v>
      </c>
      <c r="Z8" s="6">
        <v>1</v>
      </c>
      <c r="AA8" s="6">
        <v>1</v>
      </c>
      <c r="AB8" s="6">
        <v>1</v>
      </c>
      <c r="AC8" s="6">
        <v>0</v>
      </c>
      <c r="AD8" s="6">
        <v>0</v>
      </c>
      <c r="AE8" s="6">
        <v>0</v>
      </c>
      <c r="AF8" s="6">
        <v>1</v>
      </c>
      <c r="AG8" s="6">
        <v>1</v>
      </c>
      <c r="AH8" s="6">
        <v>1</v>
      </c>
    </row>
    <row r="9" spans="1:34" x14ac:dyDescent="0.3">
      <c r="A9" s="6">
        <v>200581</v>
      </c>
      <c r="B9" s="12" t="str">
        <f t="shared" si="0"/>
        <v>2005-8-1</v>
      </c>
      <c r="C9" s="15">
        <v>2005</v>
      </c>
      <c r="D9" s="15">
        <v>8</v>
      </c>
      <c r="E9" s="15">
        <v>1</v>
      </c>
      <c r="F9" s="6" t="s">
        <v>28</v>
      </c>
      <c r="G9" s="6" t="s">
        <v>40</v>
      </c>
      <c r="H9" s="7">
        <v>2.88</v>
      </c>
      <c r="I9" s="6" t="s">
        <v>30</v>
      </c>
      <c r="J9" s="6" t="s">
        <v>31</v>
      </c>
      <c r="K9" s="7">
        <v>2.1</v>
      </c>
      <c r="L9" s="6" t="s">
        <v>32</v>
      </c>
      <c r="M9" s="6">
        <v>200631</v>
      </c>
      <c r="N9" s="6" t="str">
        <f t="shared" si="1"/>
        <v>2006-3-1</v>
      </c>
      <c r="O9" s="7">
        <v>1.786666667</v>
      </c>
      <c r="P9" s="7">
        <v>1.428571429</v>
      </c>
      <c r="Q9" s="6" t="s">
        <v>39</v>
      </c>
      <c r="R9" s="6">
        <v>200631</v>
      </c>
      <c r="S9" s="6" t="str">
        <f t="shared" si="2"/>
        <v>2006-3-1</v>
      </c>
      <c r="T9" s="7">
        <v>1.786666667</v>
      </c>
      <c r="U9" s="7">
        <v>1.428571429</v>
      </c>
      <c r="V9" s="6" t="s">
        <v>39</v>
      </c>
      <c r="W9" s="6">
        <v>0</v>
      </c>
      <c r="X9" s="6">
        <v>0</v>
      </c>
      <c r="Y9" s="6">
        <v>1</v>
      </c>
      <c r="Z9" s="6">
        <v>0</v>
      </c>
      <c r="AA9" s="6">
        <v>0</v>
      </c>
      <c r="AB9" s="6">
        <v>0</v>
      </c>
      <c r="AC9" s="6">
        <v>0</v>
      </c>
      <c r="AD9" s="6">
        <v>0</v>
      </c>
      <c r="AE9" s="6">
        <v>0</v>
      </c>
      <c r="AF9" s="6">
        <v>0</v>
      </c>
      <c r="AG9" s="6">
        <v>0</v>
      </c>
      <c r="AH9" s="6">
        <v>0</v>
      </c>
    </row>
    <row r="10" spans="1:34" x14ac:dyDescent="0.3">
      <c r="A10" s="6">
        <v>200581</v>
      </c>
      <c r="B10" s="12" t="str">
        <f t="shared" si="0"/>
        <v>2005-8-1</v>
      </c>
      <c r="C10" s="15">
        <v>2005</v>
      </c>
      <c r="D10" s="15">
        <v>8</v>
      </c>
      <c r="E10" s="15">
        <v>1</v>
      </c>
      <c r="F10" s="6" t="s">
        <v>28</v>
      </c>
      <c r="G10" s="6" t="s">
        <v>37</v>
      </c>
      <c r="H10" s="7">
        <v>3.32</v>
      </c>
      <c r="I10" s="6" t="s">
        <v>30</v>
      </c>
      <c r="J10" s="6" t="s">
        <v>41</v>
      </c>
      <c r="K10" s="7">
        <v>2.5099999999999998</v>
      </c>
      <c r="L10" s="6" t="s">
        <v>32</v>
      </c>
      <c r="M10" s="6">
        <v>200631</v>
      </c>
      <c r="N10" s="6" t="str">
        <f t="shared" si="1"/>
        <v>2006-3-1</v>
      </c>
      <c r="O10" s="7">
        <v>2.1523809520000001</v>
      </c>
      <c r="P10" s="7">
        <v>1.827272727</v>
      </c>
      <c r="Q10" s="6" t="s">
        <v>42</v>
      </c>
      <c r="R10" s="6">
        <v>201031</v>
      </c>
      <c r="S10" s="6" t="str">
        <f t="shared" si="2"/>
        <v>2010-3-1</v>
      </c>
      <c r="T10" s="7">
        <v>2.27</v>
      </c>
      <c r="U10" s="7">
        <v>3.18</v>
      </c>
      <c r="V10" s="6" t="s">
        <v>32</v>
      </c>
      <c r="W10" s="6">
        <v>0</v>
      </c>
      <c r="X10" s="6">
        <v>0</v>
      </c>
      <c r="Y10" s="6">
        <v>1</v>
      </c>
      <c r="Z10" s="6">
        <v>1</v>
      </c>
      <c r="AA10" s="6">
        <v>1</v>
      </c>
      <c r="AB10" s="6">
        <v>1</v>
      </c>
      <c r="AC10" s="6">
        <v>1</v>
      </c>
      <c r="AD10" s="6">
        <v>0</v>
      </c>
      <c r="AE10" s="6">
        <v>0</v>
      </c>
      <c r="AF10" s="6">
        <v>0</v>
      </c>
      <c r="AG10" s="6">
        <v>1</v>
      </c>
      <c r="AH10" s="6">
        <v>1</v>
      </c>
    </row>
    <row r="11" spans="1:34" x14ac:dyDescent="0.3">
      <c r="A11" s="6">
        <v>200581</v>
      </c>
      <c r="B11" s="12" t="str">
        <f t="shared" si="0"/>
        <v>2005-8-1</v>
      </c>
      <c r="C11" s="15">
        <v>2005</v>
      </c>
      <c r="D11" s="15">
        <v>8</v>
      </c>
      <c r="E11" s="15">
        <v>1</v>
      </c>
      <c r="F11" s="6" t="s">
        <v>28</v>
      </c>
      <c r="G11" s="6" t="s">
        <v>38</v>
      </c>
      <c r="H11" s="7">
        <v>3.2</v>
      </c>
      <c r="I11" s="6" t="s">
        <v>30</v>
      </c>
      <c r="J11" s="6" t="s">
        <v>31</v>
      </c>
      <c r="K11" s="7">
        <v>2.9750000000000001</v>
      </c>
      <c r="L11" s="6" t="s">
        <v>32</v>
      </c>
      <c r="M11" s="6">
        <v>200631</v>
      </c>
      <c r="N11" s="6" t="str">
        <f t="shared" si="1"/>
        <v>2006-3-1</v>
      </c>
      <c r="O11" s="7">
        <v>2.6</v>
      </c>
      <c r="P11" s="7">
        <v>2.1714285709999999</v>
      </c>
      <c r="Q11" s="6" t="s">
        <v>32</v>
      </c>
      <c r="R11" s="6">
        <v>200931</v>
      </c>
      <c r="S11" s="6" t="str">
        <f t="shared" si="2"/>
        <v>2009-3-1</v>
      </c>
      <c r="T11" s="7">
        <v>2.85</v>
      </c>
      <c r="U11" s="7">
        <v>3.04</v>
      </c>
      <c r="V11" s="6" t="s">
        <v>32</v>
      </c>
      <c r="W11" s="6">
        <v>1</v>
      </c>
      <c r="X11" s="6">
        <v>1</v>
      </c>
      <c r="Y11" s="6">
        <v>1</v>
      </c>
      <c r="Z11" s="6">
        <v>1</v>
      </c>
      <c r="AA11" s="6">
        <v>1</v>
      </c>
      <c r="AB11" s="6">
        <v>1</v>
      </c>
      <c r="AC11" s="6">
        <v>0</v>
      </c>
      <c r="AD11" s="6">
        <v>0</v>
      </c>
      <c r="AE11" s="6">
        <v>0</v>
      </c>
      <c r="AF11" s="6">
        <v>1</v>
      </c>
      <c r="AG11" s="6">
        <v>1</v>
      </c>
      <c r="AH11" s="6">
        <v>1</v>
      </c>
    </row>
    <row r="12" spans="1:34" x14ac:dyDescent="0.3">
      <c r="A12" s="6">
        <v>200581</v>
      </c>
      <c r="B12" s="12" t="str">
        <f t="shared" si="0"/>
        <v>2005-8-1</v>
      </c>
      <c r="C12" s="15">
        <v>2005</v>
      </c>
      <c r="D12" s="15">
        <v>8</v>
      </c>
      <c r="E12" s="15">
        <v>1</v>
      </c>
      <c r="F12" s="6" t="s">
        <v>28</v>
      </c>
      <c r="G12" s="6" t="s">
        <v>36</v>
      </c>
      <c r="H12" s="7">
        <v>2.7</v>
      </c>
      <c r="I12" s="6" t="s">
        <v>30</v>
      </c>
      <c r="J12" s="6" t="s">
        <v>31</v>
      </c>
      <c r="K12" s="7">
        <v>2.766666667</v>
      </c>
      <c r="L12" s="6" t="s">
        <v>32</v>
      </c>
      <c r="M12" s="6">
        <v>200631</v>
      </c>
      <c r="N12" s="6" t="str">
        <f t="shared" si="1"/>
        <v>2006-3-1</v>
      </c>
      <c r="O12" s="7">
        <v>2.6333333329999999</v>
      </c>
      <c r="P12" s="7">
        <v>2.5266666670000002</v>
      </c>
      <c r="Q12" s="6" t="s">
        <v>32</v>
      </c>
      <c r="R12" s="6">
        <v>201031</v>
      </c>
      <c r="S12" s="6" t="str">
        <f t="shared" si="2"/>
        <v>2010-3-1</v>
      </c>
      <c r="T12" s="7">
        <v>2.0099999999999998</v>
      </c>
      <c r="U12" s="7">
        <v>1.8</v>
      </c>
      <c r="V12" s="6" t="s">
        <v>42</v>
      </c>
      <c r="W12" s="6">
        <v>0</v>
      </c>
      <c r="X12" s="6">
        <v>0</v>
      </c>
      <c r="Y12" s="6">
        <v>1</v>
      </c>
      <c r="Z12" s="6">
        <v>1</v>
      </c>
      <c r="AA12" s="6">
        <v>1</v>
      </c>
      <c r="AB12" s="6">
        <v>1</v>
      </c>
      <c r="AC12" s="6">
        <v>0</v>
      </c>
      <c r="AD12" s="6">
        <v>0</v>
      </c>
      <c r="AE12" s="6">
        <v>0</v>
      </c>
      <c r="AF12" s="6">
        <v>0</v>
      </c>
      <c r="AG12" s="6">
        <v>0</v>
      </c>
      <c r="AH12" s="6">
        <v>0</v>
      </c>
    </row>
    <row r="13" spans="1:34" x14ac:dyDescent="0.3">
      <c r="A13" s="6">
        <v>200581</v>
      </c>
      <c r="B13" s="12" t="str">
        <f t="shared" si="0"/>
        <v>2005-8-1</v>
      </c>
      <c r="C13" s="15">
        <v>2005</v>
      </c>
      <c r="D13" s="15">
        <v>8</v>
      </c>
      <c r="E13" s="15">
        <v>1</v>
      </c>
      <c r="F13" s="6" t="s">
        <v>28</v>
      </c>
      <c r="G13" s="6" t="s">
        <v>38</v>
      </c>
      <c r="H13" s="7">
        <v>2.91</v>
      </c>
      <c r="I13" s="6" t="s">
        <v>30</v>
      </c>
      <c r="J13" s="6" t="s">
        <v>43</v>
      </c>
      <c r="K13" s="7">
        <v>2.4533333329999998</v>
      </c>
      <c r="L13" s="6" t="s">
        <v>32</v>
      </c>
      <c r="M13" s="6">
        <v>200631</v>
      </c>
      <c r="N13" s="6" t="str">
        <f t="shared" si="1"/>
        <v>2006-3-1</v>
      </c>
      <c r="O13" s="7">
        <v>2.85</v>
      </c>
      <c r="P13" s="7">
        <v>3.246666667</v>
      </c>
      <c r="Q13" s="6" t="s">
        <v>32</v>
      </c>
      <c r="R13" s="6">
        <v>200851</v>
      </c>
      <c r="S13" s="6" t="str">
        <f t="shared" si="2"/>
        <v>2008-5-1</v>
      </c>
      <c r="T13" s="7">
        <v>3.01</v>
      </c>
      <c r="U13" s="7">
        <v>0</v>
      </c>
      <c r="V13" s="6" t="s">
        <v>32</v>
      </c>
      <c r="W13" s="6">
        <v>0</v>
      </c>
      <c r="X13" s="6">
        <v>0</v>
      </c>
      <c r="Y13" s="6">
        <v>1</v>
      </c>
      <c r="Z13" s="6">
        <v>1</v>
      </c>
      <c r="AA13" s="6">
        <v>1</v>
      </c>
      <c r="AB13" s="6">
        <v>0</v>
      </c>
      <c r="AC13" s="6">
        <v>0</v>
      </c>
      <c r="AD13" s="6">
        <v>0</v>
      </c>
      <c r="AE13" s="6">
        <v>1</v>
      </c>
      <c r="AF13" s="6">
        <v>1</v>
      </c>
      <c r="AG13" s="6">
        <v>1</v>
      </c>
      <c r="AH13" s="6">
        <v>1</v>
      </c>
    </row>
    <row r="14" spans="1:34" x14ac:dyDescent="0.3">
      <c r="A14" s="6">
        <v>200581</v>
      </c>
      <c r="B14" s="12" t="str">
        <f t="shared" si="0"/>
        <v>2005-8-1</v>
      </c>
      <c r="C14" s="15">
        <v>2005</v>
      </c>
      <c r="D14" s="15">
        <v>8</v>
      </c>
      <c r="E14" s="15">
        <v>1</v>
      </c>
      <c r="F14" s="6" t="s">
        <v>28</v>
      </c>
      <c r="G14" s="6" t="s">
        <v>34</v>
      </c>
      <c r="H14" s="7">
        <v>3.74</v>
      </c>
      <c r="I14" s="6" t="s">
        <v>30</v>
      </c>
      <c r="J14" s="6" t="s">
        <v>35</v>
      </c>
      <c r="K14" s="7">
        <v>3.538461538</v>
      </c>
      <c r="L14" s="6" t="s">
        <v>32</v>
      </c>
      <c r="M14" s="6">
        <v>200631</v>
      </c>
      <c r="N14" s="6" t="str">
        <f t="shared" si="1"/>
        <v>2006-3-1</v>
      </c>
      <c r="O14" s="7">
        <v>3.5678571429999999</v>
      </c>
      <c r="P14" s="7">
        <v>3.5933333329999999</v>
      </c>
      <c r="Q14" s="6" t="s">
        <v>32</v>
      </c>
      <c r="R14" s="6">
        <v>200931</v>
      </c>
      <c r="S14" s="6" t="str">
        <f t="shared" si="2"/>
        <v>2009-3-1</v>
      </c>
      <c r="T14" s="7">
        <v>3.54</v>
      </c>
      <c r="U14" s="7">
        <v>3.62</v>
      </c>
      <c r="V14" s="6" t="s">
        <v>32</v>
      </c>
      <c r="W14" s="6">
        <v>0</v>
      </c>
      <c r="X14" s="6">
        <v>1</v>
      </c>
      <c r="Y14" s="6">
        <v>1</v>
      </c>
      <c r="Z14" s="6">
        <v>1</v>
      </c>
      <c r="AA14" s="6">
        <v>1</v>
      </c>
      <c r="AB14" s="6">
        <v>1</v>
      </c>
      <c r="AC14" s="6">
        <v>0</v>
      </c>
      <c r="AD14" s="6">
        <v>0</v>
      </c>
      <c r="AE14" s="6">
        <v>0</v>
      </c>
      <c r="AF14" s="6">
        <v>1</v>
      </c>
      <c r="AG14" s="6">
        <v>1</v>
      </c>
      <c r="AH14" s="6">
        <v>1</v>
      </c>
    </row>
    <row r="15" spans="1:34" x14ac:dyDescent="0.3">
      <c r="A15" s="6">
        <v>200581</v>
      </c>
      <c r="B15" s="12" t="str">
        <f t="shared" si="0"/>
        <v>2005-8-1</v>
      </c>
      <c r="C15" s="15">
        <v>2005</v>
      </c>
      <c r="D15" s="15">
        <v>8</v>
      </c>
      <c r="E15" s="15">
        <v>1</v>
      </c>
      <c r="F15" s="6" t="s">
        <v>28</v>
      </c>
      <c r="G15" s="6" t="s">
        <v>40</v>
      </c>
      <c r="H15" s="7">
        <v>3.43</v>
      </c>
      <c r="I15" s="6" t="s">
        <v>30</v>
      </c>
      <c r="J15" s="6" t="s">
        <v>44</v>
      </c>
      <c r="K15" s="7">
        <v>3.36</v>
      </c>
      <c r="L15" s="6" t="s">
        <v>32</v>
      </c>
      <c r="M15" s="6">
        <v>200631</v>
      </c>
      <c r="N15" s="6" t="str">
        <f t="shared" si="1"/>
        <v>2006-3-1</v>
      </c>
      <c r="O15" s="7">
        <v>3.2366666670000002</v>
      </c>
      <c r="P15" s="7">
        <v>3.1133333329999999</v>
      </c>
      <c r="Q15" s="6" t="s">
        <v>32</v>
      </c>
      <c r="R15" s="6">
        <v>200931</v>
      </c>
      <c r="S15" s="6" t="str">
        <f t="shared" si="2"/>
        <v>2009-3-1</v>
      </c>
      <c r="T15" s="7">
        <v>3.46</v>
      </c>
      <c r="U15" s="7">
        <v>3.92</v>
      </c>
      <c r="V15" s="6" t="s">
        <v>32</v>
      </c>
      <c r="W15" s="6">
        <v>0</v>
      </c>
      <c r="X15" s="6">
        <v>0</v>
      </c>
      <c r="Y15" s="6">
        <v>1</v>
      </c>
      <c r="Z15" s="6">
        <v>1</v>
      </c>
      <c r="AA15" s="6">
        <v>1</v>
      </c>
      <c r="AB15" s="6">
        <v>1</v>
      </c>
      <c r="AC15" s="6">
        <v>0</v>
      </c>
      <c r="AD15" s="6">
        <v>0</v>
      </c>
      <c r="AE15" s="6">
        <v>0</v>
      </c>
      <c r="AF15" s="6">
        <v>1</v>
      </c>
      <c r="AG15" s="6">
        <v>1</v>
      </c>
      <c r="AH15" s="6">
        <v>1</v>
      </c>
    </row>
    <row r="16" spans="1:34" x14ac:dyDescent="0.3">
      <c r="A16" s="6">
        <v>200581</v>
      </c>
      <c r="B16" s="12" t="str">
        <f t="shared" si="0"/>
        <v>2005-8-1</v>
      </c>
      <c r="C16" s="15">
        <v>2005</v>
      </c>
      <c r="D16" s="15">
        <v>8</v>
      </c>
      <c r="E16" s="15">
        <v>1</v>
      </c>
      <c r="F16" s="6" t="s">
        <v>28</v>
      </c>
      <c r="G16" s="6" t="s">
        <v>38</v>
      </c>
      <c r="H16" s="7">
        <v>3.38</v>
      </c>
      <c r="I16" s="6" t="s">
        <v>30</v>
      </c>
      <c r="J16" s="6" t="s">
        <v>31</v>
      </c>
      <c r="K16" s="7">
        <v>3.25</v>
      </c>
      <c r="L16" s="6" t="s">
        <v>32</v>
      </c>
      <c r="M16" s="6">
        <v>200631</v>
      </c>
      <c r="N16" s="6" t="str">
        <f t="shared" si="1"/>
        <v>2006-3-1</v>
      </c>
      <c r="O16" s="7">
        <v>2.8709677419999999</v>
      </c>
      <c r="P16" s="7">
        <v>2.4666666670000001</v>
      </c>
      <c r="Q16" s="6" t="s">
        <v>32</v>
      </c>
      <c r="R16" s="6">
        <v>200631</v>
      </c>
      <c r="S16" s="6" t="str">
        <f t="shared" si="2"/>
        <v>2006-3-1</v>
      </c>
      <c r="T16" s="7">
        <v>2.8709677419999999</v>
      </c>
      <c r="U16" s="7">
        <v>2.4666666670000001</v>
      </c>
      <c r="V16" s="6" t="s">
        <v>32</v>
      </c>
      <c r="W16" s="6">
        <v>0</v>
      </c>
      <c r="X16" s="6">
        <v>0</v>
      </c>
      <c r="Y16" s="6">
        <v>1</v>
      </c>
      <c r="Z16" s="6">
        <v>0</v>
      </c>
      <c r="AA16" s="6">
        <v>0</v>
      </c>
      <c r="AB16" s="6">
        <v>0</v>
      </c>
      <c r="AC16" s="6">
        <v>0</v>
      </c>
      <c r="AD16" s="6">
        <v>0</v>
      </c>
      <c r="AE16" s="6">
        <v>0</v>
      </c>
      <c r="AF16" s="6">
        <v>0</v>
      </c>
      <c r="AG16" s="6">
        <v>0</v>
      </c>
      <c r="AH16" s="6">
        <v>0</v>
      </c>
    </row>
    <row r="17" spans="1:34" x14ac:dyDescent="0.3">
      <c r="A17" s="6">
        <v>200581</v>
      </c>
      <c r="B17" s="12" t="str">
        <f t="shared" si="0"/>
        <v>2005-8-1</v>
      </c>
      <c r="C17" s="15">
        <v>2005</v>
      </c>
      <c r="D17" s="15">
        <v>8</v>
      </c>
      <c r="E17" s="15">
        <v>1</v>
      </c>
      <c r="F17" s="6" t="s">
        <v>28</v>
      </c>
      <c r="G17" s="6" t="s">
        <v>38</v>
      </c>
      <c r="H17" s="7">
        <v>3.26</v>
      </c>
      <c r="I17" s="6" t="s">
        <v>30</v>
      </c>
      <c r="J17" s="6" t="s">
        <v>41</v>
      </c>
      <c r="K17" s="7">
        <v>3.5</v>
      </c>
      <c r="L17" s="6" t="s">
        <v>32</v>
      </c>
      <c r="M17" s="6">
        <v>200631</v>
      </c>
      <c r="N17" s="6" t="str">
        <f t="shared" si="1"/>
        <v>2006-3-1</v>
      </c>
      <c r="O17" s="7">
        <v>3.4161290320000002</v>
      </c>
      <c r="P17" s="7">
        <v>3.326666667</v>
      </c>
      <c r="Q17" s="6" t="s">
        <v>32</v>
      </c>
      <c r="R17" s="6">
        <v>200931</v>
      </c>
      <c r="S17" s="6" t="str">
        <f t="shared" si="2"/>
        <v>2009-3-1</v>
      </c>
      <c r="T17" s="7">
        <v>3.34</v>
      </c>
      <c r="U17" s="7">
        <v>3.42</v>
      </c>
      <c r="V17" s="6" t="s">
        <v>32</v>
      </c>
      <c r="W17" s="6">
        <v>1</v>
      </c>
      <c r="X17" s="6">
        <v>0</v>
      </c>
      <c r="Y17" s="6">
        <v>1</v>
      </c>
      <c r="Z17" s="6">
        <v>1</v>
      </c>
      <c r="AA17" s="6">
        <v>1</v>
      </c>
      <c r="AB17" s="6">
        <v>1</v>
      </c>
      <c r="AC17" s="6">
        <v>0</v>
      </c>
      <c r="AD17" s="6">
        <v>0</v>
      </c>
      <c r="AE17" s="6">
        <v>0</v>
      </c>
      <c r="AF17" s="6">
        <v>1</v>
      </c>
      <c r="AG17" s="6">
        <v>1</v>
      </c>
      <c r="AH17" s="6">
        <v>1</v>
      </c>
    </row>
    <row r="18" spans="1:34" x14ac:dyDescent="0.3">
      <c r="A18" s="6">
        <v>200581</v>
      </c>
      <c r="B18" s="12" t="str">
        <f t="shared" si="0"/>
        <v>2005-8-1</v>
      </c>
      <c r="C18" s="15">
        <v>2005</v>
      </c>
      <c r="D18" s="15">
        <v>8</v>
      </c>
      <c r="E18" s="15">
        <v>1</v>
      </c>
      <c r="F18" s="6" t="s">
        <v>28</v>
      </c>
      <c r="G18" s="6" t="s">
        <v>29</v>
      </c>
      <c r="H18" s="7">
        <v>3.26</v>
      </c>
      <c r="I18" s="6" t="s">
        <v>30</v>
      </c>
      <c r="J18" s="6" t="s">
        <v>45</v>
      </c>
      <c r="K18" s="7">
        <v>3</v>
      </c>
      <c r="L18" s="6" t="s">
        <v>32</v>
      </c>
      <c r="M18" s="6">
        <v>200631</v>
      </c>
      <c r="N18" s="6" t="str">
        <f t="shared" si="1"/>
        <v>2006-3-1</v>
      </c>
      <c r="O18" s="7">
        <v>2.3142857139999999</v>
      </c>
      <c r="P18" s="7">
        <v>1.8833333329999999</v>
      </c>
      <c r="Q18" s="6" t="s">
        <v>42</v>
      </c>
      <c r="R18" s="6">
        <v>201031</v>
      </c>
      <c r="S18" s="6" t="str">
        <f t="shared" si="2"/>
        <v>2010-3-1</v>
      </c>
      <c r="T18" s="7">
        <v>2.6</v>
      </c>
      <c r="U18" s="7">
        <v>1.35</v>
      </c>
      <c r="V18" s="6" t="s">
        <v>42</v>
      </c>
      <c r="W18" s="6">
        <v>1</v>
      </c>
      <c r="X18" s="6">
        <v>0</v>
      </c>
      <c r="Y18" s="6">
        <v>1</v>
      </c>
      <c r="Z18" s="6">
        <v>1</v>
      </c>
      <c r="AA18" s="6">
        <v>1</v>
      </c>
      <c r="AB18" s="6">
        <v>1</v>
      </c>
      <c r="AC18" s="6">
        <v>1</v>
      </c>
      <c r="AD18" s="6">
        <v>0</v>
      </c>
      <c r="AE18" s="6">
        <v>0</v>
      </c>
      <c r="AF18" s="6">
        <v>0</v>
      </c>
      <c r="AG18" s="6">
        <v>1</v>
      </c>
      <c r="AH18" s="6">
        <v>1</v>
      </c>
    </row>
    <row r="19" spans="1:34" x14ac:dyDescent="0.3">
      <c r="A19" s="6">
        <v>200581</v>
      </c>
      <c r="B19" s="12" t="str">
        <f t="shared" si="0"/>
        <v>2005-8-1</v>
      </c>
      <c r="C19" s="15">
        <v>2005</v>
      </c>
      <c r="D19" s="15">
        <v>8</v>
      </c>
      <c r="E19" s="15">
        <v>1</v>
      </c>
      <c r="F19" s="6" t="s">
        <v>33</v>
      </c>
      <c r="G19" s="6" t="s">
        <v>38</v>
      </c>
      <c r="H19" s="7">
        <v>3.03</v>
      </c>
      <c r="I19" s="6" t="s">
        <v>30</v>
      </c>
      <c r="J19" s="6" t="s">
        <v>43</v>
      </c>
      <c r="K19" s="7">
        <v>2.653333333</v>
      </c>
      <c r="L19" s="6" t="s">
        <v>32</v>
      </c>
      <c r="M19" s="6">
        <v>200631</v>
      </c>
      <c r="N19" s="6" t="str">
        <f t="shared" si="1"/>
        <v>2006-3-1</v>
      </c>
      <c r="O19" s="7">
        <v>2.0689655170000001</v>
      </c>
      <c r="P19" s="7">
        <v>1.4428571429999999</v>
      </c>
      <c r="Q19" s="6" t="s">
        <v>42</v>
      </c>
      <c r="R19" s="6">
        <v>200931</v>
      </c>
      <c r="S19" s="6" t="str">
        <f t="shared" si="2"/>
        <v>2009-3-1</v>
      </c>
      <c r="T19" s="7">
        <v>2.4900000000000002</v>
      </c>
      <c r="U19" s="7">
        <v>2.5</v>
      </c>
      <c r="V19" s="6" t="s">
        <v>32</v>
      </c>
      <c r="W19" s="6">
        <v>0</v>
      </c>
      <c r="X19" s="6">
        <v>0</v>
      </c>
      <c r="Y19" s="6">
        <v>1</v>
      </c>
      <c r="Z19" s="6">
        <v>1</v>
      </c>
      <c r="AA19" s="6">
        <v>1</v>
      </c>
      <c r="AB19" s="6">
        <v>1</v>
      </c>
      <c r="AC19" s="6">
        <v>0</v>
      </c>
      <c r="AD19" s="6">
        <v>0</v>
      </c>
      <c r="AE19" s="6">
        <v>0</v>
      </c>
      <c r="AF19" s="6">
        <v>1</v>
      </c>
      <c r="AG19" s="6">
        <v>1</v>
      </c>
      <c r="AH19" s="6">
        <v>1</v>
      </c>
    </row>
    <row r="20" spans="1:34" x14ac:dyDescent="0.3">
      <c r="A20" s="6">
        <v>200581</v>
      </c>
      <c r="B20" s="12" t="str">
        <f t="shared" si="0"/>
        <v>2005-8-1</v>
      </c>
      <c r="C20" s="15">
        <v>2005</v>
      </c>
      <c r="D20" s="15">
        <v>8</v>
      </c>
      <c r="E20" s="15">
        <v>1</v>
      </c>
      <c r="F20" s="6" t="s">
        <v>28</v>
      </c>
      <c r="G20" s="6" t="s">
        <v>40</v>
      </c>
      <c r="H20" s="7">
        <v>2.5299999999999998</v>
      </c>
      <c r="I20" s="6" t="s">
        <v>30</v>
      </c>
      <c r="J20" s="6" t="s">
        <v>31</v>
      </c>
      <c r="K20" s="7">
        <v>2.636363636</v>
      </c>
      <c r="L20" s="6" t="s">
        <v>32</v>
      </c>
      <c r="M20" s="6">
        <v>200631</v>
      </c>
      <c r="N20" s="6" t="str">
        <f t="shared" si="1"/>
        <v>2006-3-1</v>
      </c>
      <c r="O20" s="7">
        <v>1.9961538459999999</v>
      </c>
      <c r="P20" s="7">
        <v>1.526666667</v>
      </c>
      <c r="Q20" s="6" t="s">
        <v>39</v>
      </c>
      <c r="R20" s="6">
        <v>201131</v>
      </c>
      <c r="S20" s="6" t="str">
        <f t="shared" si="2"/>
        <v>2011-3-1</v>
      </c>
      <c r="T20" s="7">
        <v>2.56</v>
      </c>
      <c r="U20" s="7">
        <v>0</v>
      </c>
      <c r="V20" s="6" t="s">
        <v>42</v>
      </c>
      <c r="W20" s="6">
        <v>0</v>
      </c>
      <c r="X20" s="6">
        <v>0</v>
      </c>
      <c r="Y20" s="6">
        <v>1</v>
      </c>
      <c r="Z20" s="6">
        <v>1</v>
      </c>
      <c r="AA20" s="6">
        <v>1</v>
      </c>
      <c r="AB20" s="6">
        <v>1</v>
      </c>
      <c r="AC20" s="6">
        <v>1</v>
      </c>
      <c r="AD20" s="6">
        <v>0</v>
      </c>
      <c r="AE20" s="6">
        <v>0</v>
      </c>
      <c r="AF20" s="6">
        <v>0</v>
      </c>
      <c r="AG20" s="6">
        <v>0</v>
      </c>
      <c r="AH20" s="6">
        <v>0</v>
      </c>
    </row>
    <row r="21" spans="1:34" x14ac:dyDescent="0.3">
      <c r="A21" s="6">
        <v>200581</v>
      </c>
      <c r="B21" s="12" t="str">
        <f t="shared" si="0"/>
        <v>2005-8-1</v>
      </c>
      <c r="C21" s="15">
        <v>2005</v>
      </c>
      <c r="D21" s="15">
        <v>8</v>
      </c>
      <c r="E21" s="15">
        <v>1</v>
      </c>
      <c r="F21" s="6" t="s">
        <v>28</v>
      </c>
      <c r="G21" s="6" t="s">
        <v>36</v>
      </c>
      <c r="H21" s="7">
        <v>3.01</v>
      </c>
      <c r="I21" s="6" t="s">
        <v>30</v>
      </c>
      <c r="J21" s="6" t="s">
        <v>41</v>
      </c>
      <c r="K21" s="7">
        <v>2.98</v>
      </c>
      <c r="L21" s="6" t="s">
        <v>32</v>
      </c>
      <c r="M21" s="6">
        <v>200581</v>
      </c>
      <c r="N21" s="6" t="str">
        <f t="shared" si="1"/>
        <v>2005-8-1</v>
      </c>
      <c r="O21" s="7">
        <v>2.98</v>
      </c>
      <c r="P21" s="7">
        <v>2.98</v>
      </c>
      <c r="Q21" s="6" t="s">
        <v>32</v>
      </c>
      <c r="R21" s="6">
        <v>200581</v>
      </c>
      <c r="S21" s="6" t="str">
        <f t="shared" si="2"/>
        <v>2005-8-1</v>
      </c>
      <c r="T21" s="7">
        <v>2.98</v>
      </c>
      <c r="U21" s="7">
        <v>2.98</v>
      </c>
      <c r="V21" s="6" t="s">
        <v>32</v>
      </c>
      <c r="W21" s="6">
        <v>0</v>
      </c>
      <c r="X21" s="6">
        <v>0</v>
      </c>
      <c r="Y21" s="6">
        <v>1</v>
      </c>
      <c r="Z21" s="6">
        <v>0</v>
      </c>
      <c r="AA21" s="6">
        <v>0</v>
      </c>
      <c r="AB21" s="6">
        <v>0</v>
      </c>
      <c r="AC21" s="6">
        <v>0</v>
      </c>
      <c r="AD21" s="6">
        <v>0</v>
      </c>
      <c r="AE21" s="6">
        <v>0</v>
      </c>
      <c r="AF21" s="6">
        <v>0</v>
      </c>
      <c r="AG21" s="6">
        <v>0</v>
      </c>
      <c r="AH21" s="6">
        <v>0</v>
      </c>
    </row>
    <row r="22" spans="1:34" x14ac:dyDescent="0.3">
      <c r="A22" s="6">
        <v>200581</v>
      </c>
      <c r="B22" s="12" t="str">
        <f t="shared" si="0"/>
        <v>2005-8-1</v>
      </c>
      <c r="C22" s="15">
        <v>2005</v>
      </c>
      <c r="D22" s="15">
        <v>8</v>
      </c>
      <c r="E22" s="15">
        <v>1</v>
      </c>
      <c r="F22" s="6" t="s">
        <v>28</v>
      </c>
      <c r="G22" s="6" t="s">
        <v>40</v>
      </c>
      <c r="H22" s="7">
        <v>3.17</v>
      </c>
      <c r="I22" s="6" t="s">
        <v>30</v>
      </c>
      <c r="J22" s="6" t="s">
        <v>31</v>
      </c>
      <c r="K22" s="7">
        <v>3.0333333329999999</v>
      </c>
      <c r="L22" s="6" t="s">
        <v>32</v>
      </c>
      <c r="M22" s="6">
        <v>200631</v>
      </c>
      <c r="N22" s="6" t="str">
        <f t="shared" si="1"/>
        <v>2006-3-1</v>
      </c>
      <c r="O22" s="7">
        <v>3.1518518520000001</v>
      </c>
      <c r="P22" s="7">
        <v>3.246666667</v>
      </c>
      <c r="Q22" s="6" t="s">
        <v>32</v>
      </c>
      <c r="R22" s="6">
        <v>200931</v>
      </c>
      <c r="S22" s="6" t="str">
        <f t="shared" si="2"/>
        <v>2009-3-1</v>
      </c>
      <c r="T22" s="7">
        <v>3.29</v>
      </c>
      <c r="U22" s="7">
        <v>3.5</v>
      </c>
      <c r="V22" s="6" t="s">
        <v>32</v>
      </c>
      <c r="W22" s="6">
        <v>0</v>
      </c>
      <c r="X22" s="6">
        <v>1</v>
      </c>
      <c r="Y22" s="6">
        <v>1</v>
      </c>
      <c r="Z22" s="6">
        <v>1</v>
      </c>
      <c r="AA22" s="6">
        <v>1</v>
      </c>
      <c r="AB22" s="6">
        <v>1</v>
      </c>
      <c r="AC22" s="6">
        <v>0</v>
      </c>
      <c r="AD22" s="6">
        <v>0</v>
      </c>
      <c r="AE22" s="6">
        <v>0</v>
      </c>
      <c r="AF22" s="6">
        <v>1</v>
      </c>
      <c r="AG22" s="6">
        <v>1</v>
      </c>
      <c r="AH22" s="6">
        <v>1</v>
      </c>
    </row>
    <row r="23" spans="1:34" x14ac:dyDescent="0.3">
      <c r="A23" s="6">
        <v>200581</v>
      </c>
      <c r="B23" s="12" t="str">
        <f t="shared" si="0"/>
        <v>2005-8-1</v>
      </c>
      <c r="C23" s="15">
        <v>2005</v>
      </c>
      <c r="D23" s="15">
        <v>8</v>
      </c>
      <c r="E23" s="15">
        <v>1</v>
      </c>
      <c r="F23" s="6" t="s">
        <v>33</v>
      </c>
      <c r="G23" s="6" t="s">
        <v>38</v>
      </c>
      <c r="H23" s="7">
        <v>3.16</v>
      </c>
      <c r="I23" s="6" t="s">
        <v>30</v>
      </c>
      <c r="J23" s="6" t="s">
        <v>31</v>
      </c>
      <c r="K23" s="7">
        <v>2.4249999999999998</v>
      </c>
      <c r="L23" s="6" t="s">
        <v>32</v>
      </c>
      <c r="M23" s="6">
        <v>200631</v>
      </c>
      <c r="N23" s="6" t="str">
        <f t="shared" si="1"/>
        <v>2006-3-1</v>
      </c>
      <c r="O23" s="7">
        <v>2.5838709679999998</v>
      </c>
      <c r="P23" s="7">
        <v>2.753333333</v>
      </c>
      <c r="Q23" s="6" t="s">
        <v>32</v>
      </c>
      <c r="R23" s="6">
        <v>200981</v>
      </c>
      <c r="S23" s="6" t="str">
        <f t="shared" si="2"/>
        <v>2009-8-1</v>
      </c>
      <c r="T23" s="7">
        <v>2.61</v>
      </c>
      <c r="U23" s="7">
        <v>3.46</v>
      </c>
      <c r="V23" s="6" t="s">
        <v>32</v>
      </c>
      <c r="W23" s="6">
        <v>1</v>
      </c>
      <c r="X23" s="6">
        <v>0</v>
      </c>
      <c r="Y23" s="6">
        <v>1</v>
      </c>
      <c r="Z23" s="6">
        <v>1</v>
      </c>
      <c r="AA23" s="6">
        <v>1</v>
      </c>
      <c r="AB23" s="6">
        <v>1</v>
      </c>
      <c r="AC23" s="6">
        <v>1</v>
      </c>
      <c r="AD23" s="6">
        <v>0</v>
      </c>
      <c r="AE23" s="6">
        <v>0</v>
      </c>
      <c r="AF23" s="6">
        <v>0</v>
      </c>
      <c r="AG23" s="6">
        <v>1</v>
      </c>
      <c r="AH23" s="6">
        <v>1</v>
      </c>
    </row>
    <row r="24" spans="1:34" x14ac:dyDescent="0.3">
      <c r="A24" s="6">
        <v>200581</v>
      </c>
      <c r="B24" s="12" t="str">
        <f t="shared" si="0"/>
        <v>2005-8-1</v>
      </c>
      <c r="C24" s="15">
        <v>2005</v>
      </c>
      <c r="D24" s="15">
        <v>8</v>
      </c>
      <c r="E24" s="15">
        <v>1</v>
      </c>
      <c r="F24" s="6" t="s">
        <v>28</v>
      </c>
      <c r="G24" s="6" t="s">
        <v>38</v>
      </c>
      <c r="H24" s="7">
        <v>3.42</v>
      </c>
      <c r="I24" s="6" t="s">
        <v>30</v>
      </c>
      <c r="J24" s="6" t="s">
        <v>31</v>
      </c>
      <c r="K24" s="7">
        <v>3.2749999999999999</v>
      </c>
      <c r="L24" s="6" t="s">
        <v>32</v>
      </c>
      <c r="M24" s="6">
        <v>200631</v>
      </c>
      <c r="N24" s="6" t="str">
        <f t="shared" si="1"/>
        <v>2006-3-1</v>
      </c>
      <c r="O24" s="7">
        <v>3.1419354839999998</v>
      </c>
      <c r="P24" s="7">
        <v>3</v>
      </c>
      <c r="Q24" s="6" t="s">
        <v>32</v>
      </c>
      <c r="R24" s="6">
        <v>201171</v>
      </c>
      <c r="S24" s="6" t="str">
        <f t="shared" si="2"/>
        <v>2011-7-1</v>
      </c>
      <c r="T24" s="7">
        <v>2.96</v>
      </c>
      <c r="U24" s="7">
        <v>4</v>
      </c>
      <c r="V24" s="6" t="s">
        <v>32</v>
      </c>
      <c r="W24" s="6">
        <v>0</v>
      </c>
      <c r="X24" s="6">
        <v>0</v>
      </c>
      <c r="Y24" s="6">
        <v>1</v>
      </c>
      <c r="Z24" s="6">
        <v>1</v>
      </c>
      <c r="AA24" s="6">
        <v>1</v>
      </c>
      <c r="AB24" s="6">
        <v>0</v>
      </c>
      <c r="AC24" s="6">
        <v>0</v>
      </c>
      <c r="AD24" s="6">
        <v>0</v>
      </c>
      <c r="AE24" s="6">
        <v>0</v>
      </c>
      <c r="AF24" s="6">
        <v>0</v>
      </c>
      <c r="AG24" s="6">
        <v>0</v>
      </c>
      <c r="AH24" s="6">
        <v>0</v>
      </c>
    </row>
    <row r="25" spans="1:34" x14ac:dyDescent="0.3">
      <c r="A25" s="6">
        <v>200581</v>
      </c>
      <c r="B25" s="12" t="str">
        <f t="shared" si="0"/>
        <v>2005-8-1</v>
      </c>
      <c r="C25" s="15">
        <v>2005</v>
      </c>
      <c r="D25" s="15">
        <v>8</v>
      </c>
      <c r="E25" s="15">
        <v>1</v>
      </c>
      <c r="F25" s="6" t="s">
        <v>33</v>
      </c>
      <c r="G25" s="6" t="s">
        <v>40</v>
      </c>
      <c r="H25" s="7">
        <v>3.56</v>
      </c>
      <c r="I25" s="6" t="s">
        <v>30</v>
      </c>
      <c r="J25" s="6" t="s">
        <v>43</v>
      </c>
      <c r="K25" s="7">
        <v>3.753333333</v>
      </c>
      <c r="L25" s="6" t="s">
        <v>32</v>
      </c>
      <c r="M25" s="6">
        <v>200631</v>
      </c>
      <c r="N25" s="6" t="str">
        <f t="shared" si="1"/>
        <v>2006-3-1</v>
      </c>
      <c r="O25" s="7">
        <v>3.7433333329999998</v>
      </c>
      <c r="P25" s="7">
        <v>3.733333333</v>
      </c>
      <c r="Q25" s="6" t="s">
        <v>32</v>
      </c>
      <c r="R25" s="6">
        <v>200931</v>
      </c>
      <c r="S25" s="6" t="str">
        <f t="shared" si="2"/>
        <v>2009-3-1</v>
      </c>
      <c r="T25" s="7">
        <v>3.19</v>
      </c>
      <c r="U25" s="7">
        <v>3.14</v>
      </c>
      <c r="V25" s="6" t="s">
        <v>32</v>
      </c>
      <c r="W25" s="6">
        <v>0</v>
      </c>
      <c r="X25" s="6">
        <v>0</v>
      </c>
      <c r="Y25" s="6">
        <v>1</v>
      </c>
      <c r="Z25" s="6">
        <v>1</v>
      </c>
      <c r="AA25" s="6">
        <v>1</v>
      </c>
      <c r="AB25" s="6">
        <v>1</v>
      </c>
      <c r="AC25" s="6">
        <v>0</v>
      </c>
      <c r="AD25" s="6">
        <v>0</v>
      </c>
      <c r="AE25" s="6">
        <v>0</v>
      </c>
      <c r="AF25" s="6">
        <v>1</v>
      </c>
      <c r="AG25" s="6">
        <v>1</v>
      </c>
      <c r="AH25" s="6">
        <v>1</v>
      </c>
    </row>
    <row r="26" spans="1:34" x14ac:dyDescent="0.3">
      <c r="A26" s="6">
        <v>200581</v>
      </c>
      <c r="B26" s="12" t="str">
        <f t="shared" si="0"/>
        <v>2005-8-1</v>
      </c>
      <c r="C26" s="15">
        <v>2005</v>
      </c>
      <c r="D26" s="15">
        <v>8</v>
      </c>
      <c r="E26" s="15">
        <v>1</v>
      </c>
      <c r="F26" s="6" t="s">
        <v>33</v>
      </c>
      <c r="G26" s="6" t="s">
        <v>38</v>
      </c>
      <c r="H26" s="7">
        <v>4</v>
      </c>
      <c r="I26" s="6" t="s">
        <v>30</v>
      </c>
      <c r="J26" s="6" t="s">
        <v>44</v>
      </c>
      <c r="K26" s="7">
        <v>3.9249999999999998</v>
      </c>
      <c r="L26" s="6" t="s">
        <v>32</v>
      </c>
      <c r="M26" s="6">
        <v>200631</v>
      </c>
      <c r="N26" s="6" t="str">
        <f t="shared" si="1"/>
        <v>2006-3-1</v>
      </c>
      <c r="O26" s="7">
        <v>3.8323529409999999</v>
      </c>
      <c r="P26" s="7">
        <v>3.75</v>
      </c>
      <c r="Q26" s="6" t="s">
        <v>32</v>
      </c>
      <c r="R26" s="6">
        <v>200931</v>
      </c>
      <c r="S26" s="6" t="str">
        <f t="shared" si="2"/>
        <v>2009-3-1</v>
      </c>
      <c r="T26" s="7">
        <v>3.64</v>
      </c>
      <c r="U26" s="7">
        <v>3.44</v>
      </c>
      <c r="V26" s="6" t="s">
        <v>32</v>
      </c>
      <c r="W26" s="6">
        <v>0</v>
      </c>
      <c r="X26" s="6">
        <v>0</v>
      </c>
      <c r="Y26" s="6">
        <v>1</v>
      </c>
      <c r="Z26" s="6">
        <v>1</v>
      </c>
      <c r="AA26" s="6">
        <v>1</v>
      </c>
      <c r="AB26" s="6">
        <v>1</v>
      </c>
      <c r="AC26" s="6">
        <v>0</v>
      </c>
      <c r="AD26" s="6">
        <v>0</v>
      </c>
      <c r="AE26" s="6">
        <v>0</v>
      </c>
      <c r="AF26" s="6">
        <v>1</v>
      </c>
      <c r="AG26" s="6">
        <v>1</v>
      </c>
      <c r="AH26" s="6">
        <v>1</v>
      </c>
    </row>
    <row r="27" spans="1:34" x14ac:dyDescent="0.3">
      <c r="A27" s="6">
        <v>200581</v>
      </c>
      <c r="B27" s="12" t="str">
        <f t="shared" si="0"/>
        <v>2005-8-1</v>
      </c>
      <c r="C27" s="15">
        <v>2005</v>
      </c>
      <c r="D27" s="15">
        <v>8</v>
      </c>
      <c r="E27" s="15">
        <v>1</v>
      </c>
      <c r="F27" s="6" t="s">
        <v>28</v>
      </c>
      <c r="G27" s="6" t="s">
        <v>40</v>
      </c>
      <c r="H27" s="7">
        <v>2.91</v>
      </c>
      <c r="I27" s="6" t="s">
        <v>30</v>
      </c>
      <c r="J27" s="6" t="s">
        <v>31</v>
      </c>
      <c r="K27" s="7">
        <v>3.2</v>
      </c>
      <c r="L27" s="6" t="s">
        <v>32</v>
      </c>
      <c r="M27" s="6">
        <v>200631</v>
      </c>
      <c r="N27" s="6" t="str">
        <f t="shared" si="1"/>
        <v>2006-3-1</v>
      </c>
      <c r="O27" s="7">
        <v>2.5807692310000001</v>
      </c>
      <c r="P27" s="7">
        <v>2.2384615380000001</v>
      </c>
      <c r="Q27" s="6" t="s">
        <v>32</v>
      </c>
      <c r="R27" s="6">
        <v>200931</v>
      </c>
      <c r="S27" s="6" t="str">
        <f t="shared" si="2"/>
        <v>2009-3-1</v>
      </c>
      <c r="T27" s="7">
        <v>2.2999999999999998</v>
      </c>
      <c r="U27" s="7">
        <v>1.82</v>
      </c>
      <c r="V27" s="6" t="s">
        <v>42</v>
      </c>
      <c r="W27" s="6">
        <v>0</v>
      </c>
      <c r="X27" s="6">
        <v>0</v>
      </c>
      <c r="Y27" s="6">
        <v>1</v>
      </c>
      <c r="Z27" s="6">
        <v>1</v>
      </c>
      <c r="AA27" s="6">
        <v>1</v>
      </c>
      <c r="AB27" s="6">
        <v>1</v>
      </c>
      <c r="AC27" s="6">
        <v>0</v>
      </c>
      <c r="AD27" s="6">
        <v>0</v>
      </c>
      <c r="AE27" s="6">
        <v>0</v>
      </c>
      <c r="AF27" s="6">
        <v>1</v>
      </c>
      <c r="AG27" s="6">
        <v>1</v>
      </c>
      <c r="AH27" s="6">
        <v>1</v>
      </c>
    </row>
    <row r="28" spans="1:34" x14ac:dyDescent="0.3">
      <c r="A28" s="6">
        <v>200581</v>
      </c>
      <c r="B28" s="12" t="str">
        <f t="shared" si="0"/>
        <v>2005-8-1</v>
      </c>
      <c r="C28" s="15">
        <v>2005</v>
      </c>
      <c r="D28" s="15">
        <v>8</v>
      </c>
      <c r="E28" s="15">
        <v>1</v>
      </c>
      <c r="F28" s="6" t="s">
        <v>28</v>
      </c>
      <c r="G28" s="6" t="s">
        <v>38</v>
      </c>
      <c r="H28" s="7">
        <v>2.82</v>
      </c>
      <c r="I28" s="6" t="s">
        <v>30</v>
      </c>
      <c r="J28" s="6" t="s">
        <v>41</v>
      </c>
      <c r="K28" s="7">
        <v>2.75</v>
      </c>
      <c r="L28" s="6" t="s">
        <v>32</v>
      </c>
      <c r="M28" s="6">
        <v>200631</v>
      </c>
      <c r="N28" s="6" t="str">
        <f t="shared" si="1"/>
        <v>2006-3-1</v>
      </c>
      <c r="O28" s="7">
        <v>2.3235294120000001</v>
      </c>
      <c r="P28" s="7">
        <v>1.9444444439999999</v>
      </c>
      <c r="Q28" s="6" t="s">
        <v>42</v>
      </c>
      <c r="R28" s="6">
        <v>200931</v>
      </c>
      <c r="S28" s="6" t="str">
        <f t="shared" si="2"/>
        <v>2009-3-1</v>
      </c>
      <c r="T28" s="7">
        <v>2.86</v>
      </c>
      <c r="U28" s="7">
        <v>3.04</v>
      </c>
      <c r="V28" s="6" t="s">
        <v>32</v>
      </c>
      <c r="W28" s="6">
        <v>0</v>
      </c>
      <c r="X28" s="6">
        <v>0</v>
      </c>
      <c r="Y28" s="6">
        <v>1</v>
      </c>
      <c r="Z28" s="6">
        <v>1</v>
      </c>
      <c r="AA28" s="6">
        <v>1</v>
      </c>
      <c r="AB28" s="6">
        <v>1</v>
      </c>
      <c r="AC28" s="6">
        <v>0</v>
      </c>
      <c r="AD28" s="6">
        <v>0</v>
      </c>
      <c r="AE28" s="6">
        <v>0</v>
      </c>
      <c r="AF28" s="6">
        <v>1</v>
      </c>
      <c r="AG28" s="6">
        <v>1</v>
      </c>
      <c r="AH28" s="6">
        <v>1</v>
      </c>
    </row>
    <row r="29" spans="1:34" x14ac:dyDescent="0.3">
      <c r="A29" s="6">
        <v>200581</v>
      </c>
      <c r="B29" s="12" t="str">
        <f t="shared" si="0"/>
        <v>2005-8-1</v>
      </c>
      <c r="C29" s="15">
        <v>2005</v>
      </c>
      <c r="D29" s="15">
        <v>8</v>
      </c>
      <c r="E29" s="15">
        <v>1</v>
      </c>
      <c r="F29" s="6" t="s">
        <v>33</v>
      </c>
      <c r="G29" s="6" t="s">
        <v>38</v>
      </c>
      <c r="H29" s="7">
        <v>3.1</v>
      </c>
      <c r="I29" s="6" t="s">
        <v>30</v>
      </c>
      <c r="J29" s="6" t="s">
        <v>46</v>
      </c>
      <c r="K29" s="7">
        <v>3.7749999999999999</v>
      </c>
      <c r="L29" s="6" t="s">
        <v>32</v>
      </c>
      <c r="M29" s="6">
        <v>200631</v>
      </c>
      <c r="N29" s="6" t="str">
        <f t="shared" si="1"/>
        <v>2006-3-1</v>
      </c>
      <c r="O29" s="7">
        <v>3.4548387100000002</v>
      </c>
      <c r="P29" s="7">
        <v>3.1133333329999999</v>
      </c>
      <c r="Q29" s="6" t="s">
        <v>32</v>
      </c>
      <c r="R29" s="6">
        <v>200631</v>
      </c>
      <c r="S29" s="6" t="str">
        <f t="shared" si="2"/>
        <v>2006-3-1</v>
      </c>
      <c r="T29" s="7">
        <v>3.4548387100000002</v>
      </c>
      <c r="U29" s="7">
        <v>3.1133333329999999</v>
      </c>
      <c r="V29" s="6" t="s">
        <v>32</v>
      </c>
      <c r="W29" s="6">
        <v>1</v>
      </c>
      <c r="X29" s="6">
        <v>0</v>
      </c>
      <c r="Y29" s="6">
        <v>1</v>
      </c>
      <c r="Z29" s="6">
        <v>0</v>
      </c>
      <c r="AA29" s="6">
        <v>0</v>
      </c>
      <c r="AB29" s="6">
        <v>0</v>
      </c>
      <c r="AC29" s="6">
        <v>0</v>
      </c>
      <c r="AD29" s="6">
        <v>0</v>
      </c>
      <c r="AE29" s="6">
        <v>0</v>
      </c>
      <c r="AF29" s="6">
        <v>0</v>
      </c>
      <c r="AG29" s="6">
        <v>0</v>
      </c>
      <c r="AH29" s="6">
        <v>0</v>
      </c>
    </row>
    <row r="30" spans="1:34" x14ac:dyDescent="0.3">
      <c r="A30" s="6">
        <v>200581</v>
      </c>
      <c r="B30" s="12" t="str">
        <f t="shared" si="0"/>
        <v>2005-8-1</v>
      </c>
      <c r="C30" s="15">
        <v>2005</v>
      </c>
      <c r="D30" s="15">
        <v>8</v>
      </c>
      <c r="E30" s="15">
        <v>1</v>
      </c>
      <c r="F30" s="6" t="s">
        <v>28</v>
      </c>
      <c r="G30" s="8" t="s">
        <v>38</v>
      </c>
      <c r="H30" s="7">
        <v>2.99</v>
      </c>
      <c r="I30" s="6" t="s">
        <v>30</v>
      </c>
      <c r="J30" s="6" t="s">
        <v>41</v>
      </c>
      <c r="K30" s="7">
        <v>2.7785714289999999</v>
      </c>
      <c r="L30" s="6" t="s">
        <v>32</v>
      </c>
      <c r="M30" s="6">
        <v>200661</v>
      </c>
      <c r="N30" s="6" t="str">
        <f t="shared" si="1"/>
        <v>2006-6-1</v>
      </c>
      <c r="O30" s="7">
        <v>2.8512195120000001</v>
      </c>
      <c r="P30" s="7">
        <v>2.5714285710000002</v>
      </c>
      <c r="Q30" s="6" t="s">
        <v>32</v>
      </c>
      <c r="R30" s="6">
        <v>200881</v>
      </c>
      <c r="S30" s="6" t="str">
        <f t="shared" si="2"/>
        <v>2008-8-1</v>
      </c>
      <c r="T30" s="7">
        <v>3.15</v>
      </c>
      <c r="U30" s="7">
        <v>3.08</v>
      </c>
      <c r="V30" s="6" t="s">
        <v>32</v>
      </c>
      <c r="W30" s="6">
        <v>0</v>
      </c>
      <c r="X30" s="6">
        <v>0</v>
      </c>
      <c r="Y30" s="6">
        <v>1</v>
      </c>
      <c r="Z30" s="6">
        <v>1</v>
      </c>
      <c r="AA30" s="6">
        <v>1</v>
      </c>
      <c r="AB30" s="6">
        <v>1</v>
      </c>
      <c r="AC30" s="6">
        <v>0</v>
      </c>
      <c r="AD30" s="6">
        <v>0</v>
      </c>
      <c r="AE30" s="6">
        <v>0</v>
      </c>
      <c r="AF30" s="6">
        <v>1</v>
      </c>
      <c r="AG30" s="6">
        <v>1</v>
      </c>
      <c r="AH30" s="6">
        <v>1</v>
      </c>
    </row>
    <row r="31" spans="1:34" x14ac:dyDescent="0.3">
      <c r="A31" s="6">
        <v>200581</v>
      </c>
      <c r="B31" s="12" t="str">
        <f t="shared" si="0"/>
        <v>2005-8-1</v>
      </c>
      <c r="C31" s="15">
        <v>2005</v>
      </c>
      <c r="D31" s="15">
        <v>8</v>
      </c>
      <c r="E31" s="15">
        <v>1</v>
      </c>
      <c r="F31" s="6" t="s">
        <v>33</v>
      </c>
      <c r="G31" s="6" t="s">
        <v>38</v>
      </c>
      <c r="H31" s="7">
        <v>3.11</v>
      </c>
      <c r="I31" s="6" t="s">
        <v>30</v>
      </c>
      <c r="J31" s="6" t="s">
        <v>43</v>
      </c>
      <c r="K31" s="7">
        <v>2.713333333</v>
      </c>
      <c r="L31" s="6" t="s">
        <v>32</v>
      </c>
      <c r="M31" s="6">
        <v>200631</v>
      </c>
      <c r="N31" s="6" t="str">
        <f t="shared" si="1"/>
        <v>2006-3-1</v>
      </c>
      <c r="O31" s="7">
        <v>1.8241379310000001</v>
      </c>
      <c r="P31" s="7">
        <v>0.87142857100000004</v>
      </c>
      <c r="Q31" s="6" t="s">
        <v>39</v>
      </c>
      <c r="R31" s="6">
        <v>200731</v>
      </c>
      <c r="S31" s="6" t="str">
        <f t="shared" si="2"/>
        <v>2007-3-1</v>
      </c>
      <c r="T31" s="7">
        <v>1.6719298250000001</v>
      </c>
      <c r="U31" s="7">
        <v>0.86666666699999995</v>
      </c>
      <c r="V31" s="6" t="s">
        <v>47</v>
      </c>
      <c r="W31" s="6">
        <v>0</v>
      </c>
      <c r="X31" s="6">
        <v>0</v>
      </c>
      <c r="Y31" s="6">
        <v>1</v>
      </c>
      <c r="Z31" s="6">
        <v>1</v>
      </c>
      <c r="AA31" s="6">
        <v>0</v>
      </c>
      <c r="AB31" s="6">
        <v>0</v>
      </c>
      <c r="AC31" s="6">
        <v>0</v>
      </c>
      <c r="AD31" s="6">
        <v>0</v>
      </c>
      <c r="AE31" s="6">
        <v>0</v>
      </c>
      <c r="AF31" s="6">
        <v>0</v>
      </c>
      <c r="AG31" s="6">
        <v>0</v>
      </c>
      <c r="AH31" s="6">
        <v>0</v>
      </c>
    </row>
    <row r="32" spans="1:34" x14ac:dyDescent="0.3">
      <c r="A32" s="6">
        <v>200581</v>
      </c>
      <c r="B32" s="12" t="str">
        <f t="shared" si="0"/>
        <v>2005-8-1</v>
      </c>
      <c r="C32" s="15">
        <v>2005</v>
      </c>
      <c r="D32" s="15">
        <v>8</v>
      </c>
      <c r="E32" s="15">
        <v>1</v>
      </c>
      <c r="F32" s="6" t="s">
        <v>33</v>
      </c>
      <c r="G32" s="6" t="s">
        <v>40</v>
      </c>
      <c r="H32" s="7">
        <v>3.71</v>
      </c>
      <c r="I32" s="6" t="s">
        <v>30</v>
      </c>
      <c r="J32" s="6" t="s">
        <v>46</v>
      </c>
      <c r="K32" s="7">
        <v>3.6</v>
      </c>
      <c r="L32" s="6" t="s">
        <v>32</v>
      </c>
      <c r="M32" s="6">
        <v>200631</v>
      </c>
      <c r="N32" s="6" t="str">
        <f t="shared" si="1"/>
        <v>2006-3-1</v>
      </c>
      <c r="O32" s="7">
        <v>3.6645161289999999</v>
      </c>
      <c r="P32" s="7">
        <v>3.733333333</v>
      </c>
      <c r="Q32" s="6" t="s">
        <v>32</v>
      </c>
      <c r="R32" s="6">
        <v>200931</v>
      </c>
      <c r="S32" s="6" t="str">
        <f t="shared" si="2"/>
        <v>2009-3-1</v>
      </c>
      <c r="T32" s="7">
        <v>3.56</v>
      </c>
      <c r="U32" s="7">
        <v>3.35</v>
      </c>
      <c r="V32" s="6" t="s">
        <v>32</v>
      </c>
      <c r="W32" s="6">
        <v>0</v>
      </c>
      <c r="X32" s="6">
        <v>0</v>
      </c>
      <c r="Y32" s="6">
        <v>1</v>
      </c>
      <c r="Z32" s="6">
        <v>1</v>
      </c>
      <c r="AA32" s="6">
        <v>1</v>
      </c>
      <c r="AB32" s="6">
        <v>1</v>
      </c>
      <c r="AC32" s="6">
        <v>0</v>
      </c>
      <c r="AD32" s="6">
        <v>0</v>
      </c>
      <c r="AE32" s="6">
        <v>0</v>
      </c>
      <c r="AF32" s="6">
        <v>1</v>
      </c>
      <c r="AG32" s="6">
        <v>1</v>
      </c>
      <c r="AH32" s="6">
        <v>1</v>
      </c>
    </row>
    <row r="33" spans="1:34" x14ac:dyDescent="0.3">
      <c r="A33" s="6">
        <v>200581</v>
      </c>
      <c r="B33" s="12" t="str">
        <f t="shared" si="0"/>
        <v>2005-8-1</v>
      </c>
      <c r="C33" s="15">
        <v>2005</v>
      </c>
      <c r="D33" s="15">
        <v>8</v>
      </c>
      <c r="E33" s="15">
        <v>1</v>
      </c>
      <c r="F33" s="6" t="s">
        <v>28</v>
      </c>
      <c r="G33" s="6" t="s">
        <v>37</v>
      </c>
      <c r="H33" s="7">
        <v>2.79</v>
      </c>
      <c r="I33" s="6" t="s">
        <v>30</v>
      </c>
      <c r="J33" s="6" t="s">
        <v>43</v>
      </c>
      <c r="K33" s="7">
        <v>3.14</v>
      </c>
      <c r="L33" s="6" t="s">
        <v>32</v>
      </c>
      <c r="M33" s="6">
        <v>200631</v>
      </c>
      <c r="N33" s="6" t="str">
        <f t="shared" si="1"/>
        <v>2006-3-1</v>
      </c>
      <c r="O33" s="7">
        <v>2.9034482760000002</v>
      </c>
      <c r="P33" s="7">
        <v>2.65</v>
      </c>
      <c r="Q33" s="6" t="s">
        <v>32</v>
      </c>
      <c r="R33" s="6">
        <v>200931</v>
      </c>
      <c r="S33" s="6" t="str">
        <f t="shared" si="2"/>
        <v>2009-3-1</v>
      </c>
      <c r="T33" s="7">
        <v>2.85</v>
      </c>
      <c r="U33" s="7">
        <v>2.3199999999999998</v>
      </c>
      <c r="V33" s="6" t="s">
        <v>32</v>
      </c>
      <c r="W33" s="6">
        <v>0</v>
      </c>
      <c r="X33" s="6">
        <v>0</v>
      </c>
      <c r="Y33" s="6">
        <v>1</v>
      </c>
      <c r="Z33" s="6">
        <v>1</v>
      </c>
      <c r="AA33" s="6">
        <v>1</v>
      </c>
      <c r="AB33" s="6">
        <v>1</v>
      </c>
      <c r="AC33" s="6">
        <v>0</v>
      </c>
      <c r="AD33" s="6">
        <v>0</v>
      </c>
      <c r="AE33" s="6">
        <v>0</v>
      </c>
      <c r="AF33" s="6">
        <v>1</v>
      </c>
      <c r="AG33" s="6">
        <v>1</v>
      </c>
      <c r="AH33" s="6">
        <v>1</v>
      </c>
    </row>
    <row r="34" spans="1:34" x14ac:dyDescent="0.3">
      <c r="A34" s="6">
        <v>200581</v>
      </c>
      <c r="B34" s="12" t="str">
        <f t="shared" si="0"/>
        <v>2005-8-1</v>
      </c>
      <c r="C34" s="15">
        <v>2005</v>
      </c>
      <c r="D34" s="15">
        <v>8</v>
      </c>
      <c r="E34" s="15">
        <v>1</v>
      </c>
      <c r="F34" s="6" t="s">
        <v>33</v>
      </c>
      <c r="G34" s="6" t="s">
        <v>40</v>
      </c>
      <c r="H34" s="7">
        <v>3.73</v>
      </c>
      <c r="I34" s="6" t="s">
        <v>30</v>
      </c>
      <c r="J34" s="6" t="s">
        <v>31</v>
      </c>
      <c r="K34" s="7">
        <v>3.346666667</v>
      </c>
      <c r="L34" s="6" t="s">
        <v>32</v>
      </c>
      <c r="M34" s="6">
        <v>200631</v>
      </c>
      <c r="N34" s="6" t="str">
        <f t="shared" si="1"/>
        <v>2006-3-1</v>
      </c>
      <c r="O34" s="7">
        <v>3.167741935</v>
      </c>
      <c r="P34" s="7">
        <v>3</v>
      </c>
      <c r="Q34" s="6" t="s">
        <v>32</v>
      </c>
      <c r="R34" s="6">
        <v>200831</v>
      </c>
      <c r="S34" s="6" t="str">
        <f t="shared" si="2"/>
        <v>2008-3-1</v>
      </c>
      <c r="T34" s="7">
        <v>3.21</v>
      </c>
      <c r="U34" s="7">
        <v>3.4</v>
      </c>
      <c r="V34" s="6" t="s">
        <v>32</v>
      </c>
      <c r="W34" s="6">
        <v>0</v>
      </c>
      <c r="X34" s="6">
        <v>0</v>
      </c>
      <c r="Y34" s="6">
        <v>1</v>
      </c>
      <c r="Z34" s="6">
        <v>1</v>
      </c>
      <c r="AA34" s="6">
        <v>1</v>
      </c>
      <c r="AB34" s="6">
        <v>0</v>
      </c>
      <c r="AC34" s="6">
        <v>0</v>
      </c>
      <c r="AD34" s="6">
        <v>0</v>
      </c>
      <c r="AE34" s="6">
        <v>1</v>
      </c>
      <c r="AF34" s="6">
        <v>1</v>
      </c>
      <c r="AG34" s="6">
        <v>1</v>
      </c>
      <c r="AH34" s="6">
        <v>1</v>
      </c>
    </row>
    <row r="35" spans="1:34" x14ac:dyDescent="0.3">
      <c r="A35" s="6">
        <v>200581</v>
      </c>
      <c r="B35" s="12" t="str">
        <f t="shared" si="0"/>
        <v>2005-8-1</v>
      </c>
      <c r="C35" s="15">
        <v>2005</v>
      </c>
      <c r="D35" s="15">
        <v>8</v>
      </c>
      <c r="E35" s="15">
        <v>1</v>
      </c>
      <c r="F35" s="6" t="s">
        <v>28</v>
      </c>
      <c r="G35" s="6" t="s">
        <v>40</v>
      </c>
      <c r="H35" s="7">
        <v>2.93</v>
      </c>
      <c r="I35" s="6" t="s">
        <v>30</v>
      </c>
      <c r="J35" s="6" t="s">
        <v>46</v>
      </c>
      <c r="K35" s="7">
        <v>2.7933333330000001</v>
      </c>
      <c r="L35" s="6" t="s">
        <v>32</v>
      </c>
      <c r="M35" s="6">
        <v>200631</v>
      </c>
      <c r="N35" s="6" t="str">
        <f t="shared" si="1"/>
        <v>2006-3-1</v>
      </c>
      <c r="O35" s="7">
        <v>2.230769231</v>
      </c>
      <c r="P35" s="7">
        <v>1.8571428569999999</v>
      </c>
      <c r="Q35" s="6" t="s">
        <v>42</v>
      </c>
      <c r="R35" s="6">
        <v>200931</v>
      </c>
      <c r="S35" s="6" t="str">
        <f t="shared" si="2"/>
        <v>2009-3-1</v>
      </c>
      <c r="T35" s="7">
        <v>3.03</v>
      </c>
      <c r="U35" s="7">
        <v>2.82</v>
      </c>
      <c r="V35" s="6" t="s">
        <v>32</v>
      </c>
      <c r="W35" s="6">
        <v>0</v>
      </c>
      <c r="X35" s="6">
        <v>0</v>
      </c>
      <c r="Y35" s="6">
        <v>1</v>
      </c>
      <c r="Z35" s="6">
        <v>1</v>
      </c>
      <c r="AA35" s="6">
        <v>1</v>
      </c>
      <c r="AB35" s="6">
        <v>1</v>
      </c>
      <c r="AC35" s="6">
        <v>0</v>
      </c>
      <c r="AD35" s="6">
        <v>0</v>
      </c>
      <c r="AE35" s="6">
        <v>0</v>
      </c>
      <c r="AF35" s="6">
        <v>1</v>
      </c>
      <c r="AG35" s="6">
        <v>1</v>
      </c>
      <c r="AH35" s="6">
        <v>1</v>
      </c>
    </row>
    <row r="36" spans="1:34" x14ac:dyDescent="0.3">
      <c r="A36" s="6">
        <v>200581</v>
      </c>
      <c r="B36" s="12" t="str">
        <f t="shared" si="0"/>
        <v>2005-8-1</v>
      </c>
      <c r="C36" s="15">
        <v>2005</v>
      </c>
      <c r="D36" s="15">
        <v>8</v>
      </c>
      <c r="E36" s="15">
        <v>1</v>
      </c>
      <c r="F36" s="6" t="s">
        <v>28</v>
      </c>
      <c r="G36" s="6" t="s">
        <v>29</v>
      </c>
      <c r="H36" s="7">
        <v>2.78</v>
      </c>
      <c r="I36" s="6" t="s">
        <v>30</v>
      </c>
      <c r="J36" s="6" t="s">
        <v>43</v>
      </c>
      <c r="K36" s="7">
        <v>2.809090909</v>
      </c>
      <c r="L36" s="6" t="s">
        <v>32</v>
      </c>
      <c r="M36" s="6">
        <v>200631</v>
      </c>
      <c r="N36" s="6" t="str">
        <f t="shared" si="1"/>
        <v>2006-3-1</v>
      </c>
      <c r="O36" s="7">
        <v>2.190909091</v>
      </c>
      <c r="P36" s="7">
        <v>1.5727272729999999</v>
      </c>
      <c r="Q36" s="6" t="s">
        <v>42</v>
      </c>
      <c r="R36" s="6">
        <v>200961</v>
      </c>
      <c r="S36" s="6" t="str">
        <f t="shared" si="2"/>
        <v>2009-6-1</v>
      </c>
      <c r="T36" s="7">
        <v>2.68</v>
      </c>
      <c r="U36" s="7">
        <v>3.3</v>
      </c>
      <c r="V36" s="6" t="s">
        <v>32</v>
      </c>
      <c r="W36" s="6">
        <v>0</v>
      </c>
      <c r="X36" s="6">
        <v>1</v>
      </c>
      <c r="Y36" s="6">
        <v>1</v>
      </c>
      <c r="Z36" s="6">
        <v>1</v>
      </c>
      <c r="AA36" s="6">
        <v>1</v>
      </c>
      <c r="AB36" s="6">
        <v>1</v>
      </c>
      <c r="AC36" s="6">
        <v>0</v>
      </c>
      <c r="AD36" s="6">
        <v>0</v>
      </c>
      <c r="AE36" s="6">
        <v>0</v>
      </c>
      <c r="AF36" s="6">
        <v>1</v>
      </c>
      <c r="AG36" s="6">
        <v>1</v>
      </c>
      <c r="AH36" s="6">
        <v>1</v>
      </c>
    </row>
    <row r="37" spans="1:34" x14ac:dyDescent="0.3">
      <c r="A37" s="6">
        <v>200581</v>
      </c>
      <c r="B37" s="12" t="str">
        <f t="shared" si="0"/>
        <v>2005-8-1</v>
      </c>
      <c r="C37" s="15">
        <v>2005</v>
      </c>
      <c r="D37" s="15">
        <v>8</v>
      </c>
      <c r="E37" s="15">
        <v>1</v>
      </c>
      <c r="F37" s="6" t="s">
        <v>28</v>
      </c>
      <c r="G37" s="6" t="s">
        <v>40</v>
      </c>
      <c r="H37" s="7">
        <v>3.16</v>
      </c>
      <c r="I37" s="6" t="s">
        <v>30</v>
      </c>
      <c r="J37" s="6" t="s">
        <v>31</v>
      </c>
      <c r="K37" s="7">
        <v>3.5750000000000002</v>
      </c>
      <c r="L37" s="6" t="s">
        <v>32</v>
      </c>
      <c r="M37" s="6">
        <v>200631</v>
      </c>
      <c r="N37" s="6" t="str">
        <f t="shared" si="1"/>
        <v>2006-3-1</v>
      </c>
      <c r="O37" s="7">
        <v>3.213333333</v>
      </c>
      <c r="P37" s="7">
        <v>2.8</v>
      </c>
      <c r="Q37" s="6" t="s">
        <v>32</v>
      </c>
      <c r="R37" s="6">
        <v>200931</v>
      </c>
      <c r="S37" s="6" t="str">
        <f t="shared" si="2"/>
        <v>2009-3-1</v>
      </c>
      <c r="T37" s="7">
        <v>3.31</v>
      </c>
      <c r="U37" s="7">
        <v>3.75</v>
      </c>
      <c r="V37" s="6" t="s">
        <v>32</v>
      </c>
      <c r="W37" s="6">
        <v>0</v>
      </c>
      <c r="X37" s="6">
        <v>0</v>
      </c>
      <c r="Y37" s="6">
        <v>1</v>
      </c>
      <c r="Z37" s="6">
        <v>1</v>
      </c>
      <c r="AA37" s="6">
        <v>1</v>
      </c>
      <c r="AB37" s="6">
        <v>1</v>
      </c>
      <c r="AC37" s="6">
        <v>0</v>
      </c>
      <c r="AD37" s="6">
        <v>0</v>
      </c>
      <c r="AE37" s="6">
        <v>0</v>
      </c>
      <c r="AF37" s="6">
        <v>1</v>
      </c>
      <c r="AG37" s="6">
        <v>1</v>
      </c>
      <c r="AH37" s="6">
        <v>1</v>
      </c>
    </row>
    <row r="38" spans="1:34" x14ac:dyDescent="0.3">
      <c r="A38" s="6">
        <v>200581</v>
      </c>
      <c r="B38" s="12" t="str">
        <f t="shared" si="0"/>
        <v>2005-8-1</v>
      </c>
      <c r="C38" s="15">
        <v>2005</v>
      </c>
      <c r="D38" s="15">
        <v>8</v>
      </c>
      <c r="E38" s="15">
        <v>1</v>
      </c>
      <c r="F38" s="6" t="s">
        <v>28</v>
      </c>
      <c r="G38" s="6" t="s">
        <v>40</v>
      </c>
      <c r="H38" s="7">
        <v>3.16</v>
      </c>
      <c r="I38" s="6" t="s">
        <v>30</v>
      </c>
      <c r="J38" s="6" t="s">
        <v>43</v>
      </c>
      <c r="K38" s="7">
        <v>3.64</v>
      </c>
      <c r="L38" s="6" t="s">
        <v>32</v>
      </c>
      <c r="M38" s="6">
        <v>200651</v>
      </c>
      <c r="N38" s="6" t="str">
        <f t="shared" si="1"/>
        <v>2006-5-1</v>
      </c>
      <c r="O38" s="7">
        <v>3.5064516129999999</v>
      </c>
      <c r="P38" s="7">
        <v>4</v>
      </c>
      <c r="Q38" s="6" t="s">
        <v>32</v>
      </c>
      <c r="R38" s="6">
        <v>200731</v>
      </c>
      <c r="S38" s="6" t="str">
        <f t="shared" si="2"/>
        <v>2007-3-1</v>
      </c>
      <c r="T38" s="7">
        <v>3.691935484</v>
      </c>
      <c r="U38" s="7">
        <v>3.75</v>
      </c>
      <c r="V38" s="6" t="s">
        <v>32</v>
      </c>
      <c r="W38" s="6">
        <v>0</v>
      </c>
      <c r="X38" s="6">
        <v>0</v>
      </c>
      <c r="Y38" s="6">
        <v>1</v>
      </c>
      <c r="Z38" s="6">
        <v>1</v>
      </c>
      <c r="AA38" s="6">
        <v>0</v>
      </c>
      <c r="AB38" s="6">
        <v>0</v>
      </c>
      <c r="AC38" s="6">
        <v>0</v>
      </c>
      <c r="AD38" s="6">
        <v>1</v>
      </c>
      <c r="AE38" s="6">
        <v>0</v>
      </c>
      <c r="AF38" s="6">
        <v>0</v>
      </c>
      <c r="AG38" s="6">
        <v>0</v>
      </c>
      <c r="AH38" s="6">
        <v>0</v>
      </c>
    </row>
    <row r="39" spans="1:34" x14ac:dyDescent="0.3">
      <c r="A39" s="6">
        <v>200581</v>
      </c>
      <c r="B39" s="12" t="str">
        <f t="shared" si="0"/>
        <v>2005-8-1</v>
      </c>
      <c r="C39" s="15">
        <v>2005</v>
      </c>
      <c r="D39" s="15">
        <v>8</v>
      </c>
      <c r="E39" s="15">
        <v>1</v>
      </c>
      <c r="F39" s="6" t="s">
        <v>28</v>
      </c>
      <c r="G39" s="6" t="s">
        <v>29</v>
      </c>
      <c r="H39" s="7">
        <v>2.73</v>
      </c>
      <c r="I39" s="6" t="s">
        <v>30</v>
      </c>
      <c r="J39" s="6" t="s">
        <v>31</v>
      </c>
      <c r="K39" s="7">
        <v>2</v>
      </c>
      <c r="L39" s="6" t="s">
        <v>32</v>
      </c>
      <c r="M39" s="6">
        <v>200631</v>
      </c>
      <c r="N39" s="6" t="str">
        <f t="shared" si="1"/>
        <v>2006-3-1</v>
      </c>
      <c r="O39" s="7">
        <v>1.6777777780000001</v>
      </c>
      <c r="P39" s="7">
        <v>1.42</v>
      </c>
      <c r="Q39" s="6" t="s">
        <v>39</v>
      </c>
      <c r="R39" s="6">
        <v>200631</v>
      </c>
      <c r="S39" s="6" t="str">
        <f t="shared" si="2"/>
        <v>2006-3-1</v>
      </c>
      <c r="T39" s="7">
        <v>1.6777777780000001</v>
      </c>
      <c r="U39" s="7">
        <v>1.42</v>
      </c>
      <c r="V39" s="6" t="s">
        <v>39</v>
      </c>
      <c r="W39" s="6">
        <v>0</v>
      </c>
      <c r="X39" s="6">
        <v>1</v>
      </c>
      <c r="Y39" s="6">
        <v>1</v>
      </c>
      <c r="Z39" s="6">
        <v>0</v>
      </c>
      <c r="AA39" s="6">
        <v>0</v>
      </c>
      <c r="AB39" s="6">
        <v>0</v>
      </c>
      <c r="AC39" s="6">
        <v>0</v>
      </c>
      <c r="AD39" s="6">
        <v>0</v>
      </c>
      <c r="AE39" s="6">
        <v>0</v>
      </c>
      <c r="AF39" s="6">
        <v>0</v>
      </c>
      <c r="AG39" s="6">
        <v>0</v>
      </c>
      <c r="AH39" s="6">
        <v>0</v>
      </c>
    </row>
    <row r="40" spans="1:34" x14ac:dyDescent="0.3">
      <c r="A40" s="6">
        <v>200581</v>
      </c>
      <c r="B40" s="12" t="str">
        <f t="shared" si="0"/>
        <v>2005-8-1</v>
      </c>
      <c r="C40" s="15">
        <v>2005</v>
      </c>
      <c r="D40" s="15">
        <v>8</v>
      </c>
      <c r="E40" s="15">
        <v>1</v>
      </c>
      <c r="F40" s="6" t="s">
        <v>28</v>
      </c>
      <c r="G40" s="6" t="s">
        <v>37</v>
      </c>
      <c r="H40" s="7">
        <v>3.3</v>
      </c>
      <c r="I40" s="6" t="s">
        <v>30</v>
      </c>
      <c r="J40" s="6" t="s">
        <v>31</v>
      </c>
      <c r="K40" s="7">
        <v>2.6266666669999998</v>
      </c>
      <c r="L40" s="6" t="s">
        <v>32</v>
      </c>
      <c r="M40" s="6">
        <v>200631</v>
      </c>
      <c r="N40" s="6" t="str">
        <f t="shared" si="1"/>
        <v>2006-3-1</v>
      </c>
      <c r="O40" s="7">
        <v>2.65</v>
      </c>
      <c r="P40" s="7">
        <v>2.673333333</v>
      </c>
      <c r="Q40" s="6" t="s">
        <v>32</v>
      </c>
      <c r="R40" s="6">
        <v>201031</v>
      </c>
      <c r="S40" s="6" t="str">
        <f t="shared" si="2"/>
        <v>2010-3-1</v>
      </c>
      <c r="T40" s="7">
        <v>3.08</v>
      </c>
      <c r="U40" s="7">
        <v>3.33</v>
      </c>
      <c r="V40" s="6" t="s">
        <v>32</v>
      </c>
      <c r="W40" s="6">
        <v>1</v>
      </c>
      <c r="X40" s="6">
        <v>1</v>
      </c>
      <c r="Y40" s="6">
        <v>1</v>
      </c>
      <c r="Z40" s="6">
        <v>1</v>
      </c>
      <c r="AA40" s="6">
        <v>1</v>
      </c>
      <c r="AB40" s="6">
        <v>1</v>
      </c>
      <c r="AC40" s="6">
        <v>0</v>
      </c>
      <c r="AD40" s="6">
        <v>0</v>
      </c>
      <c r="AE40" s="6">
        <v>0</v>
      </c>
      <c r="AF40" s="6">
        <v>0</v>
      </c>
      <c r="AG40" s="6">
        <v>1</v>
      </c>
      <c r="AH40" s="6">
        <v>1</v>
      </c>
    </row>
    <row r="41" spans="1:34" x14ac:dyDescent="0.3">
      <c r="A41" s="6">
        <v>200581</v>
      </c>
      <c r="B41" s="12" t="str">
        <f t="shared" si="0"/>
        <v>2005-8-1</v>
      </c>
      <c r="C41" s="15">
        <v>2005</v>
      </c>
      <c r="D41" s="15">
        <v>8</v>
      </c>
      <c r="E41" s="15">
        <v>1</v>
      </c>
      <c r="F41" s="6" t="s">
        <v>33</v>
      </c>
      <c r="G41" s="6" t="s">
        <v>36</v>
      </c>
      <c r="H41" s="7">
        <v>3.24</v>
      </c>
      <c r="I41" s="6" t="s">
        <v>30</v>
      </c>
      <c r="J41" s="6" t="s">
        <v>41</v>
      </c>
      <c r="K41" s="7">
        <v>3.64</v>
      </c>
      <c r="L41" s="6" t="s">
        <v>32</v>
      </c>
      <c r="M41" s="6">
        <v>200631</v>
      </c>
      <c r="N41" s="6" t="str">
        <f t="shared" si="1"/>
        <v>2006-3-1</v>
      </c>
      <c r="O41" s="7">
        <v>3.4393939389999999</v>
      </c>
      <c r="P41" s="7">
        <v>3.2722222219999999</v>
      </c>
      <c r="Q41" s="6" t="s">
        <v>32</v>
      </c>
      <c r="R41" s="6">
        <v>200931</v>
      </c>
      <c r="S41" s="6" t="str">
        <f t="shared" si="2"/>
        <v>2009-3-1</v>
      </c>
      <c r="T41" s="7">
        <v>3.6</v>
      </c>
      <c r="U41" s="7">
        <v>3.22</v>
      </c>
      <c r="V41" s="6" t="s">
        <v>32</v>
      </c>
      <c r="W41" s="6">
        <v>0</v>
      </c>
      <c r="X41" s="6">
        <v>0</v>
      </c>
      <c r="Y41" s="6">
        <v>1</v>
      </c>
      <c r="Z41" s="6">
        <v>1</v>
      </c>
      <c r="AA41" s="6">
        <v>1</v>
      </c>
      <c r="AB41" s="6">
        <v>1</v>
      </c>
      <c r="AC41" s="6">
        <v>0</v>
      </c>
      <c r="AD41" s="6">
        <v>0</v>
      </c>
      <c r="AE41" s="6">
        <v>0</v>
      </c>
      <c r="AF41" s="6">
        <v>1</v>
      </c>
      <c r="AG41" s="6">
        <v>1</v>
      </c>
      <c r="AH41" s="6">
        <v>1</v>
      </c>
    </row>
    <row r="42" spans="1:34" x14ac:dyDescent="0.3">
      <c r="A42" s="6">
        <v>200581</v>
      </c>
      <c r="B42" s="12" t="str">
        <f t="shared" si="0"/>
        <v>2005-8-1</v>
      </c>
      <c r="C42" s="15">
        <v>2005</v>
      </c>
      <c r="D42" s="15">
        <v>8</v>
      </c>
      <c r="E42" s="15">
        <v>1</v>
      </c>
      <c r="F42" s="6" t="s">
        <v>28</v>
      </c>
      <c r="G42" s="6" t="s">
        <v>34</v>
      </c>
      <c r="H42" s="7">
        <v>3.7</v>
      </c>
      <c r="I42" s="6" t="s">
        <v>30</v>
      </c>
      <c r="J42" s="6" t="s">
        <v>35</v>
      </c>
      <c r="K42" s="7">
        <v>3.405882353</v>
      </c>
      <c r="L42" s="6" t="s">
        <v>32</v>
      </c>
      <c r="M42" s="6">
        <v>200651</v>
      </c>
      <c r="N42" s="6" t="str">
        <f t="shared" si="1"/>
        <v>2006-5-1</v>
      </c>
      <c r="O42" s="7">
        <v>3.3787878789999999</v>
      </c>
      <c r="P42" s="7">
        <v>4</v>
      </c>
      <c r="Q42" s="6" t="s">
        <v>32</v>
      </c>
      <c r="R42" s="6">
        <v>200931</v>
      </c>
      <c r="S42" s="6" t="str">
        <f t="shared" si="2"/>
        <v>2009-3-1</v>
      </c>
      <c r="T42" s="7">
        <v>3.28</v>
      </c>
      <c r="U42" s="7">
        <v>3.01</v>
      </c>
      <c r="V42" s="6" t="s">
        <v>32</v>
      </c>
      <c r="W42" s="6">
        <v>0</v>
      </c>
      <c r="X42" s="6">
        <v>0</v>
      </c>
      <c r="Y42" s="6">
        <v>1</v>
      </c>
      <c r="Z42" s="6">
        <v>1</v>
      </c>
      <c r="AA42" s="6">
        <v>1</v>
      </c>
      <c r="AB42" s="6">
        <v>1</v>
      </c>
      <c r="AC42" s="6">
        <v>0</v>
      </c>
      <c r="AD42" s="6">
        <v>0</v>
      </c>
      <c r="AE42" s="6">
        <v>0</v>
      </c>
      <c r="AF42" s="6">
        <v>1</v>
      </c>
      <c r="AG42" s="6">
        <v>1</v>
      </c>
      <c r="AH42" s="6">
        <v>1</v>
      </c>
    </row>
    <row r="43" spans="1:34" x14ac:dyDescent="0.3">
      <c r="A43" s="6">
        <v>200581</v>
      </c>
      <c r="B43" s="12" t="str">
        <f t="shared" si="0"/>
        <v>2005-8-1</v>
      </c>
      <c r="C43" s="15">
        <v>2005</v>
      </c>
      <c r="D43" s="15">
        <v>8</v>
      </c>
      <c r="E43" s="15">
        <v>1</v>
      </c>
      <c r="F43" s="6" t="s">
        <v>28</v>
      </c>
      <c r="G43" s="6" t="s">
        <v>40</v>
      </c>
      <c r="H43" s="7">
        <v>3.68</v>
      </c>
      <c r="I43" s="6" t="s">
        <v>30</v>
      </c>
      <c r="J43" s="6" t="s">
        <v>46</v>
      </c>
      <c r="K43" s="7">
        <v>3.5750000000000002</v>
      </c>
      <c r="L43" s="6" t="s">
        <v>32</v>
      </c>
      <c r="M43" s="6">
        <v>200581</v>
      </c>
      <c r="N43" s="6" t="str">
        <f t="shared" si="1"/>
        <v>2005-8-1</v>
      </c>
      <c r="O43" s="7">
        <v>3.5750000000000002</v>
      </c>
      <c r="P43" s="7">
        <v>3.5750000000000002</v>
      </c>
      <c r="Q43" s="6" t="s">
        <v>32</v>
      </c>
      <c r="R43" s="6">
        <v>201131</v>
      </c>
      <c r="S43" s="6" t="str">
        <f t="shared" si="2"/>
        <v>2011-3-1</v>
      </c>
      <c r="T43" s="7">
        <v>2.21</v>
      </c>
      <c r="U43" s="7">
        <v>2.3199999999999998</v>
      </c>
      <c r="V43" s="6" t="s">
        <v>32</v>
      </c>
      <c r="W43" s="6">
        <v>1</v>
      </c>
      <c r="X43" s="6">
        <v>0</v>
      </c>
      <c r="Y43" s="6">
        <v>1</v>
      </c>
      <c r="Z43" s="6">
        <v>1</v>
      </c>
      <c r="AA43" s="6">
        <v>1</v>
      </c>
      <c r="AB43" s="6">
        <v>1</v>
      </c>
      <c r="AC43" s="6">
        <v>1</v>
      </c>
      <c r="AD43" s="6">
        <v>1</v>
      </c>
      <c r="AE43" s="6">
        <v>0</v>
      </c>
      <c r="AF43" s="6">
        <v>0</v>
      </c>
      <c r="AG43" s="6">
        <v>0</v>
      </c>
      <c r="AH43" s="6">
        <v>1</v>
      </c>
    </row>
    <row r="44" spans="1:34" x14ac:dyDescent="0.3">
      <c r="A44" s="6">
        <v>200581</v>
      </c>
      <c r="B44" s="12" t="str">
        <f t="shared" si="0"/>
        <v>2005-8-1</v>
      </c>
      <c r="C44" s="15">
        <v>2005</v>
      </c>
      <c r="D44" s="15">
        <v>8</v>
      </c>
      <c r="E44" s="15">
        <v>1</v>
      </c>
      <c r="F44" s="6" t="s">
        <v>33</v>
      </c>
      <c r="G44" s="6" t="s">
        <v>38</v>
      </c>
      <c r="H44" s="7">
        <v>3.63</v>
      </c>
      <c r="I44" s="6" t="s">
        <v>30</v>
      </c>
      <c r="J44" s="6" t="s">
        <v>31</v>
      </c>
      <c r="K44" s="7">
        <v>2.8133333330000001</v>
      </c>
      <c r="L44" s="6" t="s">
        <v>32</v>
      </c>
      <c r="M44" s="6">
        <v>200631</v>
      </c>
      <c r="N44" s="6" t="str">
        <f t="shared" si="1"/>
        <v>2006-3-1</v>
      </c>
      <c r="O44" s="7">
        <v>3.2433333329999998</v>
      </c>
      <c r="P44" s="7">
        <v>3.673333333</v>
      </c>
      <c r="Q44" s="6" t="s">
        <v>32</v>
      </c>
      <c r="R44" s="6">
        <v>200931</v>
      </c>
      <c r="S44" s="6" t="str">
        <f t="shared" si="2"/>
        <v>2009-3-1</v>
      </c>
      <c r="T44" s="7">
        <v>3.38</v>
      </c>
      <c r="U44" s="7">
        <v>3.5</v>
      </c>
      <c r="V44" s="6" t="s">
        <v>32</v>
      </c>
      <c r="W44" s="6">
        <v>0</v>
      </c>
      <c r="X44" s="6">
        <v>0</v>
      </c>
      <c r="Y44" s="6">
        <v>1</v>
      </c>
      <c r="Z44" s="6">
        <v>1</v>
      </c>
      <c r="AA44" s="6">
        <v>1</v>
      </c>
      <c r="AB44" s="6">
        <v>1</v>
      </c>
      <c r="AC44" s="6">
        <v>0</v>
      </c>
      <c r="AD44" s="6">
        <v>0</v>
      </c>
      <c r="AE44" s="6">
        <v>0</v>
      </c>
      <c r="AF44" s="6">
        <v>1</v>
      </c>
      <c r="AG44" s="6">
        <v>1</v>
      </c>
      <c r="AH44" s="6">
        <v>1</v>
      </c>
    </row>
    <row r="45" spans="1:34" x14ac:dyDescent="0.3">
      <c r="A45" s="6">
        <v>200581</v>
      </c>
      <c r="B45" s="12" t="str">
        <f t="shared" si="0"/>
        <v>2005-8-1</v>
      </c>
      <c r="C45" s="15">
        <v>2005</v>
      </c>
      <c r="D45" s="15">
        <v>8</v>
      </c>
      <c r="E45" s="15">
        <v>1</v>
      </c>
      <c r="F45" s="6" t="s">
        <v>28</v>
      </c>
      <c r="G45" s="6" t="s">
        <v>37</v>
      </c>
      <c r="H45" s="7">
        <v>3.23</v>
      </c>
      <c r="I45" s="6" t="s">
        <v>30</v>
      </c>
      <c r="J45" s="6" t="s">
        <v>41</v>
      </c>
      <c r="K45" s="7">
        <v>3.266666667</v>
      </c>
      <c r="L45" s="6" t="s">
        <v>32</v>
      </c>
      <c r="M45" s="6">
        <v>200631</v>
      </c>
      <c r="N45" s="6" t="str">
        <f t="shared" si="1"/>
        <v>2006-3-1</v>
      </c>
      <c r="O45" s="7">
        <v>2.8366666669999998</v>
      </c>
      <c r="P45" s="7">
        <v>2.4066666670000001</v>
      </c>
      <c r="Q45" s="6" t="s">
        <v>32</v>
      </c>
      <c r="R45" s="6">
        <v>200931</v>
      </c>
      <c r="S45" s="6" t="str">
        <f t="shared" si="2"/>
        <v>2009-3-1</v>
      </c>
      <c r="T45" s="7">
        <v>3.26</v>
      </c>
      <c r="U45" s="7">
        <v>3.4</v>
      </c>
      <c r="V45" s="6" t="s">
        <v>32</v>
      </c>
      <c r="W45" s="6">
        <v>0</v>
      </c>
      <c r="X45" s="6">
        <v>0</v>
      </c>
      <c r="Y45" s="6">
        <v>1</v>
      </c>
      <c r="Z45" s="6">
        <v>1</v>
      </c>
      <c r="AA45" s="6">
        <v>1</v>
      </c>
      <c r="AB45" s="6">
        <v>1</v>
      </c>
      <c r="AC45" s="6">
        <v>0</v>
      </c>
      <c r="AD45" s="6">
        <v>0</v>
      </c>
      <c r="AE45" s="6">
        <v>0</v>
      </c>
      <c r="AF45" s="6">
        <v>1</v>
      </c>
      <c r="AG45" s="6">
        <v>1</v>
      </c>
      <c r="AH45" s="6">
        <v>1</v>
      </c>
    </row>
    <row r="46" spans="1:34" x14ac:dyDescent="0.3">
      <c r="A46" s="6">
        <v>200581</v>
      </c>
      <c r="B46" s="12" t="str">
        <f t="shared" si="0"/>
        <v>2005-8-1</v>
      </c>
      <c r="C46" s="15">
        <v>2005</v>
      </c>
      <c r="D46" s="15">
        <v>8</v>
      </c>
      <c r="E46" s="15">
        <v>1</v>
      </c>
      <c r="F46" s="6" t="s">
        <v>28</v>
      </c>
      <c r="G46" s="6" t="s">
        <v>40</v>
      </c>
      <c r="H46" s="7">
        <v>3.82</v>
      </c>
      <c r="I46" s="6" t="s">
        <v>30</v>
      </c>
      <c r="J46" s="6" t="s">
        <v>43</v>
      </c>
      <c r="K46" s="7">
        <v>3.2066666669999999</v>
      </c>
      <c r="L46" s="6" t="s">
        <v>32</v>
      </c>
      <c r="M46" s="6">
        <v>200631</v>
      </c>
      <c r="N46" s="6" t="str">
        <f t="shared" si="1"/>
        <v>2006-3-1</v>
      </c>
      <c r="O46" s="7">
        <v>3.1033333330000001</v>
      </c>
      <c r="P46" s="7">
        <v>3</v>
      </c>
      <c r="Q46" s="6" t="s">
        <v>32</v>
      </c>
      <c r="R46" s="6">
        <v>200931</v>
      </c>
      <c r="S46" s="6" t="str">
        <f t="shared" si="2"/>
        <v>2009-3-1</v>
      </c>
      <c r="T46" s="7">
        <v>2.99</v>
      </c>
      <c r="U46" s="7">
        <v>3.13</v>
      </c>
      <c r="V46" s="6" t="s">
        <v>32</v>
      </c>
      <c r="W46" s="6">
        <v>1</v>
      </c>
      <c r="X46" s="6">
        <v>0</v>
      </c>
      <c r="Y46" s="6">
        <v>1</v>
      </c>
      <c r="Z46" s="6">
        <v>1</v>
      </c>
      <c r="AA46" s="6">
        <v>1</v>
      </c>
      <c r="AB46" s="6">
        <v>1</v>
      </c>
      <c r="AC46" s="6">
        <v>0</v>
      </c>
      <c r="AD46" s="6">
        <v>0</v>
      </c>
      <c r="AE46" s="6">
        <v>0</v>
      </c>
      <c r="AF46" s="6">
        <v>1</v>
      </c>
      <c r="AG46" s="6">
        <v>1</v>
      </c>
      <c r="AH46" s="6">
        <v>1</v>
      </c>
    </row>
    <row r="47" spans="1:34" x14ac:dyDescent="0.3">
      <c r="A47" s="6">
        <v>200581</v>
      </c>
      <c r="B47" s="12" t="str">
        <f t="shared" si="0"/>
        <v>2005-8-1</v>
      </c>
      <c r="C47" s="15">
        <v>2005</v>
      </c>
      <c r="D47" s="15">
        <v>8</v>
      </c>
      <c r="E47" s="15">
        <v>1</v>
      </c>
      <c r="F47" s="6" t="s">
        <v>28</v>
      </c>
      <c r="G47" s="6" t="s">
        <v>38</v>
      </c>
      <c r="H47" s="7">
        <v>2.98</v>
      </c>
      <c r="I47" s="6" t="s">
        <v>30</v>
      </c>
      <c r="J47" s="6" t="s">
        <v>41</v>
      </c>
      <c r="K47" s="7">
        <v>3.0249999999999999</v>
      </c>
      <c r="L47" s="6" t="s">
        <v>32</v>
      </c>
      <c r="M47" s="6">
        <v>200631</v>
      </c>
      <c r="N47" s="6" t="str">
        <f t="shared" si="1"/>
        <v>2006-3-1</v>
      </c>
      <c r="O47" s="7">
        <v>2.3882352939999998</v>
      </c>
      <c r="P47" s="7">
        <v>1.8222222219999999</v>
      </c>
      <c r="Q47" s="6" t="s">
        <v>42</v>
      </c>
      <c r="R47" s="6">
        <v>200931</v>
      </c>
      <c r="S47" s="6" t="str">
        <f t="shared" si="2"/>
        <v>2009-3-1</v>
      </c>
      <c r="T47" s="7">
        <v>2.81</v>
      </c>
      <c r="U47" s="7">
        <v>2.89</v>
      </c>
      <c r="V47" s="6" t="s">
        <v>32</v>
      </c>
      <c r="W47" s="6">
        <v>0</v>
      </c>
      <c r="X47" s="6">
        <v>0</v>
      </c>
      <c r="Y47" s="6">
        <v>1</v>
      </c>
      <c r="Z47" s="6">
        <v>1</v>
      </c>
      <c r="AA47" s="6">
        <v>1</v>
      </c>
      <c r="AB47" s="6">
        <v>1</v>
      </c>
      <c r="AC47" s="6">
        <v>0</v>
      </c>
      <c r="AD47" s="6">
        <v>0</v>
      </c>
      <c r="AE47" s="6">
        <v>0</v>
      </c>
      <c r="AF47" s="6">
        <v>1</v>
      </c>
      <c r="AG47" s="6">
        <v>1</v>
      </c>
      <c r="AH47" s="6">
        <v>1</v>
      </c>
    </row>
    <row r="48" spans="1:34" x14ac:dyDescent="0.3">
      <c r="A48" s="6">
        <v>200581</v>
      </c>
      <c r="B48" s="12" t="str">
        <f t="shared" si="0"/>
        <v>2005-8-1</v>
      </c>
      <c r="C48" s="15">
        <v>2005</v>
      </c>
      <c r="D48" s="15">
        <v>8</v>
      </c>
      <c r="E48" s="15">
        <v>1</v>
      </c>
      <c r="F48" s="6" t="s">
        <v>28</v>
      </c>
      <c r="G48" s="6" t="s">
        <v>40</v>
      </c>
      <c r="H48" s="7">
        <v>3.32</v>
      </c>
      <c r="I48" s="6" t="s">
        <v>30</v>
      </c>
      <c r="J48" s="6" t="s">
        <v>41</v>
      </c>
      <c r="K48" s="7">
        <v>3.86</v>
      </c>
      <c r="L48" s="6" t="s">
        <v>32</v>
      </c>
      <c r="M48" s="6">
        <v>200631</v>
      </c>
      <c r="N48" s="6" t="str">
        <f t="shared" si="1"/>
        <v>2006-3-1</v>
      </c>
      <c r="O48" s="7">
        <v>3.5307692309999998</v>
      </c>
      <c r="P48" s="7">
        <v>3.0818181820000001</v>
      </c>
      <c r="Q48" s="6" t="s">
        <v>32</v>
      </c>
      <c r="R48" s="6">
        <v>200931</v>
      </c>
      <c r="S48" s="6" t="str">
        <f t="shared" si="2"/>
        <v>2009-3-1</v>
      </c>
      <c r="T48" s="7">
        <v>2.99</v>
      </c>
      <c r="U48" s="7">
        <v>2.48</v>
      </c>
      <c r="V48" s="6" t="s">
        <v>32</v>
      </c>
      <c r="W48" s="6">
        <v>0</v>
      </c>
      <c r="X48" s="6">
        <v>0</v>
      </c>
      <c r="Y48" s="6">
        <v>1</v>
      </c>
      <c r="Z48" s="6">
        <v>1</v>
      </c>
      <c r="AA48" s="6">
        <v>1</v>
      </c>
      <c r="AB48" s="6">
        <v>1</v>
      </c>
      <c r="AC48" s="6">
        <v>0</v>
      </c>
      <c r="AD48" s="6">
        <v>0</v>
      </c>
      <c r="AE48" s="6">
        <v>0</v>
      </c>
      <c r="AF48" s="6">
        <v>1</v>
      </c>
      <c r="AG48" s="6">
        <v>1</v>
      </c>
      <c r="AH48" s="6">
        <v>1</v>
      </c>
    </row>
    <row r="49" spans="1:34" x14ac:dyDescent="0.3">
      <c r="A49" s="6">
        <v>200581</v>
      </c>
      <c r="B49" s="12" t="str">
        <f t="shared" si="0"/>
        <v>2005-8-1</v>
      </c>
      <c r="C49" s="15">
        <v>2005</v>
      </c>
      <c r="D49" s="15">
        <v>8</v>
      </c>
      <c r="E49" s="15">
        <v>1</v>
      </c>
      <c r="F49" s="6" t="s">
        <v>28</v>
      </c>
      <c r="G49" s="6" t="s">
        <v>40</v>
      </c>
      <c r="H49" s="7">
        <v>2.77</v>
      </c>
      <c r="I49" s="6" t="s">
        <v>30</v>
      </c>
      <c r="J49" s="6" t="s">
        <v>31</v>
      </c>
      <c r="K49" s="7">
        <v>2.233333333</v>
      </c>
      <c r="L49" s="6" t="s">
        <v>32</v>
      </c>
      <c r="M49" s="6">
        <v>200631</v>
      </c>
      <c r="N49" s="6" t="str">
        <f t="shared" si="1"/>
        <v>2006-3-1</v>
      </c>
      <c r="O49" s="7">
        <v>2.2592592589999998</v>
      </c>
      <c r="P49" s="7">
        <v>2.2799999999999998</v>
      </c>
      <c r="Q49" s="6" t="s">
        <v>32</v>
      </c>
      <c r="R49" s="6">
        <v>200951</v>
      </c>
      <c r="S49" s="6" t="str">
        <f t="shared" si="2"/>
        <v>2009-5-1</v>
      </c>
      <c r="T49" s="7">
        <v>2.5099999999999998</v>
      </c>
      <c r="U49" s="7">
        <v>1.7</v>
      </c>
      <c r="V49" s="6" t="s">
        <v>42</v>
      </c>
      <c r="W49" s="6">
        <v>0</v>
      </c>
      <c r="X49" s="6">
        <v>1</v>
      </c>
      <c r="Y49" s="6">
        <v>1</v>
      </c>
      <c r="Z49" s="6">
        <v>1</v>
      </c>
      <c r="AA49" s="6">
        <v>1</v>
      </c>
      <c r="AB49" s="6">
        <v>1</v>
      </c>
      <c r="AC49" s="6">
        <v>0</v>
      </c>
      <c r="AD49" s="6">
        <v>0</v>
      </c>
      <c r="AE49" s="6">
        <v>0</v>
      </c>
      <c r="AF49" s="6">
        <v>1</v>
      </c>
      <c r="AG49" s="6">
        <v>1</v>
      </c>
      <c r="AH49" s="6">
        <v>1</v>
      </c>
    </row>
    <row r="50" spans="1:34" x14ac:dyDescent="0.3">
      <c r="A50" s="6">
        <v>200581</v>
      </c>
      <c r="B50" s="12" t="str">
        <f t="shared" si="0"/>
        <v>2005-8-1</v>
      </c>
      <c r="C50" s="15">
        <v>2005</v>
      </c>
      <c r="D50" s="15">
        <v>8</v>
      </c>
      <c r="E50" s="15">
        <v>1</v>
      </c>
      <c r="F50" s="6" t="s">
        <v>28</v>
      </c>
      <c r="G50" s="6" t="s">
        <v>29</v>
      </c>
      <c r="H50" s="7">
        <v>3.2</v>
      </c>
      <c r="I50" s="6" t="s">
        <v>30</v>
      </c>
      <c r="J50" s="6" t="s">
        <v>31</v>
      </c>
      <c r="K50" s="7">
        <v>3</v>
      </c>
      <c r="L50" s="6" t="s">
        <v>32</v>
      </c>
      <c r="M50" s="6">
        <v>200631</v>
      </c>
      <c r="N50" s="6" t="str">
        <f t="shared" si="1"/>
        <v>2006-3-1</v>
      </c>
      <c r="O50" s="7">
        <v>2.56</v>
      </c>
      <c r="P50" s="7">
        <v>2.0571428570000001</v>
      </c>
      <c r="Q50" s="6" t="s">
        <v>32</v>
      </c>
      <c r="R50" s="6">
        <v>200931</v>
      </c>
      <c r="S50" s="6" t="str">
        <f t="shared" si="2"/>
        <v>2009-3-1</v>
      </c>
      <c r="T50" s="7">
        <v>2.9</v>
      </c>
      <c r="U50" s="7">
        <v>2.82</v>
      </c>
      <c r="V50" s="6" t="s">
        <v>32</v>
      </c>
      <c r="W50" s="6">
        <v>0</v>
      </c>
      <c r="X50" s="6">
        <v>1</v>
      </c>
      <c r="Y50" s="6">
        <v>1</v>
      </c>
      <c r="Z50" s="6">
        <v>1</v>
      </c>
      <c r="AA50" s="6">
        <v>1</v>
      </c>
      <c r="AB50" s="6">
        <v>1</v>
      </c>
      <c r="AC50" s="6">
        <v>0</v>
      </c>
      <c r="AD50" s="6">
        <v>0</v>
      </c>
      <c r="AE50" s="6">
        <v>0</v>
      </c>
      <c r="AF50" s="6">
        <v>1</v>
      </c>
      <c r="AG50" s="6">
        <v>1</v>
      </c>
      <c r="AH50" s="6">
        <v>1</v>
      </c>
    </row>
    <row r="51" spans="1:34" x14ac:dyDescent="0.3">
      <c r="A51" s="6">
        <v>200581</v>
      </c>
      <c r="B51" s="12" t="str">
        <f t="shared" si="0"/>
        <v>2005-8-1</v>
      </c>
      <c r="C51" s="15">
        <v>2005</v>
      </c>
      <c r="D51" s="15">
        <v>8</v>
      </c>
      <c r="E51" s="15">
        <v>1</v>
      </c>
      <c r="F51" s="6" t="s">
        <v>28</v>
      </c>
      <c r="G51" s="6" t="s">
        <v>38</v>
      </c>
      <c r="H51" s="7">
        <v>3.53</v>
      </c>
      <c r="I51" s="6" t="s">
        <v>30</v>
      </c>
      <c r="J51" s="6" t="s">
        <v>31</v>
      </c>
      <c r="K51" s="7">
        <v>3.3</v>
      </c>
      <c r="L51" s="6" t="s">
        <v>32</v>
      </c>
      <c r="M51" s="6">
        <v>200631</v>
      </c>
      <c r="N51" s="6" t="str">
        <f t="shared" si="1"/>
        <v>2006-3-1</v>
      </c>
      <c r="O51" s="7">
        <v>3.325925926</v>
      </c>
      <c r="P51" s="7">
        <v>3.346666667</v>
      </c>
      <c r="Q51" s="6" t="s">
        <v>32</v>
      </c>
      <c r="R51" s="6">
        <v>200931</v>
      </c>
      <c r="S51" s="6" t="str">
        <f t="shared" si="2"/>
        <v>2009-3-1</v>
      </c>
      <c r="T51" s="7">
        <v>3.26</v>
      </c>
      <c r="U51" s="7">
        <v>2.7</v>
      </c>
      <c r="V51" s="6" t="s">
        <v>32</v>
      </c>
      <c r="W51" s="6">
        <v>0</v>
      </c>
      <c r="X51" s="6">
        <v>1</v>
      </c>
      <c r="Y51" s="6">
        <v>1</v>
      </c>
      <c r="Z51" s="6">
        <v>1</v>
      </c>
      <c r="AA51" s="6">
        <v>1</v>
      </c>
      <c r="AB51" s="6">
        <v>1</v>
      </c>
      <c r="AC51" s="6">
        <v>0</v>
      </c>
      <c r="AD51" s="6">
        <v>0</v>
      </c>
      <c r="AE51" s="6">
        <v>0</v>
      </c>
      <c r="AF51" s="6">
        <v>1</v>
      </c>
      <c r="AG51" s="6">
        <v>1</v>
      </c>
      <c r="AH51" s="6">
        <v>1</v>
      </c>
    </row>
    <row r="52" spans="1:34" x14ac:dyDescent="0.3">
      <c r="A52" s="6">
        <v>200581</v>
      </c>
      <c r="B52" s="12" t="str">
        <f t="shared" si="0"/>
        <v>2005-8-1</v>
      </c>
      <c r="C52" s="15">
        <v>2005</v>
      </c>
      <c r="D52" s="15">
        <v>8</v>
      </c>
      <c r="E52" s="15">
        <v>1</v>
      </c>
      <c r="F52" s="6" t="s">
        <v>28</v>
      </c>
      <c r="G52" s="6" t="s">
        <v>37</v>
      </c>
      <c r="H52" s="7">
        <v>3.54</v>
      </c>
      <c r="I52" s="6" t="s">
        <v>30</v>
      </c>
      <c r="J52" s="6" t="s">
        <v>31</v>
      </c>
      <c r="K52" s="7">
        <v>3.5</v>
      </c>
      <c r="L52" s="6" t="s">
        <v>32</v>
      </c>
      <c r="M52" s="6">
        <v>200631</v>
      </c>
      <c r="N52" s="6" t="str">
        <f t="shared" si="1"/>
        <v>2006-3-1</v>
      </c>
      <c r="O52" s="7">
        <v>3.4967741939999999</v>
      </c>
      <c r="P52" s="7">
        <v>3.4933333329999998</v>
      </c>
      <c r="Q52" s="6" t="s">
        <v>32</v>
      </c>
      <c r="R52" s="6">
        <v>200931</v>
      </c>
      <c r="S52" s="6" t="str">
        <f t="shared" si="2"/>
        <v>2009-3-1</v>
      </c>
      <c r="T52" s="7">
        <v>3.36</v>
      </c>
      <c r="U52" s="7">
        <v>3.9</v>
      </c>
      <c r="V52" s="6" t="s">
        <v>32</v>
      </c>
      <c r="W52" s="6">
        <v>1</v>
      </c>
      <c r="X52" s="6">
        <v>0</v>
      </c>
      <c r="Y52" s="6">
        <v>1</v>
      </c>
      <c r="Z52" s="6">
        <v>1</v>
      </c>
      <c r="AA52" s="6">
        <v>1</v>
      </c>
      <c r="AB52" s="6">
        <v>1</v>
      </c>
      <c r="AC52" s="6">
        <v>0</v>
      </c>
      <c r="AD52" s="6">
        <v>0</v>
      </c>
      <c r="AE52" s="6">
        <v>0</v>
      </c>
      <c r="AF52" s="6">
        <v>1</v>
      </c>
      <c r="AG52" s="6">
        <v>1</v>
      </c>
      <c r="AH52" s="6">
        <v>1</v>
      </c>
    </row>
    <row r="53" spans="1:34" x14ac:dyDescent="0.3">
      <c r="A53" s="6">
        <v>200581</v>
      </c>
      <c r="B53" s="12" t="str">
        <f t="shared" si="0"/>
        <v>2005-8-1</v>
      </c>
      <c r="C53" s="15">
        <v>2005</v>
      </c>
      <c r="D53" s="15">
        <v>8</v>
      </c>
      <c r="E53" s="15">
        <v>1</v>
      </c>
      <c r="F53" s="6" t="s">
        <v>28</v>
      </c>
      <c r="G53" s="6" t="s">
        <v>38</v>
      </c>
      <c r="H53" s="7">
        <v>3.11</v>
      </c>
      <c r="I53" s="6" t="s">
        <v>30</v>
      </c>
      <c r="J53" s="6" t="s">
        <v>46</v>
      </c>
      <c r="K53" s="7">
        <v>2.766666667</v>
      </c>
      <c r="L53" s="6" t="s">
        <v>32</v>
      </c>
      <c r="M53" s="6">
        <v>200631</v>
      </c>
      <c r="N53" s="6" t="str">
        <f t="shared" si="1"/>
        <v>2006-3-1</v>
      </c>
      <c r="O53" s="7">
        <v>2.8307692310000001</v>
      </c>
      <c r="P53" s="7">
        <v>2.8857142859999998</v>
      </c>
      <c r="Q53" s="6" t="s">
        <v>32</v>
      </c>
      <c r="R53" s="6">
        <v>200931</v>
      </c>
      <c r="S53" s="6" t="str">
        <f t="shared" si="2"/>
        <v>2009-3-1</v>
      </c>
      <c r="T53" s="7">
        <v>3.19</v>
      </c>
      <c r="U53" s="7">
        <v>2.92</v>
      </c>
      <c r="V53" s="6" t="s">
        <v>32</v>
      </c>
      <c r="W53" s="6">
        <v>0</v>
      </c>
      <c r="X53" s="6">
        <v>0</v>
      </c>
      <c r="Y53" s="6">
        <v>1</v>
      </c>
      <c r="Z53" s="6">
        <v>1</v>
      </c>
      <c r="AA53" s="6">
        <v>1</v>
      </c>
      <c r="AB53" s="6">
        <v>1</v>
      </c>
      <c r="AC53" s="6">
        <v>0</v>
      </c>
      <c r="AD53" s="6">
        <v>0</v>
      </c>
      <c r="AE53" s="6">
        <v>0</v>
      </c>
      <c r="AF53" s="6">
        <v>1</v>
      </c>
      <c r="AG53" s="6">
        <v>1</v>
      </c>
      <c r="AH53" s="6">
        <v>1</v>
      </c>
    </row>
    <row r="54" spans="1:34" x14ac:dyDescent="0.3">
      <c r="A54" s="6">
        <v>200581</v>
      </c>
      <c r="B54" s="12" t="str">
        <f t="shared" si="0"/>
        <v>2005-8-1</v>
      </c>
      <c r="C54" s="15">
        <v>2005</v>
      </c>
      <c r="D54" s="15">
        <v>8</v>
      </c>
      <c r="E54" s="15">
        <v>1</v>
      </c>
      <c r="F54" s="6" t="s">
        <v>33</v>
      </c>
      <c r="G54" s="6" t="s">
        <v>38</v>
      </c>
      <c r="H54" s="7">
        <v>3.54</v>
      </c>
      <c r="I54" s="6" t="s">
        <v>30</v>
      </c>
      <c r="J54" s="6" t="s">
        <v>31</v>
      </c>
      <c r="K54" s="7">
        <v>3</v>
      </c>
      <c r="L54" s="6" t="s">
        <v>32</v>
      </c>
      <c r="M54" s="6">
        <v>200631</v>
      </c>
      <c r="N54" s="6" t="str">
        <f t="shared" si="1"/>
        <v>2006-3-1</v>
      </c>
      <c r="O54" s="7">
        <v>3.214814815</v>
      </c>
      <c r="P54" s="7">
        <v>3.3866666670000001</v>
      </c>
      <c r="Q54" s="6" t="s">
        <v>32</v>
      </c>
      <c r="R54" s="6">
        <v>200931</v>
      </c>
      <c r="S54" s="6" t="str">
        <f t="shared" si="2"/>
        <v>2009-3-1</v>
      </c>
      <c r="T54" s="7">
        <v>3.1</v>
      </c>
      <c r="U54" s="7">
        <v>3.13</v>
      </c>
      <c r="V54" s="6" t="s">
        <v>32</v>
      </c>
      <c r="W54" s="6">
        <v>0</v>
      </c>
      <c r="X54" s="6">
        <v>0</v>
      </c>
      <c r="Y54" s="6">
        <v>1</v>
      </c>
      <c r="Z54" s="6">
        <v>1</v>
      </c>
      <c r="AA54" s="6">
        <v>1</v>
      </c>
      <c r="AB54" s="6">
        <v>1</v>
      </c>
      <c r="AC54" s="6">
        <v>0</v>
      </c>
      <c r="AD54" s="6">
        <v>0</v>
      </c>
      <c r="AE54" s="6">
        <v>0</v>
      </c>
      <c r="AF54" s="6">
        <v>1</v>
      </c>
      <c r="AG54" s="6">
        <v>1</v>
      </c>
      <c r="AH54" s="6">
        <v>1</v>
      </c>
    </row>
    <row r="55" spans="1:34" x14ac:dyDescent="0.3">
      <c r="A55" s="6">
        <v>200581</v>
      </c>
      <c r="B55" s="12" t="str">
        <f t="shared" si="0"/>
        <v>2005-8-1</v>
      </c>
      <c r="C55" s="15">
        <v>2005</v>
      </c>
      <c r="D55" s="15">
        <v>8</v>
      </c>
      <c r="E55" s="15">
        <v>1</v>
      </c>
      <c r="F55" s="6" t="s">
        <v>28</v>
      </c>
      <c r="G55" s="6" t="s">
        <v>40</v>
      </c>
      <c r="H55" s="7">
        <v>2.87</v>
      </c>
      <c r="I55" s="6" t="s">
        <v>30</v>
      </c>
      <c r="J55" s="6" t="s">
        <v>44</v>
      </c>
      <c r="K55" s="7">
        <v>1.825</v>
      </c>
      <c r="L55" s="6" t="s">
        <v>39</v>
      </c>
      <c r="M55" s="6">
        <v>200631</v>
      </c>
      <c r="N55" s="6" t="str">
        <f t="shared" si="1"/>
        <v>2006-3-1</v>
      </c>
      <c r="O55" s="7">
        <v>1.8806451609999999</v>
      </c>
      <c r="P55" s="7">
        <v>1.94</v>
      </c>
      <c r="Q55" s="6" t="s">
        <v>39</v>
      </c>
      <c r="R55" s="6">
        <v>200881</v>
      </c>
      <c r="S55" s="6" t="str">
        <f t="shared" si="2"/>
        <v>2008-8-1</v>
      </c>
      <c r="T55" s="7">
        <v>2.79</v>
      </c>
      <c r="U55" s="7">
        <v>3.23</v>
      </c>
      <c r="V55" s="6" t="s">
        <v>32</v>
      </c>
      <c r="W55" s="6">
        <v>0</v>
      </c>
      <c r="X55" s="6">
        <v>0</v>
      </c>
      <c r="Y55" s="6">
        <v>1</v>
      </c>
      <c r="Z55" s="6">
        <v>1</v>
      </c>
      <c r="AA55" s="6">
        <v>1</v>
      </c>
      <c r="AB55" s="6">
        <v>1</v>
      </c>
      <c r="AC55" s="6">
        <v>0</v>
      </c>
      <c r="AD55" s="6">
        <v>0</v>
      </c>
      <c r="AE55" s="6">
        <v>0</v>
      </c>
      <c r="AF55" s="6">
        <v>1</v>
      </c>
      <c r="AG55" s="6">
        <v>1</v>
      </c>
      <c r="AH55" s="6">
        <v>1</v>
      </c>
    </row>
    <row r="56" spans="1:34" x14ac:dyDescent="0.3">
      <c r="A56" s="6">
        <v>200581</v>
      </c>
      <c r="B56" s="12" t="str">
        <f t="shared" si="0"/>
        <v>2005-8-1</v>
      </c>
      <c r="C56" s="15">
        <v>2005</v>
      </c>
      <c r="D56" s="15">
        <v>8</v>
      </c>
      <c r="E56" s="15">
        <v>1</v>
      </c>
      <c r="F56" s="6" t="s">
        <v>28</v>
      </c>
      <c r="G56" s="6" t="s">
        <v>36</v>
      </c>
      <c r="H56" s="7">
        <v>3.36</v>
      </c>
      <c r="I56" s="6" t="s">
        <v>30</v>
      </c>
      <c r="J56" s="6" t="s">
        <v>45</v>
      </c>
      <c r="K56" s="7">
        <v>2.3769230769999998</v>
      </c>
      <c r="L56" s="6" t="s">
        <v>32</v>
      </c>
      <c r="M56" s="6">
        <v>200661</v>
      </c>
      <c r="N56" s="6" t="str">
        <f t="shared" si="1"/>
        <v>2006-6-1</v>
      </c>
      <c r="O56" s="7">
        <v>2.1424242420000001</v>
      </c>
      <c r="P56" s="7">
        <v>3</v>
      </c>
      <c r="Q56" s="6" t="s">
        <v>32</v>
      </c>
      <c r="R56" s="6">
        <v>200851</v>
      </c>
      <c r="S56" s="6" t="str">
        <f t="shared" si="2"/>
        <v>2008-5-1</v>
      </c>
      <c r="T56" s="7">
        <v>2.5499999999999998</v>
      </c>
      <c r="U56" s="7">
        <v>4</v>
      </c>
      <c r="V56" s="6" t="s">
        <v>32</v>
      </c>
      <c r="W56" s="6">
        <v>0</v>
      </c>
      <c r="X56" s="6">
        <v>1</v>
      </c>
      <c r="Y56" s="6">
        <v>1</v>
      </c>
      <c r="Z56" s="6">
        <v>1</v>
      </c>
      <c r="AA56" s="6">
        <v>1</v>
      </c>
      <c r="AB56" s="6">
        <v>0</v>
      </c>
      <c r="AC56" s="6">
        <v>0</v>
      </c>
      <c r="AD56" s="6">
        <v>0</v>
      </c>
      <c r="AE56" s="6">
        <v>0</v>
      </c>
      <c r="AF56" s="6">
        <v>0</v>
      </c>
      <c r="AG56" s="6">
        <v>0</v>
      </c>
      <c r="AH56" s="6">
        <v>0</v>
      </c>
    </row>
    <row r="57" spans="1:34" x14ac:dyDescent="0.3">
      <c r="A57" s="6">
        <v>200581</v>
      </c>
      <c r="B57" s="12" t="str">
        <f t="shared" si="0"/>
        <v>2005-8-1</v>
      </c>
      <c r="C57" s="15">
        <v>2005</v>
      </c>
      <c r="D57" s="15">
        <v>8</v>
      </c>
      <c r="E57" s="15">
        <v>1</v>
      </c>
      <c r="F57" s="6" t="s">
        <v>28</v>
      </c>
      <c r="G57" s="6" t="s">
        <v>37</v>
      </c>
      <c r="H57" s="7">
        <v>3.16</v>
      </c>
      <c r="I57" s="6" t="s">
        <v>30</v>
      </c>
      <c r="J57" s="6" t="s">
        <v>31</v>
      </c>
      <c r="K57" s="7">
        <v>1.5636363639999999</v>
      </c>
      <c r="L57" s="6" t="s">
        <v>39</v>
      </c>
      <c r="M57" s="6">
        <v>200631</v>
      </c>
      <c r="N57" s="6" t="str">
        <f t="shared" si="1"/>
        <v>2006-3-1</v>
      </c>
      <c r="O57" s="7">
        <v>2.5538461539999999</v>
      </c>
      <c r="P57" s="7">
        <v>3.28</v>
      </c>
      <c r="Q57" s="6" t="s">
        <v>32</v>
      </c>
      <c r="R57" s="6">
        <v>201031</v>
      </c>
      <c r="S57" s="6" t="str">
        <f t="shared" si="2"/>
        <v>2010-3-1</v>
      </c>
      <c r="T57" s="7">
        <v>2.4900000000000002</v>
      </c>
      <c r="U57" s="7">
        <v>3.35</v>
      </c>
      <c r="V57" s="6" t="s">
        <v>32</v>
      </c>
      <c r="W57" s="6">
        <v>1</v>
      </c>
      <c r="X57" s="6">
        <v>0</v>
      </c>
      <c r="Y57" s="6">
        <v>1</v>
      </c>
      <c r="Z57" s="6">
        <v>1</v>
      </c>
      <c r="AA57" s="6">
        <v>1</v>
      </c>
      <c r="AB57" s="6">
        <v>1</v>
      </c>
      <c r="AC57" s="6">
        <v>1</v>
      </c>
      <c r="AD57" s="6">
        <v>0</v>
      </c>
      <c r="AE57" s="6">
        <v>0</v>
      </c>
      <c r="AF57" s="6">
        <v>0</v>
      </c>
      <c r="AG57" s="6">
        <v>1</v>
      </c>
      <c r="AH57" s="6">
        <v>1</v>
      </c>
    </row>
    <row r="58" spans="1:34" x14ac:dyDescent="0.3">
      <c r="A58" s="6">
        <v>200581</v>
      </c>
      <c r="B58" s="12" t="str">
        <f t="shared" si="0"/>
        <v>2005-8-1</v>
      </c>
      <c r="C58" s="15">
        <v>2005</v>
      </c>
      <c r="D58" s="15">
        <v>8</v>
      </c>
      <c r="E58" s="15">
        <v>1</v>
      </c>
      <c r="F58" s="6" t="s">
        <v>28</v>
      </c>
      <c r="G58" s="6" t="s">
        <v>40</v>
      </c>
      <c r="H58" s="7">
        <v>2.97</v>
      </c>
      <c r="I58" s="6" t="s">
        <v>30</v>
      </c>
      <c r="J58" s="6" t="s">
        <v>31</v>
      </c>
      <c r="K58" s="7">
        <v>0.43333333299999999</v>
      </c>
      <c r="L58" s="6" t="s">
        <v>39</v>
      </c>
      <c r="M58" s="6">
        <v>200631</v>
      </c>
      <c r="N58" s="6" t="str">
        <f t="shared" si="1"/>
        <v>2006-3-1</v>
      </c>
      <c r="O58" s="7">
        <v>0.56296296300000004</v>
      </c>
      <c r="P58" s="7">
        <v>0.66666666699999999</v>
      </c>
      <c r="Q58" s="6" t="s">
        <v>39</v>
      </c>
      <c r="R58" s="6">
        <v>200631</v>
      </c>
      <c r="S58" s="6" t="str">
        <f t="shared" si="2"/>
        <v>2006-3-1</v>
      </c>
      <c r="T58" s="7">
        <v>0.56296296300000004</v>
      </c>
      <c r="U58" s="7">
        <v>0.66666666699999999</v>
      </c>
      <c r="V58" s="6" t="s">
        <v>39</v>
      </c>
      <c r="W58" s="6">
        <v>0</v>
      </c>
      <c r="X58" s="6">
        <v>0</v>
      </c>
      <c r="Y58" s="6">
        <v>1</v>
      </c>
      <c r="Z58" s="6">
        <v>0</v>
      </c>
      <c r="AA58" s="6">
        <v>0</v>
      </c>
      <c r="AB58" s="6">
        <v>0</v>
      </c>
      <c r="AC58" s="6">
        <v>0</v>
      </c>
      <c r="AD58" s="6">
        <v>0</v>
      </c>
      <c r="AE58" s="6">
        <v>0</v>
      </c>
      <c r="AF58" s="6">
        <v>0</v>
      </c>
      <c r="AG58" s="6">
        <v>0</v>
      </c>
      <c r="AH58" s="6">
        <v>0</v>
      </c>
    </row>
    <row r="59" spans="1:34" x14ac:dyDescent="0.3">
      <c r="A59" s="6">
        <v>200581</v>
      </c>
      <c r="B59" s="12" t="str">
        <f t="shared" si="0"/>
        <v>2005-8-1</v>
      </c>
      <c r="C59" s="15">
        <v>2005</v>
      </c>
      <c r="D59" s="15">
        <v>8</v>
      </c>
      <c r="E59" s="15">
        <v>1</v>
      </c>
      <c r="F59" s="6" t="s">
        <v>33</v>
      </c>
      <c r="G59" s="6" t="s">
        <v>38</v>
      </c>
      <c r="H59" s="7">
        <v>3.65</v>
      </c>
      <c r="I59" s="6" t="s">
        <v>30</v>
      </c>
      <c r="J59" s="6" t="s">
        <v>46</v>
      </c>
      <c r="K59" s="7">
        <v>3.75</v>
      </c>
      <c r="L59" s="6" t="s">
        <v>32</v>
      </c>
      <c r="M59" s="6">
        <v>200631</v>
      </c>
      <c r="N59" s="6" t="str">
        <f t="shared" si="1"/>
        <v>2006-3-1</v>
      </c>
      <c r="O59" s="7">
        <v>3.5322580650000002</v>
      </c>
      <c r="P59" s="7">
        <v>3.3</v>
      </c>
      <c r="Q59" s="6" t="s">
        <v>32</v>
      </c>
      <c r="R59" s="6">
        <v>200931</v>
      </c>
      <c r="S59" s="6" t="str">
        <f t="shared" si="2"/>
        <v>2009-3-1</v>
      </c>
      <c r="T59" s="7">
        <v>3.25</v>
      </c>
      <c r="U59" s="7">
        <v>3</v>
      </c>
      <c r="V59" s="6" t="s">
        <v>32</v>
      </c>
      <c r="W59" s="6">
        <v>0</v>
      </c>
      <c r="X59" s="6">
        <v>0</v>
      </c>
      <c r="Y59" s="6">
        <v>1</v>
      </c>
      <c r="Z59" s="6">
        <v>1</v>
      </c>
      <c r="AA59" s="6">
        <v>1</v>
      </c>
      <c r="AB59" s="6">
        <v>1</v>
      </c>
      <c r="AC59" s="6">
        <v>0</v>
      </c>
      <c r="AD59" s="6">
        <v>0</v>
      </c>
      <c r="AE59" s="6">
        <v>0</v>
      </c>
      <c r="AF59" s="6">
        <v>1</v>
      </c>
      <c r="AG59" s="6">
        <v>1</v>
      </c>
      <c r="AH59" s="6">
        <v>1</v>
      </c>
    </row>
    <row r="60" spans="1:34" x14ac:dyDescent="0.3">
      <c r="A60" s="6">
        <v>200581</v>
      </c>
      <c r="B60" s="12" t="str">
        <f t="shared" si="0"/>
        <v>2005-8-1</v>
      </c>
      <c r="C60" s="15">
        <v>2005</v>
      </c>
      <c r="D60" s="15">
        <v>8</v>
      </c>
      <c r="E60" s="15">
        <v>1</v>
      </c>
      <c r="F60" s="6" t="s">
        <v>33</v>
      </c>
      <c r="G60" s="6" t="s">
        <v>40</v>
      </c>
      <c r="H60" s="7">
        <v>3.97</v>
      </c>
      <c r="I60" s="6" t="s">
        <v>30</v>
      </c>
      <c r="J60" s="6" t="s">
        <v>41</v>
      </c>
      <c r="K60" s="7">
        <v>3.809090909</v>
      </c>
      <c r="L60" s="6" t="s">
        <v>32</v>
      </c>
      <c r="M60" s="6">
        <v>200631</v>
      </c>
      <c r="N60" s="6" t="str">
        <f t="shared" si="1"/>
        <v>2006-3-1</v>
      </c>
      <c r="O60" s="7">
        <v>3.7653846149999999</v>
      </c>
      <c r="P60" s="7">
        <v>3.733333333</v>
      </c>
      <c r="Q60" s="6" t="s">
        <v>32</v>
      </c>
      <c r="R60" s="6">
        <v>200931</v>
      </c>
      <c r="S60" s="6" t="str">
        <f t="shared" si="2"/>
        <v>2009-3-1</v>
      </c>
      <c r="T60" s="7">
        <v>3.84</v>
      </c>
      <c r="U60" s="7">
        <v>3.85</v>
      </c>
      <c r="V60" s="6" t="s">
        <v>32</v>
      </c>
      <c r="W60" s="6">
        <v>0</v>
      </c>
      <c r="X60" s="6">
        <v>0</v>
      </c>
      <c r="Y60" s="6">
        <v>1</v>
      </c>
      <c r="Z60" s="6">
        <v>1</v>
      </c>
      <c r="AA60" s="6">
        <v>1</v>
      </c>
      <c r="AB60" s="6">
        <v>1</v>
      </c>
      <c r="AC60" s="6">
        <v>0</v>
      </c>
      <c r="AD60" s="6">
        <v>0</v>
      </c>
      <c r="AE60" s="6">
        <v>0</v>
      </c>
      <c r="AF60" s="6">
        <v>1</v>
      </c>
      <c r="AG60" s="6">
        <v>1</v>
      </c>
      <c r="AH60" s="6">
        <v>1</v>
      </c>
    </row>
    <row r="61" spans="1:34" x14ac:dyDescent="0.3">
      <c r="A61" s="6">
        <v>200581</v>
      </c>
      <c r="B61" s="12" t="str">
        <f t="shared" si="0"/>
        <v>2005-8-1</v>
      </c>
      <c r="C61" s="15">
        <v>2005</v>
      </c>
      <c r="D61" s="15">
        <v>8</v>
      </c>
      <c r="E61" s="15">
        <v>1</v>
      </c>
      <c r="F61" s="6" t="s">
        <v>33</v>
      </c>
      <c r="G61" s="6" t="s">
        <v>40</v>
      </c>
      <c r="H61" s="7">
        <v>3.63</v>
      </c>
      <c r="I61" s="6" t="s">
        <v>30</v>
      </c>
      <c r="J61" s="6" t="s">
        <v>41</v>
      </c>
      <c r="K61" s="7">
        <v>3.2545454550000001</v>
      </c>
      <c r="L61" s="6" t="s">
        <v>32</v>
      </c>
      <c r="M61" s="6">
        <v>200631</v>
      </c>
      <c r="N61" s="6" t="str">
        <f t="shared" si="1"/>
        <v>2006-3-1</v>
      </c>
      <c r="O61" s="7">
        <v>3.1086956520000002</v>
      </c>
      <c r="P61" s="7">
        <v>2.98</v>
      </c>
      <c r="Q61" s="6" t="s">
        <v>32</v>
      </c>
      <c r="R61" s="6">
        <v>200931</v>
      </c>
      <c r="S61" s="6" t="str">
        <f t="shared" si="2"/>
        <v>2009-3-1</v>
      </c>
      <c r="T61" s="7">
        <v>2.84</v>
      </c>
      <c r="U61" s="7">
        <v>2.2599999999999998</v>
      </c>
      <c r="V61" s="6" t="s">
        <v>32</v>
      </c>
      <c r="W61" s="6">
        <v>0</v>
      </c>
      <c r="X61" s="6">
        <v>0</v>
      </c>
      <c r="Y61" s="6">
        <v>1</v>
      </c>
      <c r="Z61" s="6">
        <v>1</v>
      </c>
      <c r="AA61" s="6">
        <v>1</v>
      </c>
      <c r="AB61" s="6">
        <v>1</v>
      </c>
      <c r="AC61" s="6">
        <v>0</v>
      </c>
      <c r="AD61" s="6">
        <v>0</v>
      </c>
      <c r="AE61" s="6">
        <v>0</v>
      </c>
      <c r="AF61" s="6">
        <v>0</v>
      </c>
      <c r="AG61" s="6">
        <v>1</v>
      </c>
      <c r="AH61" s="6">
        <v>1</v>
      </c>
    </row>
    <row r="62" spans="1:34" x14ac:dyDescent="0.3">
      <c r="A62" s="6">
        <v>200581</v>
      </c>
      <c r="B62" s="12" t="str">
        <f t="shared" si="0"/>
        <v>2005-8-1</v>
      </c>
      <c r="C62" s="15">
        <v>2005</v>
      </c>
      <c r="D62" s="15">
        <v>8</v>
      </c>
      <c r="E62" s="15">
        <v>1</v>
      </c>
      <c r="F62" s="6" t="s">
        <v>28</v>
      </c>
      <c r="G62" s="6" t="s">
        <v>36</v>
      </c>
      <c r="H62" s="7">
        <v>2.97</v>
      </c>
      <c r="I62" s="6" t="s">
        <v>30</v>
      </c>
      <c r="J62" s="6" t="s">
        <v>31</v>
      </c>
      <c r="K62" s="7">
        <v>2.4500000000000002</v>
      </c>
      <c r="L62" s="6" t="s">
        <v>32</v>
      </c>
      <c r="M62" s="6">
        <v>200661</v>
      </c>
      <c r="N62" s="6" t="str">
        <f t="shared" si="1"/>
        <v>2006-6-1</v>
      </c>
      <c r="O62" s="7">
        <v>1.863636364</v>
      </c>
      <c r="P62" s="7">
        <v>1.7</v>
      </c>
      <c r="Q62" s="6" t="s">
        <v>39</v>
      </c>
      <c r="R62" s="6">
        <v>200681</v>
      </c>
      <c r="S62" s="6" t="str">
        <f t="shared" si="2"/>
        <v>2006-8-1</v>
      </c>
      <c r="T62" s="7">
        <v>2.096774194</v>
      </c>
      <c r="U62" s="7">
        <v>2.6666666669999999</v>
      </c>
      <c r="V62" s="6" t="s">
        <v>32</v>
      </c>
      <c r="W62" s="6">
        <v>0</v>
      </c>
      <c r="X62" s="6">
        <v>1</v>
      </c>
      <c r="Y62" s="6">
        <v>1</v>
      </c>
      <c r="Z62" s="6">
        <v>1</v>
      </c>
      <c r="AA62" s="6">
        <v>0</v>
      </c>
      <c r="AB62" s="6">
        <v>0</v>
      </c>
      <c r="AC62" s="6">
        <v>0</v>
      </c>
      <c r="AD62" s="6">
        <v>0</v>
      </c>
      <c r="AE62" s="6">
        <v>0</v>
      </c>
      <c r="AF62" s="6">
        <v>0</v>
      </c>
      <c r="AG62" s="6">
        <v>0</v>
      </c>
      <c r="AH62" s="6">
        <v>0</v>
      </c>
    </row>
    <row r="63" spans="1:34" x14ac:dyDescent="0.3">
      <c r="A63" s="6">
        <v>200581</v>
      </c>
      <c r="B63" s="12" t="str">
        <f t="shared" si="0"/>
        <v>2005-8-1</v>
      </c>
      <c r="C63" s="15">
        <v>2005</v>
      </c>
      <c r="D63" s="15">
        <v>8</v>
      </c>
      <c r="E63" s="15">
        <v>1</v>
      </c>
      <c r="F63" s="6" t="s">
        <v>33</v>
      </c>
      <c r="G63" s="6" t="s">
        <v>29</v>
      </c>
      <c r="H63" s="7">
        <v>3.69</v>
      </c>
      <c r="I63" s="6" t="s">
        <v>30</v>
      </c>
      <c r="J63" s="6" t="s">
        <v>31</v>
      </c>
      <c r="K63" s="7">
        <v>2.6749999999999998</v>
      </c>
      <c r="L63" s="6" t="s">
        <v>32</v>
      </c>
      <c r="M63" s="6">
        <v>200631</v>
      </c>
      <c r="N63" s="6" t="str">
        <f t="shared" si="1"/>
        <v>2006-3-1</v>
      </c>
      <c r="O63" s="7">
        <v>2.7709677419999998</v>
      </c>
      <c r="P63" s="7">
        <v>2.8733333330000002</v>
      </c>
      <c r="Q63" s="6" t="s">
        <v>32</v>
      </c>
      <c r="R63" s="6">
        <v>200631</v>
      </c>
      <c r="S63" s="6" t="str">
        <f t="shared" si="2"/>
        <v>2006-3-1</v>
      </c>
      <c r="T63" s="7">
        <v>2.7709677419999998</v>
      </c>
      <c r="U63" s="7">
        <v>2.8733333330000002</v>
      </c>
      <c r="V63" s="6" t="s">
        <v>32</v>
      </c>
      <c r="W63" s="6">
        <v>0</v>
      </c>
      <c r="X63" s="6">
        <v>0</v>
      </c>
      <c r="Y63" s="6">
        <v>1</v>
      </c>
      <c r="Z63" s="6">
        <v>0</v>
      </c>
      <c r="AA63" s="6">
        <v>0</v>
      </c>
      <c r="AB63" s="6">
        <v>0</v>
      </c>
      <c r="AC63" s="6">
        <v>0</v>
      </c>
      <c r="AD63" s="6">
        <v>0</v>
      </c>
      <c r="AE63" s="6">
        <v>0</v>
      </c>
      <c r="AF63" s="6">
        <v>0</v>
      </c>
      <c r="AG63" s="6">
        <v>0</v>
      </c>
      <c r="AH63" s="6">
        <v>0</v>
      </c>
    </row>
    <row r="64" spans="1:34" x14ac:dyDescent="0.3">
      <c r="A64" s="6">
        <v>200581</v>
      </c>
      <c r="B64" s="12" t="str">
        <f t="shared" si="0"/>
        <v>2005-8-1</v>
      </c>
      <c r="C64" s="15">
        <v>2005</v>
      </c>
      <c r="D64" s="15">
        <v>8</v>
      </c>
      <c r="E64" s="15">
        <v>1</v>
      </c>
      <c r="F64" s="6" t="s">
        <v>33</v>
      </c>
      <c r="G64" s="6" t="s">
        <v>40</v>
      </c>
      <c r="H64" s="7">
        <v>3.76</v>
      </c>
      <c r="I64" s="6" t="s">
        <v>30</v>
      </c>
      <c r="J64" s="6" t="s">
        <v>31</v>
      </c>
      <c r="K64" s="7">
        <v>3.75</v>
      </c>
      <c r="L64" s="6" t="s">
        <v>32</v>
      </c>
      <c r="M64" s="6">
        <v>200631</v>
      </c>
      <c r="N64" s="6" t="str">
        <f t="shared" si="1"/>
        <v>2006-3-1</v>
      </c>
      <c r="O64" s="7">
        <v>3.832258065</v>
      </c>
      <c r="P64" s="7">
        <v>3.92</v>
      </c>
      <c r="Q64" s="6" t="s">
        <v>32</v>
      </c>
      <c r="R64" s="6">
        <v>200931</v>
      </c>
      <c r="S64" s="6" t="str">
        <f t="shared" si="2"/>
        <v>2009-3-1</v>
      </c>
      <c r="T64" s="7">
        <v>3.82</v>
      </c>
      <c r="U64" s="7">
        <v>3.85</v>
      </c>
      <c r="V64" s="6" t="s">
        <v>32</v>
      </c>
      <c r="W64" s="6">
        <v>0</v>
      </c>
      <c r="X64" s="6">
        <v>0</v>
      </c>
      <c r="Y64" s="6">
        <v>1</v>
      </c>
      <c r="Z64" s="6">
        <v>1</v>
      </c>
      <c r="AA64" s="6">
        <v>1</v>
      </c>
      <c r="AB64" s="6">
        <v>1</v>
      </c>
      <c r="AC64" s="6">
        <v>0</v>
      </c>
      <c r="AD64" s="6">
        <v>0</v>
      </c>
      <c r="AE64" s="6">
        <v>0</v>
      </c>
      <c r="AF64" s="6">
        <v>1</v>
      </c>
      <c r="AG64" s="6">
        <v>1</v>
      </c>
      <c r="AH64" s="6">
        <v>1</v>
      </c>
    </row>
    <row r="65" spans="1:34" x14ac:dyDescent="0.3">
      <c r="A65" s="6">
        <v>200581</v>
      </c>
      <c r="B65" s="12" t="str">
        <f t="shared" si="0"/>
        <v>2005-8-1</v>
      </c>
      <c r="C65" s="15">
        <v>2005</v>
      </c>
      <c r="D65" s="15">
        <v>8</v>
      </c>
      <c r="E65" s="15">
        <v>1</v>
      </c>
      <c r="F65" s="6" t="s">
        <v>28</v>
      </c>
      <c r="G65" s="6" t="s">
        <v>36</v>
      </c>
      <c r="H65" s="7">
        <v>2.93</v>
      </c>
      <c r="I65" s="6" t="s">
        <v>30</v>
      </c>
      <c r="J65" s="6" t="s">
        <v>45</v>
      </c>
      <c r="K65" s="7">
        <v>3.3933333330000002</v>
      </c>
      <c r="L65" s="6" t="s">
        <v>32</v>
      </c>
      <c r="M65" s="6">
        <v>200661</v>
      </c>
      <c r="N65" s="6" t="str">
        <f t="shared" si="1"/>
        <v>2006-6-1</v>
      </c>
      <c r="O65" s="7">
        <v>3.3909090910000002</v>
      </c>
      <c r="P65" s="7">
        <v>3.4285714289999998</v>
      </c>
      <c r="Q65" s="6" t="s">
        <v>32</v>
      </c>
      <c r="R65" s="6">
        <v>200831</v>
      </c>
      <c r="S65" s="6" t="str">
        <f t="shared" si="2"/>
        <v>2008-3-1</v>
      </c>
      <c r="T65" s="7">
        <v>3.18</v>
      </c>
      <c r="U65" s="7">
        <v>3.35</v>
      </c>
      <c r="V65" s="6" t="s">
        <v>32</v>
      </c>
      <c r="W65" s="6">
        <v>0</v>
      </c>
      <c r="X65" s="6">
        <v>0</v>
      </c>
      <c r="Y65" s="6">
        <v>1</v>
      </c>
      <c r="Z65" s="6">
        <v>1</v>
      </c>
      <c r="AA65" s="6">
        <v>1</v>
      </c>
      <c r="AB65" s="6">
        <v>0</v>
      </c>
      <c r="AC65" s="6">
        <v>0</v>
      </c>
      <c r="AD65" s="6">
        <v>0</v>
      </c>
      <c r="AE65" s="6">
        <v>1</v>
      </c>
      <c r="AF65" s="6">
        <v>1</v>
      </c>
      <c r="AG65" s="6">
        <v>1</v>
      </c>
      <c r="AH65" s="6">
        <v>1</v>
      </c>
    </row>
    <row r="66" spans="1:34" x14ac:dyDescent="0.3">
      <c r="A66" s="6">
        <v>200581</v>
      </c>
      <c r="B66" s="12" t="str">
        <f t="shared" si="0"/>
        <v>2005-8-1</v>
      </c>
      <c r="C66" s="15">
        <v>2005</v>
      </c>
      <c r="D66" s="15">
        <v>8</v>
      </c>
      <c r="E66" s="15">
        <v>1</v>
      </c>
      <c r="F66" s="6" t="s">
        <v>28</v>
      </c>
      <c r="G66" s="6" t="s">
        <v>38</v>
      </c>
      <c r="H66" s="7">
        <v>2.78</v>
      </c>
      <c r="I66" s="6" t="s">
        <v>30</v>
      </c>
      <c r="J66" s="6" t="s">
        <v>41</v>
      </c>
      <c r="K66" s="7">
        <v>2.98</v>
      </c>
      <c r="L66" s="6" t="s">
        <v>32</v>
      </c>
      <c r="M66" s="6">
        <v>200631</v>
      </c>
      <c r="N66" s="6" t="str">
        <f t="shared" si="1"/>
        <v>2006-3-1</v>
      </c>
      <c r="O66" s="7">
        <v>2.918518519</v>
      </c>
      <c r="P66" s="7">
        <v>2.9333333330000002</v>
      </c>
      <c r="Q66" s="6" t="s">
        <v>32</v>
      </c>
      <c r="R66" s="6">
        <v>200931</v>
      </c>
      <c r="S66" s="6" t="str">
        <f t="shared" si="2"/>
        <v>2009-3-1</v>
      </c>
      <c r="T66" s="7">
        <v>3.2</v>
      </c>
      <c r="U66" s="7">
        <v>3.25</v>
      </c>
      <c r="V66" s="6" t="s">
        <v>32</v>
      </c>
      <c r="W66" s="6">
        <v>0</v>
      </c>
      <c r="X66" s="6">
        <v>0</v>
      </c>
      <c r="Y66" s="6">
        <v>1</v>
      </c>
      <c r="Z66" s="6">
        <v>1</v>
      </c>
      <c r="AA66" s="6">
        <v>1</v>
      </c>
      <c r="AB66" s="6">
        <v>1</v>
      </c>
      <c r="AC66" s="6">
        <v>0</v>
      </c>
      <c r="AD66" s="6">
        <v>0</v>
      </c>
      <c r="AE66" s="6">
        <v>0</v>
      </c>
      <c r="AF66" s="6">
        <v>1</v>
      </c>
      <c r="AG66" s="6">
        <v>1</v>
      </c>
      <c r="AH66" s="6">
        <v>1</v>
      </c>
    </row>
    <row r="67" spans="1:34" x14ac:dyDescent="0.3">
      <c r="A67" s="6">
        <v>200581</v>
      </c>
      <c r="B67" s="12" t="str">
        <f t="shared" ref="B67:B130" si="3">LEFT(A67,4)&amp;"-"&amp;MID(A67,5,1)&amp;"-"&amp;RIGHT(A67,1)</f>
        <v>2005-8-1</v>
      </c>
      <c r="C67" s="15">
        <v>2005</v>
      </c>
      <c r="D67" s="15">
        <v>8</v>
      </c>
      <c r="E67" s="15">
        <v>1</v>
      </c>
      <c r="F67" s="6" t="s">
        <v>33</v>
      </c>
      <c r="G67" s="6" t="s">
        <v>38</v>
      </c>
      <c r="H67" s="7">
        <v>3.01</v>
      </c>
      <c r="I67" s="6" t="s">
        <v>30</v>
      </c>
      <c r="J67" s="6" t="s">
        <v>45</v>
      </c>
      <c r="K67" s="7">
        <v>1.8133333330000001</v>
      </c>
      <c r="L67" s="6" t="s">
        <v>39</v>
      </c>
      <c r="M67" s="6">
        <v>200631</v>
      </c>
      <c r="N67" s="6" t="str">
        <f t="shared" ref="N67:N130" si="4">LEFT(M67,4)&amp;"-"&amp;MID(M67,5,1)&amp;"-"&amp;RIGHT(M67,1)</f>
        <v>2006-3-1</v>
      </c>
      <c r="O67" s="7">
        <v>2.1633333330000002</v>
      </c>
      <c r="P67" s="7">
        <v>2.5133333329999998</v>
      </c>
      <c r="Q67" s="6" t="s">
        <v>32</v>
      </c>
      <c r="R67" s="6">
        <v>200971</v>
      </c>
      <c r="S67" s="6" t="str">
        <f t="shared" ref="S67:S130" si="5">LEFT(R67,4)&amp;"-"&amp;MID(R67,5,1)&amp;"-"&amp;RIGHT(R67,1)</f>
        <v>2009-7-1</v>
      </c>
      <c r="T67" s="7">
        <v>2.17</v>
      </c>
      <c r="U67" s="7">
        <v>0</v>
      </c>
      <c r="V67" s="6" t="s">
        <v>32</v>
      </c>
      <c r="W67" s="6">
        <v>1</v>
      </c>
      <c r="X67" s="6">
        <v>0</v>
      </c>
      <c r="Y67" s="6">
        <v>1</v>
      </c>
      <c r="Z67" s="6">
        <v>1</v>
      </c>
      <c r="AA67" s="6">
        <v>1</v>
      </c>
      <c r="AB67" s="6">
        <v>1</v>
      </c>
      <c r="AC67" s="6">
        <v>0</v>
      </c>
      <c r="AD67" s="6">
        <v>0</v>
      </c>
      <c r="AE67" s="6">
        <v>0</v>
      </c>
      <c r="AF67" s="6">
        <v>0</v>
      </c>
      <c r="AG67" s="6">
        <v>0</v>
      </c>
      <c r="AH67" s="6">
        <v>0</v>
      </c>
    </row>
    <row r="68" spans="1:34" x14ac:dyDescent="0.3">
      <c r="A68" s="6">
        <v>200581</v>
      </c>
      <c r="B68" s="12" t="str">
        <f t="shared" si="3"/>
        <v>2005-8-1</v>
      </c>
      <c r="C68" s="15">
        <v>2005</v>
      </c>
      <c r="D68" s="15">
        <v>8</v>
      </c>
      <c r="E68" s="15">
        <v>1</v>
      </c>
      <c r="F68" s="6" t="s">
        <v>28</v>
      </c>
      <c r="G68" s="6" t="s">
        <v>38</v>
      </c>
      <c r="H68" s="7">
        <v>3.28</v>
      </c>
      <c r="I68" s="6" t="s">
        <v>30</v>
      </c>
      <c r="J68" s="6" t="s">
        <v>31</v>
      </c>
      <c r="K68" s="7">
        <v>2.6749999999999998</v>
      </c>
      <c r="L68" s="6" t="s">
        <v>32</v>
      </c>
      <c r="M68" s="6">
        <v>200631</v>
      </c>
      <c r="N68" s="6" t="str">
        <f t="shared" si="4"/>
        <v>2006-3-1</v>
      </c>
      <c r="O68" s="7">
        <v>2.344117647</v>
      </c>
      <c r="P68" s="7">
        <v>2.0499999999999998</v>
      </c>
      <c r="Q68" s="6" t="s">
        <v>32</v>
      </c>
      <c r="R68" s="6">
        <v>200931</v>
      </c>
      <c r="S68" s="6" t="str">
        <f t="shared" si="5"/>
        <v>2009-3-1</v>
      </c>
      <c r="T68" s="7">
        <v>2.96</v>
      </c>
      <c r="U68" s="7">
        <v>3.56</v>
      </c>
      <c r="V68" s="6" t="s">
        <v>32</v>
      </c>
      <c r="W68" s="6">
        <v>1</v>
      </c>
      <c r="X68" s="6">
        <v>0</v>
      </c>
      <c r="Y68" s="6">
        <v>1</v>
      </c>
      <c r="Z68" s="6">
        <v>1</v>
      </c>
      <c r="AA68" s="6">
        <v>1</v>
      </c>
      <c r="AB68" s="6">
        <v>1</v>
      </c>
      <c r="AC68" s="6">
        <v>0</v>
      </c>
      <c r="AD68" s="6">
        <v>0</v>
      </c>
      <c r="AE68" s="6">
        <v>0</v>
      </c>
      <c r="AF68" s="6">
        <v>1</v>
      </c>
      <c r="AG68" s="6">
        <v>1</v>
      </c>
      <c r="AH68" s="6">
        <v>1</v>
      </c>
    </row>
    <row r="69" spans="1:34" x14ac:dyDescent="0.3">
      <c r="A69" s="6">
        <v>200581</v>
      </c>
      <c r="B69" s="12" t="str">
        <f t="shared" si="3"/>
        <v>2005-8-1</v>
      </c>
      <c r="C69" s="15">
        <v>2005</v>
      </c>
      <c r="D69" s="15">
        <v>8</v>
      </c>
      <c r="E69" s="15">
        <v>1</v>
      </c>
      <c r="F69" s="6" t="s">
        <v>28</v>
      </c>
      <c r="G69" s="6" t="s">
        <v>40</v>
      </c>
      <c r="H69" s="7">
        <v>3.45</v>
      </c>
      <c r="I69" s="6" t="s">
        <v>30</v>
      </c>
      <c r="J69" s="6" t="s">
        <v>43</v>
      </c>
      <c r="K69" s="7">
        <v>3.766666667</v>
      </c>
      <c r="L69" s="6" t="s">
        <v>32</v>
      </c>
      <c r="M69" s="6">
        <v>200631</v>
      </c>
      <c r="N69" s="6" t="str">
        <f t="shared" si="4"/>
        <v>2006-3-1</v>
      </c>
      <c r="O69" s="7">
        <v>3.4333333330000002</v>
      </c>
      <c r="P69" s="7">
        <v>3.1666666669999999</v>
      </c>
      <c r="Q69" s="6" t="s">
        <v>32</v>
      </c>
      <c r="R69" s="6">
        <v>200931</v>
      </c>
      <c r="S69" s="6" t="str">
        <f t="shared" si="5"/>
        <v>2009-3-1</v>
      </c>
      <c r="T69" s="7">
        <v>3.07</v>
      </c>
      <c r="U69" s="7">
        <v>3.27</v>
      </c>
      <c r="V69" s="6" t="s">
        <v>32</v>
      </c>
      <c r="W69" s="6">
        <v>1</v>
      </c>
      <c r="X69" s="6">
        <v>0</v>
      </c>
      <c r="Y69" s="6">
        <v>1</v>
      </c>
      <c r="Z69" s="6">
        <v>1</v>
      </c>
      <c r="AA69" s="6">
        <v>1</v>
      </c>
      <c r="AB69" s="6">
        <v>1</v>
      </c>
      <c r="AC69" s="6">
        <v>0</v>
      </c>
      <c r="AD69" s="6">
        <v>0</v>
      </c>
      <c r="AE69" s="6">
        <v>0</v>
      </c>
      <c r="AF69" s="6">
        <v>1</v>
      </c>
      <c r="AG69" s="6">
        <v>1</v>
      </c>
      <c r="AH69" s="6">
        <v>1</v>
      </c>
    </row>
    <row r="70" spans="1:34" x14ac:dyDescent="0.3">
      <c r="A70" s="6">
        <v>200581</v>
      </c>
      <c r="B70" s="12" t="str">
        <f t="shared" si="3"/>
        <v>2005-8-1</v>
      </c>
      <c r="C70" s="15">
        <v>2005</v>
      </c>
      <c r="D70" s="15">
        <v>8</v>
      </c>
      <c r="E70" s="15">
        <v>1</v>
      </c>
      <c r="F70" s="6" t="s">
        <v>28</v>
      </c>
      <c r="G70" s="6" t="s">
        <v>40</v>
      </c>
      <c r="H70" s="7">
        <v>3.13</v>
      </c>
      <c r="I70" s="6" t="s">
        <v>30</v>
      </c>
      <c r="J70" s="6" t="s">
        <v>31</v>
      </c>
      <c r="K70" s="7">
        <v>2</v>
      </c>
      <c r="L70" s="6" t="s">
        <v>32</v>
      </c>
      <c r="M70" s="6">
        <v>200631</v>
      </c>
      <c r="N70" s="6" t="str">
        <f t="shared" si="4"/>
        <v>2006-3-1</v>
      </c>
      <c r="O70" s="7">
        <v>2.2346153850000001</v>
      </c>
      <c r="P70" s="7">
        <v>2.4357142860000001</v>
      </c>
      <c r="Q70" s="6" t="s">
        <v>32</v>
      </c>
      <c r="R70" s="6">
        <v>201071</v>
      </c>
      <c r="S70" s="6" t="str">
        <f t="shared" si="5"/>
        <v>2010-7-1</v>
      </c>
      <c r="T70" s="7">
        <v>2.06</v>
      </c>
      <c r="U70" s="7">
        <v>3.3</v>
      </c>
      <c r="V70" s="6" t="s">
        <v>32</v>
      </c>
      <c r="W70" s="6">
        <v>1</v>
      </c>
      <c r="X70" s="6">
        <v>0</v>
      </c>
      <c r="Y70" s="6">
        <v>1</v>
      </c>
      <c r="Z70" s="6">
        <v>1</v>
      </c>
      <c r="AA70" s="6">
        <v>1</v>
      </c>
      <c r="AB70" s="6">
        <v>1</v>
      </c>
      <c r="AC70" s="6">
        <v>0</v>
      </c>
      <c r="AD70" s="6">
        <v>0</v>
      </c>
      <c r="AE70" s="6">
        <v>0</v>
      </c>
      <c r="AF70" s="6">
        <v>0</v>
      </c>
      <c r="AG70" s="6">
        <v>1</v>
      </c>
      <c r="AH70" s="6">
        <v>1</v>
      </c>
    </row>
    <row r="71" spans="1:34" x14ac:dyDescent="0.3">
      <c r="A71" s="6">
        <v>200581</v>
      </c>
      <c r="B71" s="12" t="str">
        <f t="shared" si="3"/>
        <v>2005-8-1</v>
      </c>
      <c r="C71" s="15">
        <v>2005</v>
      </c>
      <c r="D71" s="15">
        <v>8</v>
      </c>
      <c r="E71" s="15">
        <v>1</v>
      </c>
      <c r="F71" s="6" t="s">
        <v>33</v>
      </c>
      <c r="G71" s="6" t="s">
        <v>40</v>
      </c>
      <c r="H71" s="7">
        <v>4</v>
      </c>
      <c r="I71" s="6" t="s">
        <v>30</v>
      </c>
      <c r="J71" s="6" t="s">
        <v>31</v>
      </c>
      <c r="K71" s="7">
        <v>3.0750000000000002</v>
      </c>
      <c r="L71" s="6" t="s">
        <v>32</v>
      </c>
      <c r="M71" s="6">
        <v>200631</v>
      </c>
      <c r="N71" s="6" t="str">
        <f t="shared" si="4"/>
        <v>2006-3-1</v>
      </c>
      <c r="O71" s="7">
        <v>3.18</v>
      </c>
      <c r="P71" s="7">
        <v>3.3</v>
      </c>
      <c r="Q71" s="6" t="s">
        <v>32</v>
      </c>
      <c r="R71" s="6">
        <v>200931</v>
      </c>
      <c r="S71" s="6" t="str">
        <f t="shared" si="5"/>
        <v>2009-3-1</v>
      </c>
      <c r="T71" s="7">
        <v>3.54</v>
      </c>
      <c r="U71" s="7">
        <v>3.63</v>
      </c>
      <c r="V71" s="6" t="s">
        <v>32</v>
      </c>
      <c r="W71" s="6">
        <v>0</v>
      </c>
      <c r="X71" s="6">
        <v>0</v>
      </c>
      <c r="Y71" s="6">
        <v>1</v>
      </c>
      <c r="Z71" s="6">
        <v>1</v>
      </c>
      <c r="AA71" s="6">
        <v>1</v>
      </c>
      <c r="AB71" s="6">
        <v>1</v>
      </c>
      <c r="AC71" s="6">
        <v>0</v>
      </c>
      <c r="AD71" s="6">
        <v>0</v>
      </c>
      <c r="AE71" s="6">
        <v>0</v>
      </c>
      <c r="AF71" s="6">
        <v>1</v>
      </c>
      <c r="AG71" s="6">
        <v>1</v>
      </c>
      <c r="AH71" s="6">
        <v>1</v>
      </c>
    </row>
    <row r="72" spans="1:34" x14ac:dyDescent="0.3">
      <c r="A72" s="6">
        <v>200581</v>
      </c>
      <c r="B72" s="12" t="str">
        <f t="shared" si="3"/>
        <v>2005-8-1</v>
      </c>
      <c r="C72" s="15">
        <v>2005</v>
      </c>
      <c r="D72" s="15">
        <v>8</v>
      </c>
      <c r="E72" s="15">
        <v>1</v>
      </c>
      <c r="F72" s="6" t="s">
        <v>28</v>
      </c>
      <c r="G72" s="6" t="s">
        <v>38</v>
      </c>
      <c r="H72" s="7">
        <v>3.41</v>
      </c>
      <c r="I72" s="6" t="s">
        <v>30</v>
      </c>
      <c r="J72" s="6" t="s">
        <v>43</v>
      </c>
      <c r="K72" s="7">
        <v>2.91</v>
      </c>
      <c r="L72" s="6" t="s">
        <v>32</v>
      </c>
      <c r="M72" s="6">
        <v>200631</v>
      </c>
      <c r="N72" s="6" t="str">
        <f t="shared" si="4"/>
        <v>2006-3-1</v>
      </c>
      <c r="O72" s="7">
        <v>3.1695652170000002</v>
      </c>
      <c r="P72" s="7">
        <v>3.3692307690000001</v>
      </c>
      <c r="Q72" s="6" t="s">
        <v>32</v>
      </c>
      <c r="R72" s="6">
        <v>200931</v>
      </c>
      <c r="S72" s="6" t="str">
        <f t="shared" si="5"/>
        <v>2009-3-1</v>
      </c>
      <c r="T72" s="7">
        <v>2.99</v>
      </c>
      <c r="U72" s="7">
        <v>2.9</v>
      </c>
      <c r="V72" s="6" t="s">
        <v>32</v>
      </c>
      <c r="W72" s="6">
        <v>1</v>
      </c>
      <c r="X72" s="6">
        <v>0</v>
      </c>
      <c r="Y72" s="6">
        <v>1</v>
      </c>
      <c r="Z72" s="6">
        <v>1</v>
      </c>
      <c r="AA72" s="6">
        <v>1</v>
      </c>
      <c r="AB72" s="6">
        <v>1</v>
      </c>
      <c r="AC72" s="6">
        <v>0</v>
      </c>
      <c r="AD72" s="6">
        <v>0</v>
      </c>
      <c r="AE72" s="6">
        <v>0</v>
      </c>
      <c r="AF72" s="6">
        <v>1</v>
      </c>
      <c r="AG72" s="6">
        <v>1</v>
      </c>
      <c r="AH72" s="6">
        <v>1</v>
      </c>
    </row>
    <row r="73" spans="1:34" x14ac:dyDescent="0.3">
      <c r="A73" s="6">
        <v>200581</v>
      </c>
      <c r="B73" s="12" t="str">
        <f t="shared" si="3"/>
        <v>2005-8-1</v>
      </c>
      <c r="C73" s="15">
        <v>2005</v>
      </c>
      <c r="D73" s="15">
        <v>8</v>
      </c>
      <c r="E73" s="15">
        <v>1</v>
      </c>
      <c r="F73" s="6" t="s">
        <v>28</v>
      </c>
      <c r="G73" s="6" t="s">
        <v>38</v>
      </c>
      <c r="H73" s="7">
        <v>3.31</v>
      </c>
      <c r="I73" s="6" t="s">
        <v>30</v>
      </c>
      <c r="J73" s="6" t="s">
        <v>41</v>
      </c>
      <c r="K73" s="7">
        <v>3.4</v>
      </c>
      <c r="L73" s="6" t="s">
        <v>32</v>
      </c>
      <c r="M73" s="6">
        <v>200631</v>
      </c>
      <c r="N73" s="6" t="str">
        <f t="shared" si="4"/>
        <v>2006-3-1</v>
      </c>
      <c r="O73" s="7">
        <v>3.2411764710000002</v>
      </c>
      <c r="P73" s="7">
        <v>3.1</v>
      </c>
      <c r="Q73" s="6" t="s">
        <v>32</v>
      </c>
      <c r="R73" s="6">
        <v>201031</v>
      </c>
      <c r="S73" s="6" t="str">
        <f t="shared" si="5"/>
        <v>2010-3-1</v>
      </c>
      <c r="T73" s="7">
        <v>3.06</v>
      </c>
      <c r="U73" s="7">
        <v>2.9</v>
      </c>
      <c r="V73" s="6" t="s">
        <v>32</v>
      </c>
      <c r="W73" s="6">
        <v>1</v>
      </c>
      <c r="X73" s="6">
        <v>0</v>
      </c>
      <c r="Y73" s="6">
        <v>1</v>
      </c>
      <c r="Z73" s="6">
        <v>1</v>
      </c>
      <c r="AA73" s="6">
        <v>0</v>
      </c>
      <c r="AB73" s="6">
        <v>1</v>
      </c>
      <c r="AC73" s="6">
        <v>1</v>
      </c>
      <c r="AD73" s="6">
        <v>0</v>
      </c>
      <c r="AE73" s="6">
        <v>0</v>
      </c>
      <c r="AF73" s="6">
        <v>0</v>
      </c>
      <c r="AG73" s="6">
        <v>0</v>
      </c>
      <c r="AH73" s="6">
        <v>0</v>
      </c>
    </row>
    <row r="74" spans="1:34" x14ac:dyDescent="0.3">
      <c r="A74" s="6">
        <v>200581</v>
      </c>
      <c r="B74" s="12" t="str">
        <f t="shared" si="3"/>
        <v>2005-8-1</v>
      </c>
      <c r="C74" s="15">
        <v>2005</v>
      </c>
      <c r="D74" s="15">
        <v>8</v>
      </c>
      <c r="E74" s="15">
        <v>1</v>
      </c>
      <c r="F74" s="6" t="s">
        <v>28</v>
      </c>
      <c r="G74" s="6" t="s">
        <v>38</v>
      </c>
      <c r="H74" s="7">
        <v>3.17</v>
      </c>
      <c r="I74" s="6" t="s">
        <v>30</v>
      </c>
      <c r="J74" s="6" t="s">
        <v>43</v>
      </c>
      <c r="K74" s="7">
        <v>3.5</v>
      </c>
      <c r="L74" s="6" t="s">
        <v>32</v>
      </c>
      <c r="M74" s="6">
        <v>200631</v>
      </c>
      <c r="N74" s="6" t="str">
        <f t="shared" si="4"/>
        <v>2006-3-1</v>
      </c>
      <c r="O74" s="7">
        <v>1.8666666670000001</v>
      </c>
      <c r="P74" s="7">
        <v>0</v>
      </c>
      <c r="Q74" s="6" t="s">
        <v>39</v>
      </c>
      <c r="R74" s="6">
        <v>200951</v>
      </c>
      <c r="S74" s="6" t="str">
        <f t="shared" si="5"/>
        <v>2009-5-1</v>
      </c>
      <c r="T74" s="7">
        <v>3.04</v>
      </c>
      <c r="U74" s="7">
        <v>1.7</v>
      </c>
      <c r="V74" s="6" t="s">
        <v>42</v>
      </c>
      <c r="W74" s="6">
        <v>1</v>
      </c>
      <c r="X74" s="6">
        <v>0</v>
      </c>
      <c r="Y74" s="6">
        <v>1</v>
      </c>
      <c r="Z74" s="6">
        <v>1</v>
      </c>
      <c r="AA74" s="6">
        <v>1</v>
      </c>
      <c r="AB74" s="6">
        <v>1</v>
      </c>
      <c r="AC74" s="6">
        <v>0</v>
      </c>
      <c r="AD74" s="6">
        <v>0</v>
      </c>
      <c r="AE74" s="6">
        <v>0</v>
      </c>
      <c r="AF74" s="6">
        <v>1</v>
      </c>
      <c r="AG74" s="6">
        <v>1</v>
      </c>
      <c r="AH74" s="6">
        <v>1</v>
      </c>
    </row>
    <row r="75" spans="1:34" x14ac:dyDescent="0.3">
      <c r="A75" s="6">
        <v>200581</v>
      </c>
      <c r="B75" s="12" t="str">
        <f t="shared" si="3"/>
        <v>2005-8-1</v>
      </c>
      <c r="C75" s="15">
        <v>2005</v>
      </c>
      <c r="D75" s="15">
        <v>8</v>
      </c>
      <c r="E75" s="15">
        <v>1</v>
      </c>
      <c r="F75" s="6" t="s">
        <v>28</v>
      </c>
      <c r="G75" s="6" t="s">
        <v>38</v>
      </c>
      <c r="H75" s="7">
        <v>3.11</v>
      </c>
      <c r="I75" s="6" t="s">
        <v>30</v>
      </c>
      <c r="J75" s="6" t="s">
        <v>31</v>
      </c>
      <c r="K75" s="7">
        <v>3.2066666669999999</v>
      </c>
      <c r="L75" s="6" t="s">
        <v>32</v>
      </c>
      <c r="M75" s="6">
        <v>200631</v>
      </c>
      <c r="N75" s="6" t="str">
        <f t="shared" si="4"/>
        <v>2006-3-1</v>
      </c>
      <c r="O75" s="7">
        <v>3.4</v>
      </c>
      <c r="P75" s="7">
        <v>3.5933333329999999</v>
      </c>
      <c r="Q75" s="6" t="s">
        <v>32</v>
      </c>
      <c r="R75" s="6">
        <v>200931</v>
      </c>
      <c r="S75" s="6" t="str">
        <f t="shared" si="5"/>
        <v>2009-3-1</v>
      </c>
      <c r="T75" s="7">
        <v>3.79</v>
      </c>
      <c r="U75" s="7">
        <v>4</v>
      </c>
      <c r="V75" s="6" t="s">
        <v>32</v>
      </c>
      <c r="W75" s="6">
        <v>0</v>
      </c>
      <c r="X75" s="6">
        <v>0</v>
      </c>
      <c r="Y75" s="6">
        <v>1</v>
      </c>
      <c r="Z75" s="6">
        <v>1</v>
      </c>
      <c r="AA75" s="6">
        <v>1</v>
      </c>
      <c r="AB75" s="6">
        <v>1</v>
      </c>
      <c r="AC75" s="6">
        <v>0</v>
      </c>
      <c r="AD75" s="6">
        <v>0</v>
      </c>
      <c r="AE75" s="6">
        <v>0</v>
      </c>
      <c r="AF75" s="6">
        <v>1</v>
      </c>
      <c r="AG75" s="6">
        <v>1</v>
      </c>
      <c r="AH75" s="6">
        <v>1</v>
      </c>
    </row>
    <row r="76" spans="1:34" x14ac:dyDescent="0.3">
      <c r="A76" s="6">
        <v>200581</v>
      </c>
      <c r="B76" s="12" t="str">
        <f t="shared" si="3"/>
        <v>2005-8-1</v>
      </c>
      <c r="C76" s="15">
        <v>2005</v>
      </c>
      <c r="D76" s="15">
        <v>8</v>
      </c>
      <c r="E76" s="15">
        <v>1</v>
      </c>
      <c r="F76" s="6" t="s">
        <v>33</v>
      </c>
      <c r="G76" s="6" t="s">
        <v>38</v>
      </c>
      <c r="H76" s="7">
        <v>3.61</v>
      </c>
      <c r="I76" s="6" t="s">
        <v>30</v>
      </c>
      <c r="J76" s="6" t="s">
        <v>31</v>
      </c>
      <c r="K76" s="7">
        <v>3.7749999999999999</v>
      </c>
      <c r="L76" s="6" t="s">
        <v>32</v>
      </c>
      <c r="M76" s="6">
        <v>200631</v>
      </c>
      <c r="N76" s="6" t="str">
        <f t="shared" si="4"/>
        <v>2006-3-1</v>
      </c>
      <c r="O76" s="7">
        <v>3.8588235289999999</v>
      </c>
      <c r="P76" s="7">
        <v>3.9333333330000002</v>
      </c>
      <c r="Q76" s="6" t="s">
        <v>32</v>
      </c>
      <c r="R76" s="6">
        <v>200931</v>
      </c>
      <c r="S76" s="6" t="str">
        <f t="shared" si="5"/>
        <v>2009-3-1</v>
      </c>
      <c r="T76" s="7">
        <v>3.88</v>
      </c>
      <c r="U76" s="7">
        <v>3.89</v>
      </c>
      <c r="V76" s="6" t="s">
        <v>32</v>
      </c>
      <c r="W76" s="6">
        <v>0</v>
      </c>
      <c r="X76" s="6">
        <v>0</v>
      </c>
      <c r="Y76" s="6">
        <v>1</v>
      </c>
      <c r="Z76" s="6">
        <v>1</v>
      </c>
      <c r="AA76" s="6">
        <v>1</v>
      </c>
      <c r="AB76" s="6">
        <v>1</v>
      </c>
      <c r="AC76" s="6">
        <v>0</v>
      </c>
      <c r="AD76" s="6">
        <v>0</v>
      </c>
      <c r="AE76" s="6">
        <v>0</v>
      </c>
      <c r="AF76" s="6">
        <v>1</v>
      </c>
      <c r="AG76" s="6">
        <v>1</v>
      </c>
      <c r="AH76" s="6">
        <v>1</v>
      </c>
    </row>
    <row r="77" spans="1:34" x14ac:dyDescent="0.3">
      <c r="A77" s="6">
        <v>200581</v>
      </c>
      <c r="B77" s="12" t="str">
        <f t="shared" si="3"/>
        <v>2005-8-1</v>
      </c>
      <c r="C77" s="15">
        <v>2005</v>
      </c>
      <c r="D77" s="15">
        <v>8</v>
      </c>
      <c r="E77" s="15">
        <v>1</v>
      </c>
      <c r="F77" s="6" t="s">
        <v>33</v>
      </c>
      <c r="G77" s="6" t="s">
        <v>38</v>
      </c>
      <c r="H77" s="7">
        <v>3.89</v>
      </c>
      <c r="I77" s="6" t="s">
        <v>30</v>
      </c>
      <c r="J77" s="6" t="s">
        <v>41</v>
      </c>
      <c r="K77" s="7">
        <v>4</v>
      </c>
      <c r="L77" s="6" t="s">
        <v>32</v>
      </c>
      <c r="M77" s="6">
        <v>200631</v>
      </c>
      <c r="N77" s="6" t="str">
        <f t="shared" si="4"/>
        <v>2006-3-1</v>
      </c>
      <c r="O77" s="7">
        <v>4</v>
      </c>
      <c r="P77" s="7">
        <v>4</v>
      </c>
      <c r="Q77" s="6" t="s">
        <v>32</v>
      </c>
      <c r="R77" s="6">
        <v>200931</v>
      </c>
      <c r="S77" s="6" t="str">
        <f t="shared" si="5"/>
        <v>2009-3-1</v>
      </c>
      <c r="T77" s="7">
        <v>3.94</v>
      </c>
      <c r="U77" s="7">
        <v>4</v>
      </c>
      <c r="V77" s="6" t="s">
        <v>32</v>
      </c>
      <c r="W77" s="6">
        <v>0</v>
      </c>
      <c r="X77" s="6">
        <v>0</v>
      </c>
      <c r="Y77" s="6">
        <v>1</v>
      </c>
      <c r="Z77" s="6">
        <v>1</v>
      </c>
      <c r="AA77" s="6">
        <v>1</v>
      </c>
      <c r="AB77" s="6">
        <v>1</v>
      </c>
      <c r="AC77" s="6">
        <v>0</v>
      </c>
      <c r="AD77" s="6">
        <v>0</v>
      </c>
      <c r="AE77" s="6">
        <v>0</v>
      </c>
      <c r="AF77" s="6">
        <v>1</v>
      </c>
      <c r="AG77" s="6">
        <v>1</v>
      </c>
      <c r="AH77" s="6">
        <v>1</v>
      </c>
    </row>
    <row r="78" spans="1:34" x14ac:dyDescent="0.3">
      <c r="A78" s="6">
        <v>200581</v>
      </c>
      <c r="B78" s="12" t="str">
        <f t="shared" si="3"/>
        <v>2005-8-1</v>
      </c>
      <c r="C78" s="15">
        <v>2005</v>
      </c>
      <c r="D78" s="15">
        <v>8</v>
      </c>
      <c r="E78" s="15">
        <v>1</v>
      </c>
      <c r="F78" s="6" t="s">
        <v>33</v>
      </c>
      <c r="G78" s="6" t="s">
        <v>40</v>
      </c>
      <c r="H78" s="16">
        <v>3.38</v>
      </c>
      <c r="I78" s="6" t="s">
        <v>30</v>
      </c>
      <c r="J78" s="6" t="s">
        <v>31</v>
      </c>
      <c r="K78" s="7">
        <v>1.8666666670000001</v>
      </c>
      <c r="L78" s="6" t="s">
        <v>39</v>
      </c>
      <c r="M78" s="6">
        <v>200631</v>
      </c>
      <c r="N78" s="6" t="str">
        <f t="shared" si="4"/>
        <v>2006-3-1</v>
      </c>
      <c r="O78" s="7">
        <v>2.0888888890000001</v>
      </c>
      <c r="P78" s="7">
        <v>2.266666667</v>
      </c>
      <c r="Q78" s="6" t="s">
        <v>32</v>
      </c>
      <c r="R78" s="6">
        <v>200631</v>
      </c>
      <c r="S78" s="6" t="str">
        <f t="shared" si="5"/>
        <v>2006-3-1</v>
      </c>
      <c r="T78" s="7">
        <v>2.0888888890000001</v>
      </c>
      <c r="U78" s="7">
        <v>2.266666667</v>
      </c>
      <c r="V78" s="6" t="s">
        <v>32</v>
      </c>
      <c r="W78" s="6">
        <v>0</v>
      </c>
      <c r="X78" s="6">
        <v>0</v>
      </c>
      <c r="Y78" s="6">
        <v>1</v>
      </c>
      <c r="Z78" s="6">
        <v>0</v>
      </c>
      <c r="AA78" s="6">
        <v>0</v>
      </c>
      <c r="AB78" s="6">
        <v>0</v>
      </c>
      <c r="AC78" s="6">
        <v>0</v>
      </c>
      <c r="AD78" s="6">
        <v>0</v>
      </c>
      <c r="AE78" s="6">
        <v>0</v>
      </c>
      <c r="AF78" s="6">
        <v>0</v>
      </c>
      <c r="AG78" s="6">
        <v>0</v>
      </c>
      <c r="AH78" s="6">
        <v>0</v>
      </c>
    </row>
    <row r="79" spans="1:34" x14ac:dyDescent="0.3">
      <c r="A79" s="6">
        <v>200581</v>
      </c>
      <c r="B79" s="12" t="str">
        <f t="shared" si="3"/>
        <v>2005-8-1</v>
      </c>
      <c r="C79" s="15">
        <v>2005</v>
      </c>
      <c r="D79" s="15">
        <v>8</v>
      </c>
      <c r="E79" s="15">
        <v>1</v>
      </c>
      <c r="F79" s="6" t="s">
        <v>33</v>
      </c>
      <c r="G79" s="6" t="s">
        <v>37</v>
      </c>
      <c r="H79" s="7">
        <v>3.44</v>
      </c>
      <c r="I79" s="6" t="s">
        <v>30</v>
      </c>
      <c r="J79" s="6" t="s">
        <v>31</v>
      </c>
      <c r="K79" s="7">
        <v>3.5933333329999999</v>
      </c>
      <c r="L79" s="6" t="s">
        <v>32</v>
      </c>
      <c r="M79" s="6">
        <v>200631</v>
      </c>
      <c r="N79" s="6" t="str">
        <f t="shared" si="4"/>
        <v>2006-3-1</v>
      </c>
      <c r="O79" s="7">
        <v>3.41</v>
      </c>
      <c r="P79" s="7">
        <v>3.2266666669999999</v>
      </c>
      <c r="Q79" s="6" t="s">
        <v>32</v>
      </c>
      <c r="R79" s="6">
        <v>200931</v>
      </c>
      <c r="S79" s="6" t="str">
        <f t="shared" si="5"/>
        <v>2009-3-1</v>
      </c>
      <c r="T79" s="7">
        <v>3.47</v>
      </c>
      <c r="U79" s="7">
        <v>4</v>
      </c>
      <c r="V79" s="6" t="s">
        <v>32</v>
      </c>
      <c r="W79" s="6">
        <v>0</v>
      </c>
      <c r="X79" s="6">
        <v>0</v>
      </c>
      <c r="Y79" s="6">
        <v>1</v>
      </c>
      <c r="Z79" s="6">
        <v>1</v>
      </c>
      <c r="AA79" s="6">
        <v>1</v>
      </c>
      <c r="AB79" s="6">
        <v>1</v>
      </c>
      <c r="AC79" s="6">
        <v>0</v>
      </c>
      <c r="AD79" s="6">
        <v>0</v>
      </c>
      <c r="AE79" s="6">
        <v>0</v>
      </c>
      <c r="AF79" s="6">
        <v>1</v>
      </c>
      <c r="AG79" s="6">
        <v>1</v>
      </c>
      <c r="AH79" s="6">
        <v>1</v>
      </c>
    </row>
    <row r="80" spans="1:34" x14ac:dyDescent="0.3">
      <c r="A80" s="6">
        <v>200581</v>
      </c>
      <c r="B80" s="12" t="str">
        <f t="shared" si="3"/>
        <v>2005-8-1</v>
      </c>
      <c r="C80" s="15">
        <v>2005</v>
      </c>
      <c r="D80" s="15">
        <v>8</v>
      </c>
      <c r="E80" s="15">
        <v>1</v>
      </c>
      <c r="F80" s="6" t="s">
        <v>28</v>
      </c>
      <c r="G80" s="6" t="s">
        <v>38</v>
      </c>
      <c r="H80" s="7">
        <v>3.26</v>
      </c>
      <c r="I80" s="6" t="s">
        <v>30</v>
      </c>
      <c r="J80" s="6" t="s">
        <v>31</v>
      </c>
      <c r="K80" s="7">
        <v>3.2066666669999999</v>
      </c>
      <c r="L80" s="6" t="s">
        <v>32</v>
      </c>
      <c r="M80" s="6">
        <v>200631</v>
      </c>
      <c r="N80" s="6" t="str">
        <f t="shared" si="4"/>
        <v>2006-3-1</v>
      </c>
      <c r="O80" s="7">
        <v>3.2566666670000002</v>
      </c>
      <c r="P80" s="7">
        <v>3.306666667</v>
      </c>
      <c r="Q80" s="6" t="s">
        <v>32</v>
      </c>
      <c r="R80" s="6">
        <v>201031</v>
      </c>
      <c r="S80" s="6" t="str">
        <f t="shared" si="5"/>
        <v>2010-3-1</v>
      </c>
      <c r="T80" s="7">
        <v>2.88</v>
      </c>
      <c r="U80" s="7">
        <v>2.5</v>
      </c>
      <c r="V80" s="6" t="s">
        <v>32</v>
      </c>
      <c r="W80" s="6">
        <v>0</v>
      </c>
      <c r="X80" s="6">
        <v>0</v>
      </c>
      <c r="Y80" s="6">
        <v>1</v>
      </c>
      <c r="Z80" s="6">
        <v>1</v>
      </c>
      <c r="AA80" s="6">
        <v>1</v>
      </c>
      <c r="AB80" s="6">
        <v>1</v>
      </c>
      <c r="AC80" s="6">
        <v>1</v>
      </c>
      <c r="AD80" s="6">
        <v>0</v>
      </c>
      <c r="AE80" s="6">
        <v>0</v>
      </c>
      <c r="AF80" s="6">
        <v>0</v>
      </c>
      <c r="AG80" s="6">
        <v>1</v>
      </c>
      <c r="AH80" s="6">
        <v>1</v>
      </c>
    </row>
    <row r="81" spans="1:34" x14ac:dyDescent="0.3">
      <c r="A81" s="6">
        <v>200581</v>
      </c>
      <c r="B81" s="12" t="str">
        <f t="shared" si="3"/>
        <v>2005-8-1</v>
      </c>
      <c r="C81" s="15">
        <v>2005</v>
      </c>
      <c r="D81" s="15">
        <v>8</v>
      </c>
      <c r="E81" s="15">
        <v>1</v>
      </c>
      <c r="F81" s="6" t="s">
        <v>28</v>
      </c>
      <c r="G81" s="6" t="s">
        <v>38</v>
      </c>
      <c r="H81" s="7">
        <v>3.88</v>
      </c>
      <c r="I81" s="6" t="s">
        <v>30</v>
      </c>
      <c r="J81" s="6" t="s">
        <v>31</v>
      </c>
      <c r="K81" s="7">
        <v>3.8250000000000002</v>
      </c>
      <c r="L81" s="6" t="s">
        <v>32</v>
      </c>
      <c r="M81" s="6">
        <v>200631</v>
      </c>
      <c r="N81" s="6" t="str">
        <f t="shared" si="4"/>
        <v>2006-3-1</v>
      </c>
      <c r="O81" s="7">
        <v>3.8</v>
      </c>
      <c r="P81" s="7">
        <v>3.7777777779999999</v>
      </c>
      <c r="Q81" s="6" t="s">
        <v>32</v>
      </c>
      <c r="R81" s="6">
        <v>200881</v>
      </c>
      <c r="S81" s="6" t="str">
        <f t="shared" si="5"/>
        <v>2008-8-1</v>
      </c>
      <c r="T81" s="7">
        <v>3.88</v>
      </c>
      <c r="U81" s="7">
        <v>3.92</v>
      </c>
      <c r="V81" s="6" t="s">
        <v>32</v>
      </c>
      <c r="W81" s="6">
        <v>0</v>
      </c>
      <c r="X81" s="6">
        <v>0</v>
      </c>
      <c r="Y81" s="6">
        <v>1</v>
      </c>
      <c r="Z81" s="6">
        <v>1</v>
      </c>
      <c r="AA81" s="6">
        <v>1</v>
      </c>
      <c r="AB81" s="6">
        <v>1</v>
      </c>
      <c r="AC81" s="6">
        <v>0</v>
      </c>
      <c r="AD81" s="6">
        <v>0</v>
      </c>
      <c r="AE81" s="6">
        <v>0</v>
      </c>
      <c r="AF81" s="6">
        <v>1</v>
      </c>
      <c r="AG81" s="6">
        <v>1</v>
      </c>
      <c r="AH81" s="6">
        <v>1</v>
      </c>
    </row>
    <row r="82" spans="1:34" x14ac:dyDescent="0.3">
      <c r="A82" s="6">
        <v>200581</v>
      </c>
      <c r="B82" s="12" t="str">
        <f t="shared" si="3"/>
        <v>2005-8-1</v>
      </c>
      <c r="C82" s="15">
        <v>2005</v>
      </c>
      <c r="D82" s="15">
        <v>8</v>
      </c>
      <c r="E82" s="15">
        <v>1</v>
      </c>
      <c r="F82" s="6" t="s">
        <v>33</v>
      </c>
      <c r="G82" s="6" t="s">
        <v>38</v>
      </c>
      <c r="H82" s="7">
        <v>3.54</v>
      </c>
      <c r="I82" s="6" t="s">
        <v>30</v>
      </c>
      <c r="J82" s="6" t="s">
        <v>41</v>
      </c>
      <c r="K82" s="7">
        <v>3.233333333</v>
      </c>
      <c r="L82" s="6" t="s">
        <v>32</v>
      </c>
      <c r="M82" s="6">
        <v>200631</v>
      </c>
      <c r="N82" s="6" t="str">
        <f t="shared" si="4"/>
        <v>2006-3-1</v>
      </c>
      <c r="O82" s="7">
        <v>3.0933333329999999</v>
      </c>
      <c r="P82" s="7">
        <v>2.9533333329999998</v>
      </c>
      <c r="Q82" s="6" t="s">
        <v>32</v>
      </c>
      <c r="R82" s="6">
        <v>200861</v>
      </c>
      <c r="S82" s="6" t="str">
        <f t="shared" si="5"/>
        <v>2008-6-1</v>
      </c>
      <c r="T82" s="7">
        <v>3.24</v>
      </c>
      <c r="U82" s="7">
        <v>3</v>
      </c>
      <c r="V82" s="6" t="s">
        <v>32</v>
      </c>
      <c r="W82" s="6">
        <v>0</v>
      </c>
      <c r="X82" s="6">
        <v>0</v>
      </c>
      <c r="Y82" s="6">
        <v>1</v>
      </c>
      <c r="Z82" s="6">
        <v>1</v>
      </c>
      <c r="AA82" s="6">
        <v>1</v>
      </c>
      <c r="AB82" s="6">
        <v>0</v>
      </c>
      <c r="AC82" s="6">
        <v>0</v>
      </c>
      <c r="AD82" s="6">
        <v>0</v>
      </c>
      <c r="AE82" s="6">
        <v>1</v>
      </c>
      <c r="AF82" s="6">
        <v>1</v>
      </c>
      <c r="AG82" s="6">
        <v>1</v>
      </c>
      <c r="AH82" s="6">
        <v>1</v>
      </c>
    </row>
    <row r="83" spans="1:34" x14ac:dyDescent="0.3">
      <c r="A83" s="6">
        <v>200581</v>
      </c>
      <c r="B83" s="12" t="str">
        <f t="shared" si="3"/>
        <v>2005-8-1</v>
      </c>
      <c r="C83" s="15">
        <v>2005</v>
      </c>
      <c r="D83" s="15">
        <v>8</v>
      </c>
      <c r="E83" s="15">
        <v>1</v>
      </c>
      <c r="F83" s="6" t="s">
        <v>33</v>
      </c>
      <c r="G83" s="6" t="s">
        <v>40</v>
      </c>
      <c r="H83" s="7">
        <v>3.33</v>
      </c>
      <c r="I83" s="6" t="s">
        <v>30</v>
      </c>
      <c r="J83" s="6" t="s">
        <v>31</v>
      </c>
      <c r="K83" s="7">
        <v>3.6076923079999998</v>
      </c>
      <c r="L83" s="6" t="s">
        <v>32</v>
      </c>
      <c r="M83" s="6">
        <v>200631</v>
      </c>
      <c r="N83" s="6" t="str">
        <f t="shared" si="4"/>
        <v>2006-3-1</v>
      </c>
      <c r="O83" s="7">
        <v>3.62</v>
      </c>
      <c r="P83" s="7">
        <v>3.629411765</v>
      </c>
      <c r="Q83" s="6" t="s">
        <v>32</v>
      </c>
      <c r="R83" s="6">
        <v>200731</v>
      </c>
      <c r="S83" s="6" t="str">
        <f t="shared" si="5"/>
        <v>2007-3-1</v>
      </c>
      <c r="T83" s="7">
        <v>2.8517241379999998</v>
      </c>
      <c r="U83" s="7">
        <v>1.4857142860000001</v>
      </c>
      <c r="V83" s="6" t="s">
        <v>42</v>
      </c>
      <c r="W83" s="6">
        <v>0</v>
      </c>
      <c r="X83" s="6">
        <v>0</v>
      </c>
      <c r="Y83" s="6">
        <v>1</v>
      </c>
      <c r="Z83" s="6">
        <v>1</v>
      </c>
      <c r="AA83" s="6">
        <v>0</v>
      </c>
      <c r="AB83" s="6">
        <v>0</v>
      </c>
      <c r="AC83" s="6">
        <v>0</v>
      </c>
      <c r="AD83" s="6">
        <v>0</v>
      </c>
      <c r="AE83" s="6">
        <v>0</v>
      </c>
      <c r="AF83" s="6">
        <v>0</v>
      </c>
      <c r="AG83" s="6">
        <v>0</v>
      </c>
      <c r="AH83" s="6">
        <v>0</v>
      </c>
    </row>
    <row r="84" spans="1:34" x14ac:dyDescent="0.3">
      <c r="A84" s="6">
        <v>200581</v>
      </c>
      <c r="B84" s="12" t="str">
        <f t="shared" si="3"/>
        <v>2005-8-1</v>
      </c>
      <c r="C84" s="15">
        <v>2005</v>
      </c>
      <c r="D84" s="15">
        <v>8</v>
      </c>
      <c r="E84" s="15">
        <v>1</v>
      </c>
      <c r="F84" s="6" t="s">
        <v>28</v>
      </c>
      <c r="G84" s="6" t="s">
        <v>40</v>
      </c>
      <c r="H84" s="16">
        <v>3.38</v>
      </c>
      <c r="I84" s="6" t="s">
        <v>30</v>
      </c>
      <c r="J84" s="6" t="s">
        <v>43</v>
      </c>
      <c r="K84" s="7">
        <v>2.1846153849999999</v>
      </c>
      <c r="L84" s="6" t="s">
        <v>32</v>
      </c>
      <c r="M84" s="6">
        <v>200631</v>
      </c>
      <c r="N84" s="6" t="str">
        <f t="shared" si="4"/>
        <v>2006-3-1</v>
      </c>
      <c r="O84" s="7">
        <v>2.1411764710000001</v>
      </c>
      <c r="P84" s="7">
        <v>2</v>
      </c>
      <c r="Q84" s="6" t="s">
        <v>32</v>
      </c>
      <c r="R84" s="6">
        <v>200931</v>
      </c>
      <c r="S84" s="6" t="str">
        <f t="shared" si="5"/>
        <v>2009-3-1</v>
      </c>
      <c r="T84" s="7">
        <v>2.93</v>
      </c>
      <c r="U84" s="7">
        <v>3.3</v>
      </c>
      <c r="V84" s="6" t="s">
        <v>32</v>
      </c>
      <c r="W84" s="6">
        <v>1</v>
      </c>
      <c r="X84" s="6">
        <v>0</v>
      </c>
      <c r="Y84" s="6">
        <v>1</v>
      </c>
      <c r="Z84" s="6">
        <v>1</v>
      </c>
      <c r="AA84" s="6">
        <v>1</v>
      </c>
      <c r="AB84" s="6">
        <v>1</v>
      </c>
      <c r="AC84" s="6">
        <v>0</v>
      </c>
      <c r="AD84" s="6">
        <v>0</v>
      </c>
      <c r="AE84" s="6">
        <v>0</v>
      </c>
      <c r="AF84" s="6">
        <v>1</v>
      </c>
      <c r="AG84" s="6">
        <v>1</v>
      </c>
      <c r="AH84" s="6">
        <v>1</v>
      </c>
    </row>
    <row r="85" spans="1:34" x14ac:dyDescent="0.3">
      <c r="A85" s="6">
        <v>200581</v>
      </c>
      <c r="B85" s="12" t="str">
        <f t="shared" si="3"/>
        <v>2005-8-1</v>
      </c>
      <c r="C85" s="15">
        <v>2005</v>
      </c>
      <c r="D85" s="15">
        <v>8</v>
      </c>
      <c r="E85" s="15">
        <v>1</v>
      </c>
      <c r="F85" s="6" t="s">
        <v>33</v>
      </c>
      <c r="G85" s="6" t="s">
        <v>40</v>
      </c>
      <c r="H85" s="7">
        <v>3.71</v>
      </c>
      <c r="I85" s="6" t="s">
        <v>30</v>
      </c>
      <c r="J85" s="6" t="s">
        <v>31</v>
      </c>
      <c r="K85" s="7">
        <v>3.2941176470000002</v>
      </c>
      <c r="L85" s="6" t="s">
        <v>32</v>
      </c>
      <c r="M85" s="6">
        <v>200631</v>
      </c>
      <c r="N85" s="6" t="str">
        <f t="shared" si="4"/>
        <v>2006-3-1</v>
      </c>
      <c r="O85" s="7">
        <v>3.385294118</v>
      </c>
      <c r="P85" s="7">
        <v>3.4764705880000002</v>
      </c>
      <c r="Q85" s="6" t="s">
        <v>32</v>
      </c>
      <c r="R85" s="6">
        <v>200931</v>
      </c>
      <c r="S85" s="6" t="str">
        <f t="shared" si="5"/>
        <v>2009-3-1</v>
      </c>
      <c r="T85" s="7">
        <v>3.56</v>
      </c>
      <c r="U85" s="7">
        <v>3.55</v>
      </c>
      <c r="V85" s="6" t="s">
        <v>32</v>
      </c>
      <c r="W85" s="6">
        <v>0</v>
      </c>
      <c r="X85" s="6">
        <v>0</v>
      </c>
      <c r="Y85" s="6">
        <v>1</v>
      </c>
      <c r="Z85" s="6">
        <v>1</v>
      </c>
      <c r="AA85" s="6">
        <v>1</v>
      </c>
      <c r="AB85" s="6">
        <v>1</v>
      </c>
      <c r="AC85" s="6">
        <v>0</v>
      </c>
      <c r="AD85" s="6">
        <v>0</v>
      </c>
      <c r="AE85" s="6">
        <v>0</v>
      </c>
      <c r="AF85" s="6">
        <v>1</v>
      </c>
      <c r="AG85" s="6">
        <v>1</v>
      </c>
      <c r="AH85" s="6">
        <v>1</v>
      </c>
    </row>
    <row r="86" spans="1:34" x14ac:dyDescent="0.3">
      <c r="A86" s="6">
        <v>200581</v>
      </c>
      <c r="B86" s="12" t="str">
        <f t="shared" si="3"/>
        <v>2005-8-1</v>
      </c>
      <c r="C86" s="15">
        <v>2005</v>
      </c>
      <c r="D86" s="15">
        <v>8</v>
      </c>
      <c r="E86" s="15">
        <v>1</v>
      </c>
      <c r="F86" s="6" t="s">
        <v>33</v>
      </c>
      <c r="G86" s="6" t="s">
        <v>29</v>
      </c>
      <c r="H86" s="7">
        <v>3.5</v>
      </c>
      <c r="I86" s="6" t="s">
        <v>30</v>
      </c>
      <c r="J86" s="6" t="s">
        <v>31</v>
      </c>
      <c r="K86" s="7">
        <v>1.336363636</v>
      </c>
      <c r="L86" s="6" t="s">
        <v>39</v>
      </c>
      <c r="M86" s="6">
        <v>200631</v>
      </c>
      <c r="N86" s="6" t="str">
        <f t="shared" si="4"/>
        <v>2006-3-1</v>
      </c>
      <c r="O86" s="7">
        <v>2.557692308</v>
      </c>
      <c r="P86" s="7">
        <v>3.4533333329999998</v>
      </c>
      <c r="Q86" s="6" t="s">
        <v>32</v>
      </c>
      <c r="R86" s="6">
        <v>200631</v>
      </c>
      <c r="S86" s="6" t="str">
        <f t="shared" si="5"/>
        <v>2006-3-1</v>
      </c>
      <c r="T86" s="7">
        <v>2.557692308</v>
      </c>
      <c r="U86" s="7">
        <v>3.4533333329999998</v>
      </c>
      <c r="V86" s="6" t="s">
        <v>32</v>
      </c>
      <c r="W86" s="6">
        <v>0</v>
      </c>
      <c r="X86" s="6">
        <v>1</v>
      </c>
      <c r="Y86" s="6">
        <v>1</v>
      </c>
      <c r="Z86" s="6">
        <v>0</v>
      </c>
      <c r="AA86" s="6">
        <v>0</v>
      </c>
      <c r="AB86" s="6">
        <v>0</v>
      </c>
      <c r="AC86" s="6">
        <v>0</v>
      </c>
      <c r="AD86" s="6">
        <v>0</v>
      </c>
      <c r="AE86" s="6">
        <v>0</v>
      </c>
      <c r="AF86" s="6">
        <v>0</v>
      </c>
      <c r="AG86" s="6">
        <v>0</v>
      </c>
      <c r="AH86" s="6">
        <v>0</v>
      </c>
    </row>
    <row r="87" spans="1:34" x14ac:dyDescent="0.3">
      <c r="A87" s="6">
        <v>200581</v>
      </c>
      <c r="B87" s="12" t="str">
        <f t="shared" si="3"/>
        <v>2005-8-1</v>
      </c>
      <c r="C87" s="15">
        <v>2005</v>
      </c>
      <c r="D87" s="15">
        <v>8</v>
      </c>
      <c r="E87" s="15">
        <v>1</v>
      </c>
      <c r="F87" s="6" t="s">
        <v>28</v>
      </c>
      <c r="G87" s="6" t="s">
        <v>38</v>
      </c>
      <c r="H87" s="7">
        <v>3.43</v>
      </c>
      <c r="I87" s="6" t="s">
        <v>30</v>
      </c>
      <c r="J87" s="6" t="s">
        <v>43</v>
      </c>
      <c r="K87" s="7">
        <v>3.3</v>
      </c>
      <c r="L87" s="6" t="s">
        <v>32</v>
      </c>
      <c r="M87" s="6">
        <v>200661</v>
      </c>
      <c r="N87" s="6" t="str">
        <f t="shared" si="4"/>
        <v>2006-6-1</v>
      </c>
      <c r="O87" s="7">
        <v>3.3433333329999999</v>
      </c>
      <c r="P87" s="7">
        <v>0</v>
      </c>
      <c r="Q87" s="6" t="s">
        <v>32</v>
      </c>
      <c r="R87" s="6">
        <v>200881</v>
      </c>
      <c r="S87" s="6" t="str">
        <f t="shared" si="5"/>
        <v>2008-8-1</v>
      </c>
      <c r="T87" s="7">
        <v>3.32</v>
      </c>
      <c r="U87" s="7">
        <v>3.5</v>
      </c>
      <c r="V87" s="6" t="s">
        <v>32</v>
      </c>
      <c r="W87" s="6">
        <v>0</v>
      </c>
      <c r="X87" s="6">
        <v>0</v>
      </c>
      <c r="Y87" s="6">
        <v>1</v>
      </c>
      <c r="Z87" s="6">
        <v>1</v>
      </c>
      <c r="AA87" s="6">
        <v>1</v>
      </c>
      <c r="AB87" s="6">
        <v>1</v>
      </c>
      <c r="AC87" s="6">
        <v>0</v>
      </c>
      <c r="AD87" s="6">
        <v>0</v>
      </c>
      <c r="AE87" s="6">
        <v>0</v>
      </c>
      <c r="AF87" s="6">
        <v>1</v>
      </c>
      <c r="AG87" s="6">
        <v>1</v>
      </c>
      <c r="AH87" s="6">
        <v>1</v>
      </c>
    </row>
    <row r="88" spans="1:34" x14ac:dyDescent="0.3">
      <c r="A88" s="6">
        <v>200581</v>
      </c>
      <c r="B88" s="12" t="str">
        <f t="shared" si="3"/>
        <v>2005-8-1</v>
      </c>
      <c r="C88" s="15">
        <v>2005</v>
      </c>
      <c r="D88" s="15">
        <v>8</v>
      </c>
      <c r="E88" s="15">
        <v>1</v>
      </c>
      <c r="F88" s="6" t="s">
        <v>33</v>
      </c>
      <c r="G88" s="6" t="s">
        <v>40</v>
      </c>
      <c r="H88" s="7">
        <v>3.59</v>
      </c>
      <c r="I88" s="6" t="s">
        <v>30</v>
      </c>
      <c r="J88" s="6" t="s">
        <v>31</v>
      </c>
      <c r="K88" s="7">
        <v>3.5933333329999999</v>
      </c>
      <c r="L88" s="6" t="s">
        <v>32</v>
      </c>
      <c r="M88" s="6">
        <v>200631</v>
      </c>
      <c r="N88" s="6" t="str">
        <f t="shared" si="4"/>
        <v>2006-3-1</v>
      </c>
      <c r="O88" s="7">
        <v>3.4384615379999999</v>
      </c>
      <c r="P88" s="7">
        <v>3.2272727269999999</v>
      </c>
      <c r="Q88" s="6" t="s">
        <v>32</v>
      </c>
      <c r="R88" s="6">
        <v>200631</v>
      </c>
      <c r="S88" s="6" t="str">
        <f t="shared" si="5"/>
        <v>2006-3-1</v>
      </c>
      <c r="T88" s="7">
        <v>3.4384615379999999</v>
      </c>
      <c r="U88" s="7">
        <v>3.2272727269999999</v>
      </c>
      <c r="V88" s="6" t="s">
        <v>32</v>
      </c>
      <c r="W88" s="6">
        <v>0</v>
      </c>
      <c r="X88" s="6">
        <v>0</v>
      </c>
      <c r="Y88" s="6">
        <v>1</v>
      </c>
      <c r="Z88" s="6">
        <v>0</v>
      </c>
      <c r="AA88" s="6">
        <v>0</v>
      </c>
      <c r="AB88" s="6">
        <v>0</v>
      </c>
      <c r="AC88" s="6">
        <v>0</v>
      </c>
      <c r="AD88" s="6">
        <v>0</v>
      </c>
      <c r="AE88" s="6">
        <v>0</v>
      </c>
      <c r="AF88" s="6">
        <v>0</v>
      </c>
      <c r="AG88" s="6">
        <v>0</v>
      </c>
      <c r="AH88" s="6">
        <v>0</v>
      </c>
    </row>
    <row r="89" spans="1:34" x14ac:dyDescent="0.3">
      <c r="A89" s="6">
        <v>200581</v>
      </c>
      <c r="B89" s="12" t="str">
        <f t="shared" si="3"/>
        <v>2005-8-1</v>
      </c>
      <c r="C89" s="15">
        <v>2005</v>
      </c>
      <c r="D89" s="15">
        <v>8</v>
      </c>
      <c r="E89" s="15">
        <v>1</v>
      </c>
      <c r="F89" s="6" t="s">
        <v>33</v>
      </c>
      <c r="G89" s="6" t="s">
        <v>38</v>
      </c>
      <c r="H89" s="7">
        <v>3.72</v>
      </c>
      <c r="I89" s="6" t="s">
        <v>30</v>
      </c>
      <c r="J89" s="6" t="s">
        <v>31</v>
      </c>
      <c r="K89" s="7">
        <v>3.246666667</v>
      </c>
      <c r="L89" s="6" t="s">
        <v>32</v>
      </c>
      <c r="M89" s="6">
        <v>200631</v>
      </c>
      <c r="N89" s="6" t="str">
        <f t="shared" si="4"/>
        <v>2006-3-1</v>
      </c>
      <c r="O89" s="7">
        <v>3.02</v>
      </c>
      <c r="P89" s="7">
        <v>2.7933333330000001</v>
      </c>
      <c r="Q89" s="6" t="s">
        <v>32</v>
      </c>
      <c r="R89" s="6">
        <v>200931</v>
      </c>
      <c r="S89" s="6" t="str">
        <f t="shared" si="5"/>
        <v>2009-3-1</v>
      </c>
      <c r="T89" s="7">
        <v>3.08</v>
      </c>
      <c r="U89" s="7">
        <v>3.23</v>
      </c>
      <c r="V89" s="6" t="s">
        <v>32</v>
      </c>
      <c r="W89" s="6">
        <v>0</v>
      </c>
      <c r="X89" s="6">
        <v>1</v>
      </c>
      <c r="Y89" s="6">
        <v>1</v>
      </c>
      <c r="Z89" s="6">
        <v>1</v>
      </c>
      <c r="AA89" s="6">
        <v>1</v>
      </c>
      <c r="AB89" s="6">
        <v>1</v>
      </c>
      <c r="AC89" s="6">
        <v>0</v>
      </c>
      <c r="AD89" s="6">
        <v>0</v>
      </c>
      <c r="AE89" s="6">
        <v>0</v>
      </c>
      <c r="AF89" s="6">
        <v>1</v>
      </c>
      <c r="AG89" s="6">
        <v>1</v>
      </c>
      <c r="AH89" s="6">
        <v>1</v>
      </c>
    </row>
    <row r="90" spans="1:34" x14ac:dyDescent="0.3">
      <c r="A90" s="6">
        <v>200581</v>
      </c>
      <c r="B90" s="12" t="str">
        <f t="shared" si="3"/>
        <v>2005-8-1</v>
      </c>
      <c r="C90" s="15">
        <v>2005</v>
      </c>
      <c r="D90" s="15">
        <v>8</v>
      </c>
      <c r="E90" s="15">
        <v>1</v>
      </c>
      <c r="F90" s="6" t="s">
        <v>33</v>
      </c>
      <c r="G90" s="6" t="s">
        <v>36</v>
      </c>
      <c r="H90" s="7">
        <v>3.24</v>
      </c>
      <c r="I90" s="6" t="s">
        <v>30</v>
      </c>
      <c r="J90" s="6" t="s">
        <v>41</v>
      </c>
      <c r="K90" s="7">
        <v>0.57499999999999996</v>
      </c>
      <c r="L90" s="6" t="s">
        <v>39</v>
      </c>
      <c r="M90" s="6">
        <v>200631</v>
      </c>
      <c r="N90" s="6" t="str">
        <f t="shared" si="4"/>
        <v>2006-3-1</v>
      </c>
      <c r="O90" s="7">
        <v>1.192307692</v>
      </c>
      <c r="P90" s="7">
        <v>1.5571428570000001</v>
      </c>
      <c r="Q90" s="6" t="s">
        <v>39</v>
      </c>
      <c r="R90" s="6">
        <v>200631</v>
      </c>
      <c r="S90" s="6" t="str">
        <f t="shared" si="5"/>
        <v>2006-3-1</v>
      </c>
      <c r="T90" s="7">
        <v>1.192307692</v>
      </c>
      <c r="U90" s="7">
        <v>1.5571428570000001</v>
      </c>
      <c r="V90" s="6" t="s">
        <v>39</v>
      </c>
      <c r="W90" s="6">
        <v>1</v>
      </c>
      <c r="X90" s="6">
        <v>0</v>
      </c>
      <c r="Y90" s="6">
        <v>1</v>
      </c>
      <c r="Z90" s="6">
        <v>0</v>
      </c>
      <c r="AA90" s="6">
        <v>0</v>
      </c>
      <c r="AB90" s="6">
        <v>0</v>
      </c>
      <c r="AC90" s="6">
        <v>0</v>
      </c>
      <c r="AD90" s="6">
        <v>0</v>
      </c>
      <c r="AE90" s="6">
        <v>0</v>
      </c>
      <c r="AF90" s="6">
        <v>0</v>
      </c>
      <c r="AG90" s="6">
        <v>0</v>
      </c>
      <c r="AH90" s="6">
        <v>0</v>
      </c>
    </row>
    <row r="91" spans="1:34" x14ac:dyDescent="0.3">
      <c r="A91" s="6">
        <v>200581</v>
      </c>
      <c r="B91" s="12" t="str">
        <f t="shared" si="3"/>
        <v>2005-8-1</v>
      </c>
      <c r="C91" s="15">
        <v>2005</v>
      </c>
      <c r="D91" s="15">
        <v>8</v>
      </c>
      <c r="E91" s="15">
        <v>1</v>
      </c>
      <c r="F91" s="6" t="s">
        <v>33</v>
      </c>
      <c r="G91" s="6" t="s">
        <v>40</v>
      </c>
      <c r="H91" s="7">
        <v>3.47</v>
      </c>
      <c r="I91" s="6" t="s">
        <v>30</v>
      </c>
      <c r="J91" s="6" t="s">
        <v>31</v>
      </c>
      <c r="K91" s="7">
        <v>2.8642857140000002</v>
      </c>
      <c r="L91" s="6" t="s">
        <v>32</v>
      </c>
      <c r="M91" s="6">
        <v>200631</v>
      </c>
      <c r="N91" s="6" t="str">
        <f t="shared" si="4"/>
        <v>2006-3-1</v>
      </c>
      <c r="O91" s="7">
        <v>2.4307692310000002</v>
      </c>
      <c r="P91" s="7">
        <v>2.14</v>
      </c>
      <c r="Q91" s="6" t="s">
        <v>32</v>
      </c>
      <c r="R91" s="6">
        <v>201061</v>
      </c>
      <c r="S91" s="6" t="str">
        <f t="shared" si="5"/>
        <v>2010-6-1</v>
      </c>
      <c r="T91" s="7">
        <v>2.23</v>
      </c>
      <c r="U91" s="7">
        <v>0</v>
      </c>
      <c r="V91" s="6" t="s">
        <v>42</v>
      </c>
      <c r="W91" s="6">
        <v>0</v>
      </c>
      <c r="X91" s="6">
        <v>0</v>
      </c>
      <c r="Y91" s="6">
        <v>1</v>
      </c>
      <c r="Z91" s="6">
        <v>0</v>
      </c>
      <c r="AA91" s="6">
        <v>1</v>
      </c>
      <c r="AB91" s="6">
        <v>1</v>
      </c>
      <c r="AC91" s="6">
        <v>1</v>
      </c>
      <c r="AD91" s="6">
        <v>0</v>
      </c>
      <c r="AE91" s="6">
        <v>0</v>
      </c>
      <c r="AF91" s="6">
        <v>0</v>
      </c>
      <c r="AG91" s="6">
        <v>0</v>
      </c>
      <c r="AH91" s="6">
        <v>0</v>
      </c>
    </row>
    <row r="92" spans="1:34" x14ac:dyDescent="0.3">
      <c r="A92" s="6">
        <v>200581</v>
      </c>
      <c r="B92" s="12" t="str">
        <f t="shared" si="3"/>
        <v>2005-8-1</v>
      </c>
      <c r="C92" s="15">
        <v>2005</v>
      </c>
      <c r="D92" s="15">
        <v>8</v>
      </c>
      <c r="E92" s="15">
        <v>1</v>
      </c>
      <c r="F92" s="6" t="s">
        <v>28</v>
      </c>
      <c r="G92" s="6" t="s">
        <v>38</v>
      </c>
      <c r="H92" s="7">
        <v>2.89</v>
      </c>
      <c r="I92" s="6" t="s">
        <v>30</v>
      </c>
      <c r="J92" s="6" t="s">
        <v>31</v>
      </c>
      <c r="K92" s="7">
        <v>2.35</v>
      </c>
      <c r="L92" s="6" t="s">
        <v>32</v>
      </c>
      <c r="M92" s="6">
        <v>200581</v>
      </c>
      <c r="N92" s="6" t="str">
        <f t="shared" si="4"/>
        <v>2005-8-1</v>
      </c>
      <c r="O92" s="7">
        <v>2.35</v>
      </c>
      <c r="P92" s="7">
        <v>2.35</v>
      </c>
      <c r="Q92" s="6" t="s">
        <v>32</v>
      </c>
      <c r="R92" s="6">
        <v>200581</v>
      </c>
      <c r="S92" s="6" t="str">
        <f t="shared" si="5"/>
        <v>2005-8-1</v>
      </c>
      <c r="T92" s="7">
        <v>2.35</v>
      </c>
      <c r="U92" s="7">
        <v>2.35</v>
      </c>
      <c r="V92" s="6" t="s">
        <v>32</v>
      </c>
      <c r="W92" s="6">
        <v>0</v>
      </c>
      <c r="X92" s="6">
        <v>0</v>
      </c>
      <c r="Y92" s="6">
        <v>1</v>
      </c>
      <c r="Z92" s="6">
        <v>0</v>
      </c>
      <c r="AA92" s="6">
        <v>0</v>
      </c>
      <c r="AB92" s="6">
        <v>0</v>
      </c>
      <c r="AC92" s="6">
        <v>0</v>
      </c>
      <c r="AD92" s="6">
        <v>0</v>
      </c>
      <c r="AE92" s="6">
        <v>0</v>
      </c>
      <c r="AF92" s="6">
        <v>0</v>
      </c>
      <c r="AG92" s="6">
        <v>0</v>
      </c>
      <c r="AH92" s="6">
        <v>0</v>
      </c>
    </row>
    <row r="93" spans="1:34" x14ac:dyDescent="0.3">
      <c r="A93" s="6">
        <v>200581</v>
      </c>
      <c r="B93" s="12" t="str">
        <f t="shared" si="3"/>
        <v>2005-8-1</v>
      </c>
      <c r="C93" s="15">
        <v>2005</v>
      </c>
      <c r="D93" s="15">
        <v>8</v>
      </c>
      <c r="E93" s="15">
        <v>1</v>
      </c>
      <c r="F93" s="6" t="s">
        <v>28</v>
      </c>
      <c r="G93" s="6" t="s">
        <v>38</v>
      </c>
      <c r="H93" s="7">
        <v>3.26</v>
      </c>
      <c r="I93" s="6" t="s">
        <v>30</v>
      </c>
      <c r="J93" s="6" t="s">
        <v>41</v>
      </c>
      <c r="K93" s="7">
        <v>3.5933333329999999</v>
      </c>
      <c r="L93" s="6" t="s">
        <v>32</v>
      </c>
      <c r="M93" s="6">
        <v>200631</v>
      </c>
      <c r="N93" s="6" t="str">
        <f t="shared" si="4"/>
        <v>2006-3-1</v>
      </c>
      <c r="O93" s="7">
        <v>3.4366666669999999</v>
      </c>
      <c r="P93" s="7">
        <v>3.28</v>
      </c>
      <c r="Q93" s="6" t="s">
        <v>32</v>
      </c>
      <c r="R93" s="6">
        <v>200931</v>
      </c>
      <c r="S93" s="6" t="str">
        <f t="shared" si="5"/>
        <v>2009-3-1</v>
      </c>
      <c r="T93" s="7">
        <v>3.6</v>
      </c>
      <c r="U93" s="7">
        <v>3.3</v>
      </c>
      <c r="V93" s="6" t="s">
        <v>32</v>
      </c>
      <c r="W93" s="6">
        <v>0</v>
      </c>
      <c r="X93" s="6">
        <v>0</v>
      </c>
      <c r="Y93" s="6">
        <v>1</v>
      </c>
      <c r="Z93" s="6">
        <v>1</v>
      </c>
      <c r="AA93" s="6">
        <v>1</v>
      </c>
      <c r="AB93" s="6">
        <v>1</v>
      </c>
      <c r="AC93" s="6">
        <v>0</v>
      </c>
      <c r="AD93" s="6">
        <v>0</v>
      </c>
      <c r="AE93" s="6">
        <v>0</v>
      </c>
      <c r="AF93" s="6">
        <v>1</v>
      </c>
      <c r="AG93" s="6">
        <v>1</v>
      </c>
      <c r="AH93" s="6">
        <v>1</v>
      </c>
    </row>
    <row r="94" spans="1:34" x14ac:dyDescent="0.3">
      <c r="A94" s="6">
        <v>200681</v>
      </c>
      <c r="B94" s="12" t="str">
        <f t="shared" si="3"/>
        <v>2006-8-1</v>
      </c>
      <c r="C94" s="15">
        <v>2006</v>
      </c>
      <c r="D94" s="15">
        <v>8</v>
      </c>
      <c r="E94" s="15">
        <v>1</v>
      </c>
      <c r="F94" s="6" t="s">
        <v>33</v>
      </c>
      <c r="G94" s="6" t="s">
        <v>34</v>
      </c>
      <c r="H94" s="16">
        <v>3.38</v>
      </c>
      <c r="I94" s="6" t="s">
        <v>30</v>
      </c>
      <c r="J94" s="6" t="s">
        <v>35</v>
      </c>
      <c r="K94" s="7">
        <v>3.6187499999999999</v>
      </c>
      <c r="L94" s="6" t="s">
        <v>32</v>
      </c>
      <c r="M94" s="6">
        <v>200761</v>
      </c>
      <c r="N94" s="6" t="str">
        <f t="shared" si="4"/>
        <v>2007-6-1</v>
      </c>
      <c r="O94" s="7">
        <v>3.5750000000000002</v>
      </c>
      <c r="P94" s="7">
        <v>3.3</v>
      </c>
      <c r="Q94" s="6" t="s">
        <v>32</v>
      </c>
      <c r="R94" s="6">
        <v>200931</v>
      </c>
      <c r="S94" s="6" t="str">
        <f t="shared" si="5"/>
        <v>2009-3-1</v>
      </c>
      <c r="T94" s="7">
        <v>3.57</v>
      </c>
      <c r="U94" s="7">
        <v>3.85</v>
      </c>
      <c r="V94" s="6" t="s">
        <v>32</v>
      </c>
      <c r="W94" s="6">
        <v>0</v>
      </c>
      <c r="X94" s="6">
        <v>1</v>
      </c>
      <c r="Y94" s="6">
        <v>1</v>
      </c>
      <c r="Z94" s="6">
        <v>1</v>
      </c>
      <c r="AA94" s="6">
        <v>1</v>
      </c>
      <c r="AB94" s="6">
        <v>0</v>
      </c>
      <c r="AC94" s="6">
        <v>0</v>
      </c>
      <c r="AD94" s="6">
        <v>0</v>
      </c>
      <c r="AE94" s="6">
        <v>1</v>
      </c>
      <c r="AF94" s="6">
        <v>1</v>
      </c>
      <c r="AG94" s="6">
        <v>1</v>
      </c>
      <c r="AH94" s="6">
        <v>1</v>
      </c>
    </row>
    <row r="95" spans="1:34" x14ac:dyDescent="0.3">
      <c r="A95" s="6">
        <v>200681</v>
      </c>
      <c r="B95" s="12" t="str">
        <f t="shared" si="3"/>
        <v>2006-8-1</v>
      </c>
      <c r="C95" s="15">
        <v>2006</v>
      </c>
      <c r="D95" s="15">
        <v>8</v>
      </c>
      <c r="E95" s="15">
        <v>1</v>
      </c>
      <c r="F95" s="6" t="s">
        <v>28</v>
      </c>
      <c r="G95" s="6" t="s">
        <v>34</v>
      </c>
      <c r="H95" s="7">
        <v>3.5</v>
      </c>
      <c r="I95" s="6" t="s">
        <v>30</v>
      </c>
      <c r="J95" s="6" t="s">
        <v>35</v>
      </c>
      <c r="K95" s="7">
        <v>3.461538462</v>
      </c>
      <c r="L95" s="6" t="s">
        <v>32</v>
      </c>
      <c r="M95" s="6">
        <v>200731</v>
      </c>
      <c r="N95" s="6" t="str">
        <f t="shared" si="4"/>
        <v>2007-3-1</v>
      </c>
      <c r="O95" s="7">
        <v>2.1680000000000001</v>
      </c>
      <c r="P95" s="7">
        <v>0.76666666699999997</v>
      </c>
      <c r="Q95" s="6" t="s">
        <v>42</v>
      </c>
      <c r="R95" s="6">
        <v>201271</v>
      </c>
      <c r="S95" s="6" t="str">
        <f t="shared" si="5"/>
        <v>2012-7-1</v>
      </c>
      <c r="T95" s="7">
        <v>2.8</v>
      </c>
      <c r="U95" s="7">
        <v>3.7</v>
      </c>
      <c r="V95" s="6" t="s">
        <v>32</v>
      </c>
      <c r="W95" s="6">
        <v>0</v>
      </c>
      <c r="X95" s="6">
        <v>0</v>
      </c>
      <c r="Y95" s="6">
        <v>1</v>
      </c>
      <c r="Z95" s="6">
        <v>1</v>
      </c>
      <c r="AA95" s="6">
        <v>1</v>
      </c>
      <c r="AB95" s="6">
        <v>0</v>
      </c>
      <c r="AC95" s="6">
        <v>1</v>
      </c>
      <c r="AD95" s="6">
        <v>1</v>
      </c>
      <c r="AE95" s="6">
        <v>0</v>
      </c>
      <c r="AF95" s="6">
        <v>0</v>
      </c>
      <c r="AG95" s="6">
        <v>0</v>
      </c>
      <c r="AH95" s="6">
        <v>1</v>
      </c>
    </row>
    <row r="96" spans="1:34" x14ac:dyDescent="0.3">
      <c r="A96" s="6">
        <v>200681</v>
      </c>
      <c r="B96" s="12" t="str">
        <f t="shared" si="3"/>
        <v>2006-8-1</v>
      </c>
      <c r="C96" s="15">
        <v>2006</v>
      </c>
      <c r="D96" s="15">
        <v>8</v>
      </c>
      <c r="E96" s="15">
        <v>1</v>
      </c>
      <c r="F96" s="6" t="s">
        <v>28</v>
      </c>
      <c r="G96" s="6" t="s">
        <v>38</v>
      </c>
      <c r="H96" s="7">
        <v>2.71</v>
      </c>
      <c r="I96" s="6" t="s">
        <v>30</v>
      </c>
      <c r="J96" s="6" t="s">
        <v>31</v>
      </c>
      <c r="K96" s="7">
        <v>3.8250000000000002</v>
      </c>
      <c r="L96" s="6" t="s">
        <v>32</v>
      </c>
      <c r="M96" s="6">
        <v>200731</v>
      </c>
      <c r="N96" s="6" t="str">
        <f t="shared" si="4"/>
        <v>2007-3-1</v>
      </c>
      <c r="O96" s="7">
        <v>3.7419354839999999</v>
      </c>
      <c r="P96" s="7">
        <v>3.653333333</v>
      </c>
      <c r="Q96" s="6" t="s">
        <v>32</v>
      </c>
      <c r="R96" s="6">
        <v>201031</v>
      </c>
      <c r="S96" s="6" t="str">
        <f t="shared" si="5"/>
        <v>2010-3-1</v>
      </c>
      <c r="T96" s="7">
        <v>3.79</v>
      </c>
      <c r="U96" s="7">
        <v>3.9</v>
      </c>
      <c r="V96" s="6" t="s">
        <v>32</v>
      </c>
      <c r="W96" s="6">
        <v>0</v>
      </c>
      <c r="X96" s="6">
        <v>0</v>
      </c>
      <c r="Y96" s="6">
        <v>1</v>
      </c>
      <c r="Z96" s="6">
        <v>1</v>
      </c>
      <c r="AA96" s="6">
        <v>1</v>
      </c>
      <c r="AB96" s="6">
        <v>1</v>
      </c>
      <c r="AC96" s="6">
        <v>0</v>
      </c>
      <c r="AD96" s="6">
        <v>0</v>
      </c>
      <c r="AE96" s="6">
        <v>0</v>
      </c>
      <c r="AF96" s="6">
        <v>1</v>
      </c>
      <c r="AG96" s="6">
        <v>1</v>
      </c>
      <c r="AH96" s="6">
        <v>1</v>
      </c>
    </row>
    <row r="97" spans="1:34" x14ac:dyDescent="0.3">
      <c r="A97" s="6">
        <v>200681</v>
      </c>
      <c r="B97" s="12" t="str">
        <f t="shared" si="3"/>
        <v>2006-8-1</v>
      </c>
      <c r="C97" s="15">
        <v>2006</v>
      </c>
      <c r="D97" s="15">
        <v>8</v>
      </c>
      <c r="E97" s="15">
        <v>1</v>
      </c>
      <c r="F97" s="6" t="s">
        <v>33</v>
      </c>
      <c r="G97" s="6" t="s">
        <v>34</v>
      </c>
      <c r="H97" s="16">
        <v>3.38</v>
      </c>
      <c r="I97" s="6" t="s">
        <v>30</v>
      </c>
      <c r="J97" s="6" t="s">
        <v>35</v>
      </c>
      <c r="K97" s="7">
        <v>3.0846153850000002</v>
      </c>
      <c r="L97" s="6" t="s">
        <v>32</v>
      </c>
      <c r="M97" s="6">
        <v>200751</v>
      </c>
      <c r="N97" s="6" t="str">
        <f t="shared" si="4"/>
        <v>2007-5-1</v>
      </c>
      <c r="O97" s="7">
        <v>3.146428571</v>
      </c>
      <c r="P97" s="7">
        <v>3.4285714289999998</v>
      </c>
      <c r="Q97" s="6" t="s">
        <v>32</v>
      </c>
      <c r="R97" s="6">
        <v>201031</v>
      </c>
      <c r="S97" s="6" t="str">
        <f t="shared" si="5"/>
        <v>2010-3-1</v>
      </c>
      <c r="T97" s="7">
        <v>3.11</v>
      </c>
      <c r="U97" s="7">
        <v>3.9</v>
      </c>
      <c r="V97" s="6" t="s">
        <v>32</v>
      </c>
      <c r="W97" s="6">
        <v>0</v>
      </c>
      <c r="X97" s="6">
        <v>0</v>
      </c>
      <c r="Y97" s="6">
        <v>1</v>
      </c>
      <c r="Z97" s="6">
        <v>1</v>
      </c>
      <c r="AA97" s="6">
        <v>1</v>
      </c>
      <c r="AB97" s="6">
        <v>1</v>
      </c>
      <c r="AC97" s="6">
        <v>0</v>
      </c>
      <c r="AD97" s="6">
        <v>0</v>
      </c>
      <c r="AE97" s="6">
        <v>0</v>
      </c>
      <c r="AF97" s="6">
        <v>1</v>
      </c>
      <c r="AG97" s="6">
        <v>1</v>
      </c>
      <c r="AH97" s="6">
        <v>1</v>
      </c>
    </row>
    <row r="98" spans="1:34" x14ac:dyDescent="0.3">
      <c r="A98" s="6">
        <v>200681</v>
      </c>
      <c r="B98" s="12" t="str">
        <f t="shared" si="3"/>
        <v>2006-8-1</v>
      </c>
      <c r="C98" s="15">
        <v>2006</v>
      </c>
      <c r="D98" s="15">
        <v>8</v>
      </c>
      <c r="E98" s="15">
        <v>1</v>
      </c>
      <c r="F98" s="6" t="s">
        <v>28</v>
      </c>
      <c r="G98" s="6" t="s">
        <v>34</v>
      </c>
      <c r="H98" s="16">
        <v>3.38</v>
      </c>
      <c r="I98" s="6" t="s">
        <v>30</v>
      </c>
      <c r="J98" s="6" t="s">
        <v>35</v>
      </c>
      <c r="K98" s="7">
        <v>2.65</v>
      </c>
      <c r="L98" s="6" t="s">
        <v>32</v>
      </c>
      <c r="M98" s="6">
        <v>200731</v>
      </c>
      <c r="N98" s="6" t="str">
        <f t="shared" si="4"/>
        <v>2007-3-1</v>
      </c>
      <c r="O98" s="7">
        <v>2.396428571</v>
      </c>
      <c r="P98" s="7">
        <v>2.1428571430000001</v>
      </c>
      <c r="Q98" s="6" t="s">
        <v>32</v>
      </c>
      <c r="R98" s="6">
        <v>201031</v>
      </c>
      <c r="S98" s="6" t="str">
        <f t="shared" si="5"/>
        <v>2010-3-1</v>
      </c>
      <c r="T98" s="7">
        <v>2.59</v>
      </c>
      <c r="U98" s="7">
        <v>3.57</v>
      </c>
      <c r="V98" s="6" t="s">
        <v>32</v>
      </c>
      <c r="W98" s="6">
        <v>0</v>
      </c>
      <c r="X98" s="6">
        <v>0</v>
      </c>
      <c r="Y98" s="6">
        <v>1</v>
      </c>
      <c r="Z98" s="6">
        <v>1</v>
      </c>
      <c r="AA98" s="6">
        <v>1</v>
      </c>
      <c r="AB98" s="6">
        <v>1</v>
      </c>
      <c r="AC98" s="6">
        <v>0</v>
      </c>
      <c r="AD98" s="6">
        <v>0</v>
      </c>
      <c r="AE98" s="6">
        <v>0</v>
      </c>
      <c r="AF98" s="6">
        <v>1</v>
      </c>
      <c r="AG98" s="6">
        <v>1</v>
      </c>
      <c r="AH98" s="6">
        <v>1</v>
      </c>
    </row>
    <row r="99" spans="1:34" x14ac:dyDescent="0.3">
      <c r="A99" s="6">
        <v>200681</v>
      </c>
      <c r="B99" s="12" t="str">
        <f t="shared" si="3"/>
        <v>2006-8-1</v>
      </c>
      <c r="C99" s="15">
        <v>2006</v>
      </c>
      <c r="D99" s="15">
        <v>8</v>
      </c>
      <c r="E99" s="15">
        <v>1</v>
      </c>
      <c r="F99" s="6" t="s">
        <v>28</v>
      </c>
      <c r="G99" s="6" t="s">
        <v>34</v>
      </c>
      <c r="H99" s="16">
        <v>3.38</v>
      </c>
      <c r="I99" s="6" t="s">
        <v>30</v>
      </c>
      <c r="J99" s="6" t="s">
        <v>35</v>
      </c>
      <c r="K99" s="7">
        <v>2.72</v>
      </c>
      <c r="L99" s="6" t="s">
        <v>32</v>
      </c>
      <c r="M99" s="6">
        <v>200731</v>
      </c>
      <c r="N99" s="6" t="str">
        <f t="shared" si="4"/>
        <v>2007-3-1</v>
      </c>
      <c r="O99" s="7">
        <v>2.5</v>
      </c>
      <c r="P99" s="7">
        <v>2.3166666669999998</v>
      </c>
      <c r="Q99" s="6" t="s">
        <v>32</v>
      </c>
      <c r="R99" s="6">
        <v>200931</v>
      </c>
      <c r="S99" s="6" t="str">
        <f t="shared" si="5"/>
        <v>2009-3-1</v>
      </c>
      <c r="T99" s="7">
        <v>2.2999999999999998</v>
      </c>
      <c r="U99" s="7">
        <v>1.9</v>
      </c>
      <c r="V99" s="6" t="s">
        <v>42</v>
      </c>
      <c r="W99" s="6">
        <v>0</v>
      </c>
      <c r="X99" s="6">
        <v>0</v>
      </c>
      <c r="Y99" s="6">
        <v>1</v>
      </c>
      <c r="Z99" s="6">
        <v>0</v>
      </c>
      <c r="AA99" s="6">
        <v>1</v>
      </c>
      <c r="AB99" s="6">
        <v>0</v>
      </c>
      <c r="AC99" s="6">
        <v>0</v>
      </c>
      <c r="AD99" s="6">
        <v>0</v>
      </c>
      <c r="AE99" s="6">
        <v>0</v>
      </c>
      <c r="AF99" s="6">
        <v>0</v>
      </c>
      <c r="AG99" s="6">
        <v>0</v>
      </c>
      <c r="AH99" s="6">
        <v>0</v>
      </c>
    </row>
    <row r="100" spans="1:34" x14ac:dyDescent="0.3">
      <c r="A100" s="6">
        <v>200681</v>
      </c>
      <c r="B100" s="12" t="str">
        <f t="shared" si="3"/>
        <v>2006-8-1</v>
      </c>
      <c r="C100" s="15">
        <v>2006</v>
      </c>
      <c r="D100" s="15">
        <v>8</v>
      </c>
      <c r="E100" s="15">
        <v>1</v>
      </c>
      <c r="F100" s="6" t="s">
        <v>33</v>
      </c>
      <c r="G100" s="6" t="s">
        <v>38</v>
      </c>
      <c r="H100" s="7">
        <v>3</v>
      </c>
      <c r="I100" s="6" t="s">
        <v>30</v>
      </c>
      <c r="J100" s="6" t="s">
        <v>45</v>
      </c>
      <c r="K100" s="7">
        <v>2.6</v>
      </c>
      <c r="L100" s="6" t="s">
        <v>32</v>
      </c>
      <c r="M100" s="6">
        <v>200731</v>
      </c>
      <c r="N100" s="6" t="str">
        <f t="shared" si="4"/>
        <v>2007-3-1</v>
      </c>
      <c r="O100" s="7">
        <v>2.307692308</v>
      </c>
      <c r="P100" s="7">
        <v>1.9090909089999999</v>
      </c>
      <c r="Q100" s="6" t="s">
        <v>42</v>
      </c>
      <c r="R100" s="6">
        <v>201071</v>
      </c>
      <c r="S100" s="6" t="str">
        <f t="shared" si="5"/>
        <v>2010-7-1</v>
      </c>
      <c r="T100" s="7">
        <v>2.2799999999999998</v>
      </c>
      <c r="U100" s="7">
        <v>3.3</v>
      </c>
      <c r="V100" s="6" t="s">
        <v>32</v>
      </c>
      <c r="W100" s="6">
        <v>0</v>
      </c>
      <c r="X100" s="6">
        <v>0</v>
      </c>
      <c r="Y100" s="6">
        <v>1</v>
      </c>
      <c r="Z100" s="6">
        <v>1</v>
      </c>
      <c r="AA100" s="6">
        <v>1</v>
      </c>
      <c r="AB100" s="6">
        <v>1</v>
      </c>
      <c r="AC100" s="6">
        <v>0</v>
      </c>
      <c r="AD100" s="6">
        <v>0</v>
      </c>
      <c r="AE100" s="6">
        <v>0</v>
      </c>
      <c r="AF100" s="6">
        <v>1</v>
      </c>
      <c r="AG100" s="6">
        <v>1</v>
      </c>
      <c r="AH100" s="6">
        <v>1</v>
      </c>
    </row>
    <row r="101" spans="1:34" x14ac:dyDescent="0.3">
      <c r="A101" s="6">
        <v>200681</v>
      </c>
      <c r="B101" s="12" t="str">
        <f t="shared" si="3"/>
        <v>2006-8-1</v>
      </c>
      <c r="C101" s="15">
        <v>2006</v>
      </c>
      <c r="D101" s="15">
        <v>8</v>
      </c>
      <c r="E101" s="15">
        <v>1</v>
      </c>
      <c r="F101" s="6" t="s">
        <v>28</v>
      </c>
      <c r="G101" s="6" t="s">
        <v>37</v>
      </c>
      <c r="H101" s="7">
        <v>3.69</v>
      </c>
      <c r="I101" s="6" t="s">
        <v>30</v>
      </c>
      <c r="J101" s="6" t="s">
        <v>31</v>
      </c>
      <c r="K101" s="7">
        <v>3.5076923080000002</v>
      </c>
      <c r="L101" s="6" t="s">
        <v>32</v>
      </c>
      <c r="M101" s="6">
        <v>200731</v>
      </c>
      <c r="N101" s="6" t="str">
        <f t="shared" si="4"/>
        <v>2007-3-1</v>
      </c>
      <c r="O101" s="7">
        <v>3.2074074069999998</v>
      </c>
      <c r="P101" s="7">
        <v>2.9285714289999998</v>
      </c>
      <c r="Q101" s="6" t="s">
        <v>32</v>
      </c>
      <c r="R101" s="6">
        <v>201031</v>
      </c>
      <c r="S101" s="6" t="str">
        <f t="shared" si="5"/>
        <v>2010-3-1</v>
      </c>
      <c r="T101" s="7">
        <v>3.43</v>
      </c>
      <c r="U101" s="7">
        <v>3</v>
      </c>
      <c r="V101" s="6" t="s">
        <v>32</v>
      </c>
      <c r="W101" s="6">
        <v>0</v>
      </c>
      <c r="X101" s="6">
        <v>1</v>
      </c>
      <c r="Y101" s="6">
        <v>1</v>
      </c>
      <c r="Z101" s="6">
        <v>1</v>
      </c>
      <c r="AA101" s="6">
        <v>1</v>
      </c>
      <c r="AB101" s="6">
        <v>1</v>
      </c>
      <c r="AC101" s="6">
        <v>0</v>
      </c>
      <c r="AD101" s="6">
        <v>0</v>
      </c>
      <c r="AE101" s="6">
        <v>0</v>
      </c>
      <c r="AF101" s="6">
        <v>1</v>
      </c>
      <c r="AG101" s="6">
        <v>1</v>
      </c>
      <c r="AH101" s="6">
        <v>1</v>
      </c>
    </row>
    <row r="102" spans="1:34" x14ac:dyDescent="0.3">
      <c r="A102" s="6">
        <v>200681</v>
      </c>
      <c r="B102" s="12" t="str">
        <f t="shared" si="3"/>
        <v>2006-8-1</v>
      </c>
      <c r="C102" s="15">
        <v>2006</v>
      </c>
      <c r="D102" s="15">
        <v>8</v>
      </c>
      <c r="E102" s="15">
        <v>1</v>
      </c>
      <c r="F102" s="6" t="s">
        <v>28</v>
      </c>
      <c r="G102" s="6" t="s">
        <v>34</v>
      </c>
      <c r="H102" s="16">
        <v>3.38</v>
      </c>
      <c r="I102" s="6" t="s">
        <v>30</v>
      </c>
      <c r="J102" s="6" t="s">
        <v>35</v>
      </c>
      <c r="K102" s="7">
        <v>2.7</v>
      </c>
      <c r="L102" s="6" t="s">
        <v>32</v>
      </c>
      <c r="M102" s="6">
        <v>200731</v>
      </c>
      <c r="N102" s="6" t="str">
        <f t="shared" si="4"/>
        <v>2007-3-1</v>
      </c>
      <c r="O102" s="7">
        <v>3.2956521740000002</v>
      </c>
      <c r="P102" s="7">
        <v>3.6133333329999999</v>
      </c>
      <c r="Q102" s="6" t="s">
        <v>32</v>
      </c>
      <c r="R102" s="6">
        <v>201081</v>
      </c>
      <c r="S102" s="6" t="str">
        <f t="shared" si="5"/>
        <v>2010-8-1</v>
      </c>
      <c r="T102" s="7">
        <v>2.96</v>
      </c>
      <c r="U102" s="7">
        <v>2.86</v>
      </c>
      <c r="V102" s="6" t="s">
        <v>32</v>
      </c>
      <c r="W102" s="6">
        <v>0</v>
      </c>
      <c r="X102" s="6">
        <v>1</v>
      </c>
      <c r="Y102" s="6">
        <v>1</v>
      </c>
      <c r="Z102" s="6">
        <v>1</v>
      </c>
      <c r="AA102" s="6">
        <v>1</v>
      </c>
      <c r="AB102" s="6">
        <v>1</v>
      </c>
      <c r="AC102" s="6">
        <v>1</v>
      </c>
      <c r="AD102" s="6">
        <v>0</v>
      </c>
      <c r="AE102" s="6">
        <v>0</v>
      </c>
      <c r="AF102" s="6">
        <v>0</v>
      </c>
      <c r="AG102" s="6">
        <v>1</v>
      </c>
      <c r="AH102" s="6">
        <v>1</v>
      </c>
    </row>
    <row r="103" spans="1:34" x14ac:dyDescent="0.3">
      <c r="A103" s="6">
        <v>200681</v>
      </c>
      <c r="B103" s="12" t="str">
        <f t="shared" si="3"/>
        <v>2006-8-1</v>
      </c>
      <c r="C103" s="15">
        <v>2006</v>
      </c>
      <c r="D103" s="15">
        <v>8</v>
      </c>
      <c r="E103" s="15">
        <v>1</v>
      </c>
      <c r="F103" s="6" t="s">
        <v>28</v>
      </c>
      <c r="G103" s="6" t="s">
        <v>29</v>
      </c>
      <c r="H103" s="7">
        <v>3.91</v>
      </c>
      <c r="I103" s="6" t="s">
        <v>30</v>
      </c>
      <c r="J103" s="6" t="s">
        <v>43</v>
      </c>
      <c r="K103" s="7">
        <v>3.85</v>
      </c>
      <c r="L103" s="6" t="s">
        <v>32</v>
      </c>
      <c r="M103" s="6">
        <v>200731</v>
      </c>
      <c r="N103" s="6" t="str">
        <f t="shared" si="4"/>
        <v>2007-3-1</v>
      </c>
      <c r="O103" s="7">
        <v>3.596774194</v>
      </c>
      <c r="P103" s="7">
        <v>3.326666667</v>
      </c>
      <c r="Q103" s="6" t="s">
        <v>32</v>
      </c>
      <c r="R103" s="6">
        <v>201131</v>
      </c>
      <c r="S103" s="6" t="str">
        <f t="shared" si="5"/>
        <v>2011-3-1</v>
      </c>
      <c r="T103" s="7">
        <v>3.75</v>
      </c>
      <c r="U103" s="7">
        <v>3.85</v>
      </c>
      <c r="V103" s="6" t="s">
        <v>32</v>
      </c>
      <c r="W103" s="6">
        <v>1</v>
      </c>
      <c r="X103" s="6">
        <v>0</v>
      </c>
      <c r="Y103" s="6">
        <v>1</v>
      </c>
      <c r="Z103" s="6">
        <v>0</v>
      </c>
      <c r="AA103" s="6">
        <v>1</v>
      </c>
      <c r="AB103" s="6">
        <v>1</v>
      </c>
      <c r="AC103" s="6">
        <v>1</v>
      </c>
      <c r="AD103" s="6">
        <v>0</v>
      </c>
      <c r="AE103" s="6">
        <v>0</v>
      </c>
      <c r="AF103" s="6">
        <v>0</v>
      </c>
      <c r="AG103" s="6">
        <v>1</v>
      </c>
      <c r="AH103" s="6">
        <v>1</v>
      </c>
    </row>
    <row r="104" spans="1:34" x14ac:dyDescent="0.3">
      <c r="A104" s="6">
        <v>200681</v>
      </c>
      <c r="B104" s="12" t="str">
        <f t="shared" si="3"/>
        <v>2006-8-1</v>
      </c>
      <c r="C104" s="15">
        <v>2006</v>
      </c>
      <c r="D104" s="15">
        <v>8</v>
      </c>
      <c r="E104" s="15">
        <v>1</v>
      </c>
      <c r="F104" s="6" t="s">
        <v>28</v>
      </c>
      <c r="G104" s="6" t="s">
        <v>36</v>
      </c>
      <c r="H104" s="7">
        <v>2.76</v>
      </c>
      <c r="I104" s="6" t="s">
        <v>30</v>
      </c>
      <c r="J104" s="6" t="s">
        <v>31</v>
      </c>
      <c r="K104" s="7">
        <v>1.657142857</v>
      </c>
      <c r="L104" s="6" t="s">
        <v>39</v>
      </c>
      <c r="M104" s="6">
        <v>200731</v>
      </c>
      <c r="N104" s="6" t="str">
        <f t="shared" si="4"/>
        <v>2007-3-1</v>
      </c>
      <c r="O104" s="7">
        <v>2.0583333330000002</v>
      </c>
      <c r="P104" s="7">
        <v>2.0153846149999999</v>
      </c>
      <c r="Q104" s="6" t="s">
        <v>32</v>
      </c>
      <c r="R104" s="6">
        <v>200731</v>
      </c>
      <c r="S104" s="6" t="str">
        <f t="shared" si="5"/>
        <v>2007-3-1</v>
      </c>
      <c r="T104" s="7">
        <v>2.0583333330000002</v>
      </c>
      <c r="U104" s="7">
        <v>2.0153846149999999</v>
      </c>
      <c r="V104" s="6" t="s">
        <v>32</v>
      </c>
      <c r="W104" s="6">
        <v>0</v>
      </c>
      <c r="X104" s="6">
        <v>0</v>
      </c>
      <c r="Y104" s="6">
        <v>1</v>
      </c>
      <c r="Z104" s="6">
        <v>0</v>
      </c>
      <c r="AA104" s="6">
        <v>0</v>
      </c>
      <c r="AB104" s="6">
        <v>0</v>
      </c>
      <c r="AC104" s="6">
        <v>0</v>
      </c>
      <c r="AD104" s="6">
        <v>0</v>
      </c>
      <c r="AE104" s="6">
        <v>0</v>
      </c>
      <c r="AF104" s="6">
        <v>0</v>
      </c>
      <c r="AG104" s="6">
        <v>0</v>
      </c>
      <c r="AH104" s="6">
        <v>0</v>
      </c>
    </row>
    <row r="105" spans="1:34" x14ac:dyDescent="0.3">
      <c r="A105" s="6">
        <v>200681</v>
      </c>
      <c r="B105" s="12" t="str">
        <f t="shared" si="3"/>
        <v>2006-8-1</v>
      </c>
      <c r="C105" s="15">
        <v>2006</v>
      </c>
      <c r="D105" s="15">
        <v>8</v>
      </c>
      <c r="E105" s="15">
        <v>1</v>
      </c>
      <c r="F105" s="6" t="s">
        <v>33</v>
      </c>
      <c r="G105" s="6" t="s">
        <v>34</v>
      </c>
      <c r="H105" s="7">
        <v>2.77</v>
      </c>
      <c r="I105" s="6" t="s">
        <v>30</v>
      </c>
      <c r="J105" s="6" t="s">
        <v>35</v>
      </c>
      <c r="K105" s="7">
        <v>3.15</v>
      </c>
      <c r="L105" s="6" t="s">
        <v>32</v>
      </c>
      <c r="M105" s="6">
        <v>200731</v>
      </c>
      <c r="N105" s="6" t="str">
        <f t="shared" si="4"/>
        <v>2007-3-1</v>
      </c>
      <c r="O105" s="7">
        <v>2.8125</v>
      </c>
      <c r="P105" s="7">
        <v>2.34</v>
      </c>
      <c r="Q105" s="6" t="s">
        <v>32</v>
      </c>
      <c r="R105" s="6">
        <v>201031</v>
      </c>
      <c r="S105" s="6" t="str">
        <f t="shared" si="5"/>
        <v>2010-3-1</v>
      </c>
      <c r="T105" s="7">
        <v>3.02</v>
      </c>
      <c r="U105" s="7">
        <v>3.5</v>
      </c>
      <c r="V105" s="6" t="s">
        <v>32</v>
      </c>
      <c r="W105" s="6">
        <v>0</v>
      </c>
      <c r="X105" s="6">
        <v>0</v>
      </c>
      <c r="Y105" s="6">
        <v>1</v>
      </c>
      <c r="Z105" s="6">
        <v>1</v>
      </c>
      <c r="AA105" s="6">
        <v>1</v>
      </c>
      <c r="AB105" s="6">
        <v>1</v>
      </c>
      <c r="AC105" s="6">
        <v>0</v>
      </c>
      <c r="AD105" s="6">
        <v>0</v>
      </c>
      <c r="AE105" s="6">
        <v>0</v>
      </c>
      <c r="AF105" s="6">
        <v>1</v>
      </c>
      <c r="AG105" s="6">
        <v>1</v>
      </c>
      <c r="AH105" s="6">
        <v>1</v>
      </c>
    </row>
    <row r="106" spans="1:34" x14ac:dyDescent="0.3">
      <c r="A106" s="6">
        <v>200681</v>
      </c>
      <c r="B106" s="12" t="str">
        <f t="shared" si="3"/>
        <v>2006-8-1</v>
      </c>
      <c r="C106" s="15">
        <v>2006</v>
      </c>
      <c r="D106" s="15">
        <v>8</v>
      </c>
      <c r="E106" s="15">
        <v>1</v>
      </c>
      <c r="F106" s="6" t="s">
        <v>28</v>
      </c>
      <c r="G106" s="6" t="s">
        <v>37</v>
      </c>
      <c r="H106" s="7">
        <v>3.42</v>
      </c>
      <c r="I106" s="6" t="s">
        <v>30</v>
      </c>
      <c r="J106" s="6" t="s">
        <v>31</v>
      </c>
      <c r="K106" s="7">
        <v>0</v>
      </c>
      <c r="L106" s="6" t="s">
        <v>39</v>
      </c>
      <c r="M106" s="6">
        <v>200681</v>
      </c>
      <c r="N106" s="6" t="str">
        <f t="shared" si="4"/>
        <v>2006-8-1</v>
      </c>
      <c r="O106" s="7">
        <v>0</v>
      </c>
      <c r="P106" s="7">
        <v>0</v>
      </c>
      <c r="Q106" s="6" t="s">
        <v>39</v>
      </c>
      <c r="R106" s="6">
        <v>200681</v>
      </c>
      <c r="S106" s="6" t="str">
        <f t="shared" si="5"/>
        <v>2006-8-1</v>
      </c>
      <c r="T106" s="7">
        <v>0</v>
      </c>
      <c r="U106" s="7">
        <v>0</v>
      </c>
      <c r="V106" s="6" t="s">
        <v>39</v>
      </c>
      <c r="W106" s="6">
        <v>0</v>
      </c>
      <c r="X106" s="6">
        <v>0</v>
      </c>
      <c r="Y106" s="6">
        <v>1</v>
      </c>
      <c r="Z106" s="6">
        <v>0</v>
      </c>
      <c r="AA106" s="6">
        <v>0</v>
      </c>
      <c r="AB106" s="6">
        <v>0</v>
      </c>
      <c r="AC106" s="6">
        <v>0</v>
      </c>
      <c r="AD106" s="6">
        <v>0</v>
      </c>
      <c r="AE106" s="6">
        <v>0</v>
      </c>
      <c r="AF106" s="6">
        <v>0</v>
      </c>
      <c r="AG106" s="6">
        <v>0</v>
      </c>
      <c r="AH106" s="6">
        <v>0</v>
      </c>
    </row>
    <row r="107" spans="1:34" x14ac:dyDescent="0.3">
      <c r="A107" s="6">
        <v>200681</v>
      </c>
      <c r="B107" s="12" t="str">
        <f t="shared" si="3"/>
        <v>2006-8-1</v>
      </c>
      <c r="C107" s="15">
        <v>2006</v>
      </c>
      <c r="D107" s="15">
        <v>8</v>
      </c>
      <c r="E107" s="15">
        <v>1</v>
      </c>
      <c r="F107" s="6" t="s">
        <v>33</v>
      </c>
      <c r="G107" s="6" t="s">
        <v>40</v>
      </c>
      <c r="H107" s="7">
        <v>4</v>
      </c>
      <c r="I107" s="6" t="s">
        <v>30</v>
      </c>
      <c r="J107" s="6" t="s">
        <v>41</v>
      </c>
      <c r="K107" s="7">
        <v>3.753333333</v>
      </c>
      <c r="L107" s="6" t="s">
        <v>32</v>
      </c>
      <c r="M107" s="6">
        <v>200681</v>
      </c>
      <c r="N107" s="6" t="str">
        <f t="shared" si="4"/>
        <v>2006-8-1</v>
      </c>
      <c r="O107" s="7">
        <v>3.753333333</v>
      </c>
      <c r="P107" s="7">
        <v>3.753333333</v>
      </c>
      <c r="Q107" s="6" t="s">
        <v>32</v>
      </c>
      <c r="R107" s="6">
        <v>200681</v>
      </c>
      <c r="S107" s="6" t="str">
        <f t="shared" si="5"/>
        <v>2006-8-1</v>
      </c>
      <c r="T107" s="7">
        <v>3.753333333</v>
      </c>
      <c r="U107" s="7">
        <v>3.753333333</v>
      </c>
      <c r="V107" s="6" t="s">
        <v>32</v>
      </c>
      <c r="W107" s="6">
        <v>0</v>
      </c>
      <c r="X107" s="6">
        <v>0</v>
      </c>
      <c r="Y107" s="6">
        <v>1</v>
      </c>
      <c r="Z107" s="6">
        <v>0</v>
      </c>
      <c r="AA107" s="6">
        <v>0</v>
      </c>
      <c r="AB107" s="6">
        <v>0</v>
      </c>
      <c r="AC107" s="6">
        <v>0</v>
      </c>
      <c r="AD107" s="6">
        <v>0</v>
      </c>
      <c r="AE107" s="6">
        <v>0</v>
      </c>
      <c r="AF107" s="6">
        <v>0</v>
      </c>
      <c r="AG107" s="6">
        <v>0</v>
      </c>
      <c r="AH107" s="6">
        <v>0</v>
      </c>
    </row>
    <row r="108" spans="1:34" x14ac:dyDescent="0.3">
      <c r="A108" s="6">
        <v>200681</v>
      </c>
      <c r="B108" s="12" t="str">
        <f t="shared" si="3"/>
        <v>2006-8-1</v>
      </c>
      <c r="C108" s="15">
        <v>2006</v>
      </c>
      <c r="D108" s="15">
        <v>8</v>
      </c>
      <c r="E108" s="15">
        <v>1</v>
      </c>
      <c r="F108" s="6" t="s">
        <v>28</v>
      </c>
      <c r="G108" s="6" t="s">
        <v>38</v>
      </c>
      <c r="H108" s="7">
        <v>3.16</v>
      </c>
      <c r="I108" s="6" t="s">
        <v>30</v>
      </c>
      <c r="J108" s="6" t="s">
        <v>41</v>
      </c>
      <c r="K108" s="7">
        <v>2.7941176470000002</v>
      </c>
      <c r="L108" s="6" t="s">
        <v>32</v>
      </c>
      <c r="M108" s="6">
        <v>200731</v>
      </c>
      <c r="N108" s="6" t="str">
        <f t="shared" si="4"/>
        <v>2007-3-1</v>
      </c>
      <c r="O108" s="7">
        <v>2.6771428570000002</v>
      </c>
      <c r="P108" s="7">
        <v>2.5666666669999998</v>
      </c>
      <c r="Q108" s="6" t="s">
        <v>32</v>
      </c>
      <c r="R108" s="6">
        <v>201031</v>
      </c>
      <c r="S108" s="6" t="str">
        <f t="shared" si="5"/>
        <v>2010-3-1</v>
      </c>
      <c r="T108" s="7">
        <v>2.77</v>
      </c>
      <c r="U108" s="7">
        <v>2.56</v>
      </c>
      <c r="V108" s="6" t="s">
        <v>32</v>
      </c>
      <c r="W108" s="6">
        <v>1</v>
      </c>
      <c r="X108" s="6">
        <v>0</v>
      </c>
      <c r="Y108" s="6">
        <v>1</v>
      </c>
      <c r="Z108" s="6">
        <v>1</v>
      </c>
      <c r="AA108" s="6">
        <v>1</v>
      </c>
      <c r="AB108" s="6">
        <v>1</v>
      </c>
      <c r="AC108" s="6">
        <v>0</v>
      </c>
      <c r="AD108" s="6">
        <v>0</v>
      </c>
      <c r="AE108" s="6">
        <v>0</v>
      </c>
      <c r="AF108" s="6">
        <v>1</v>
      </c>
      <c r="AG108" s="6">
        <v>1</v>
      </c>
      <c r="AH108" s="6">
        <v>1</v>
      </c>
    </row>
    <row r="109" spans="1:34" x14ac:dyDescent="0.3">
      <c r="A109" s="6">
        <v>200681</v>
      </c>
      <c r="B109" s="12" t="str">
        <f t="shared" si="3"/>
        <v>2006-8-1</v>
      </c>
      <c r="C109" s="15">
        <v>2006</v>
      </c>
      <c r="D109" s="15">
        <v>8</v>
      </c>
      <c r="E109" s="15">
        <v>1</v>
      </c>
      <c r="F109" s="6" t="s">
        <v>28</v>
      </c>
      <c r="G109" s="6" t="s">
        <v>40</v>
      </c>
      <c r="H109" s="7">
        <v>3.12</v>
      </c>
      <c r="I109" s="6" t="s">
        <v>30</v>
      </c>
      <c r="J109" s="6" t="s">
        <v>31</v>
      </c>
      <c r="K109" s="7">
        <v>2.3250000000000002</v>
      </c>
      <c r="L109" s="6" t="s">
        <v>32</v>
      </c>
      <c r="M109" s="6">
        <v>200731</v>
      </c>
      <c r="N109" s="6" t="str">
        <f t="shared" si="4"/>
        <v>2007-3-1</v>
      </c>
      <c r="O109" s="7">
        <v>1.525925926</v>
      </c>
      <c r="P109" s="7">
        <v>0.36363636399999999</v>
      </c>
      <c r="Q109" s="6" t="s">
        <v>39</v>
      </c>
      <c r="R109" s="6">
        <v>200731</v>
      </c>
      <c r="S109" s="6" t="str">
        <f t="shared" si="5"/>
        <v>2007-3-1</v>
      </c>
      <c r="T109" s="7">
        <v>1.525925926</v>
      </c>
      <c r="U109" s="7">
        <v>0.36363636399999999</v>
      </c>
      <c r="V109" s="6" t="s">
        <v>39</v>
      </c>
      <c r="W109" s="6">
        <v>0</v>
      </c>
      <c r="X109" s="6">
        <v>0</v>
      </c>
      <c r="Y109" s="6">
        <v>1</v>
      </c>
      <c r="Z109" s="6">
        <v>0</v>
      </c>
      <c r="AA109" s="6">
        <v>0</v>
      </c>
      <c r="AB109" s="6">
        <v>0</v>
      </c>
      <c r="AC109" s="6">
        <v>0</v>
      </c>
      <c r="AD109" s="6">
        <v>0</v>
      </c>
      <c r="AE109" s="6">
        <v>0</v>
      </c>
      <c r="AF109" s="6">
        <v>0</v>
      </c>
      <c r="AG109" s="6">
        <v>0</v>
      </c>
      <c r="AH109" s="6">
        <v>0</v>
      </c>
    </row>
    <row r="110" spans="1:34" x14ac:dyDescent="0.3">
      <c r="A110" s="6">
        <v>200681</v>
      </c>
      <c r="B110" s="12" t="str">
        <f t="shared" si="3"/>
        <v>2006-8-1</v>
      </c>
      <c r="C110" s="15">
        <v>2006</v>
      </c>
      <c r="D110" s="15">
        <v>8</v>
      </c>
      <c r="E110" s="15">
        <v>1</v>
      </c>
      <c r="F110" s="6" t="s">
        <v>33</v>
      </c>
      <c r="G110" s="6" t="s">
        <v>36</v>
      </c>
      <c r="H110" s="7">
        <v>2.85</v>
      </c>
      <c r="I110" s="6" t="s">
        <v>30</v>
      </c>
      <c r="J110" s="6" t="s">
        <v>31</v>
      </c>
      <c r="K110" s="7">
        <v>1.7933333330000001</v>
      </c>
      <c r="L110" s="6" t="s">
        <v>39</v>
      </c>
      <c r="M110" s="6">
        <v>200731</v>
      </c>
      <c r="N110" s="6" t="str">
        <f t="shared" si="4"/>
        <v>2007-3-1</v>
      </c>
      <c r="O110" s="7">
        <v>1.79</v>
      </c>
      <c r="P110" s="7">
        <v>1.786666667</v>
      </c>
      <c r="Q110" s="6" t="s">
        <v>39</v>
      </c>
      <c r="R110" s="6">
        <v>200781</v>
      </c>
      <c r="S110" s="6" t="str">
        <f t="shared" si="5"/>
        <v>2007-8-1</v>
      </c>
      <c r="T110" s="7">
        <v>1.25</v>
      </c>
      <c r="U110" s="7">
        <v>0.25</v>
      </c>
      <c r="V110" s="6" t="s">
        <v>47</v>
      </c>
      <c r="W110" s="6">
        <v>0</v>
      </c>
      <c r="X110" s="6">
        <v>0</v>
      </c>
      <c r="Y110" s="6">
        <v>1</v>
      </c>
      <c r="Z110" s="6">
        <v>1</v>
      </c>
      <c r="AA110" s="6">
        <v>0</v>
      </c>
      <c r="AB110" s="6">
        <v>0</v>
      </c>
      <c r="AC110" s="6">
        <v>0</v>
      </c>
      <c r="AD110" s="6">
        <v>0</v>
      </c>
      <c r="AE110" s="6">
        <v>0</v>
      </c>
      <c r="AF110" s="6">
        <v>0</v>
      </c>
      <c r="AG110" s="6">
        <v>0</v>
      </c>
      <c r="AH110" s="6">
        <v>0</v>
      </c>
    </row>
    <row r="111" spans="1:34" x14ac:dyDescent="0.3">
      <c r="A111" s="6">
        <v>200681</v>
      </c>
      <c r="B111" s="12" t="str">
        <f t="shared" si="3"/>
        <v>2006-8-1</v>
      </c>
      <c r="C111" s="15">
        <v>2006</v>
      </c>
      <c r="D111" s="15">
        <v>8</v>
      </c>
      <c r="E111" s="15">
        <v>1</v>
      </c>
      <c r="F111" s="6" t="s">
        <v>28</v>
      </c>
      <c r="G111" s="6" t="s">
        <v>29</v>
      </c>
      <c r="H111" s="7">
        <v>2.63</v>
      </c>
      <c r="I111" s="6" t="s">
        <v>30</v>
      </c>
      <c r="J111" s="6" t="s">
        <v>31</v>
      </c>
      <c r="K111" s="7">
        <v>0.56666666700000001</v>
      </c>
      <c r="L111" s="6" t="s">
        <v>39</v>
      </c>
      <c r="M111" s="6">
        <v>200731</v>
      </c>
      <c r="N111" s="6" t="str">
        <f t="shared" si="4"/>
        <v>2007-3-1</v>
      </c>
      <c r="O111" s="7">
        <v>0.22666666699999999</v>
      </c>
      <c r="P111" s="7">
        <v>0</v>
      </c>
      <c r="Q111" s="6" t="s">
        <v>47</v>
      </c>
      <c r="R111" s="6">
        <v>200731</v>
      </c>
      <c r="S111" s="6" t="str">
        <f t="shared" si="5"/>
        <v>2007-3-1</v>
      </c>
      <c r="T111" s="7">
        <v>0.22666666699999999</v>
      </c>
      <c r="U111" s="7">
        <v>0</v>
      </c>
      <c r="V111" s="6" t="s">
        <v>47</v>
      </c>
      <c r="W111" s="6">
        <v>0</v>
      </c>
      <c r="X111" s="6">
        <v>0</v>
      </c>
      <c r="Y111" s="6">
        <v>1</v>
      </c>
      <c r="Z111" s="6">
        <v>0</v>
      </c>
      <c r="AA111" s="6">
        <v>0</v>
      </c>
      <c r="AB111" s="6">
        <v>0</v>
      </c>
      <c r="AC111" s="6">
        <v>0</v>
      </c>
      <c r="AD111" s="6">
        <v>0</v>
      </c>
      <c r="AE111" s="6">
        <v>0</v>
      </c>
      <c r="AF111" s="6">
        <v>0</v>
      </c>
      <c r="AG111" s="6">
        <v>0</v>
      </c>
      <c r="AH111" s="6">
        <v>0</v>
      </c>
    </row>
    <row r="112" spans="1:34" x14ac:dyDescent="0.3">
      <c r="A112" s="6">
        <v>200681</v>
      </c>
      <c r="B112" s="12" t="str">
        <f t="shared" si="3"/>
        <v>2006-8-1</v>
      </c>
      <c r="C112" s="15">
        <v>2006</v>
      </c>
      <c r="D112" s="15">
        <v>8</v>
      </c>
      <c r="E112" s="15">
        <v>1</v>
      </c>
      <c r="F112" s="6" t="s">
        <v>28</v>
      </c>
      <c r="G112" s="6" t="s">
        <v>34</v>
      </c>
      <c r="H112" s="7">
        <v>3.11</v>
      </c>
      <c r="I112" s="6" t="s">
        <v>30</v>
      </c>
      <c r="J112" s="6" t="s">
        <v>35</v>
      </c>
      <c r="K112" s="7">
        <v>1.9090909089999999</v>
      </c>
      <c r="L112" s="6" t="s">
        <v>39</v>
      </c>
      <c r="M112" s="6">
        <v>200761</v>
      </c>
      <c r="N112" s="6" t="str">
        <f t="shared" si="4"/>
        <v>2007-6-1</v>
      </c>
      <c r="O112" s="7">
        <v>2.6529411760000001</v>
      </c>
      <c r="P112" s="7">
        <v>3</v>
      </c>
      <c r="Q112" s="6" t="s">
        <v>32</v>
      </c>
      <c r="R112" s="6">
        <v>201031</v>
      </c>
      <c r="S112" s="6" t="str">
        <f t="shared" si="5"/>
        <v>2010-3-1</v>
      </c>
      <c r="T112" s="7">
        <v>2.96</v>
      </c>
      <c r="U112" s="7">
        <v>3.91</v>
      </c>
      <c r="V112" s="6" t="s">
        <v>32</v>
      </c>
      <c r="W112" s="6">
        <v>0</v>
      </c>
      <c r="X112" s="6">
        <v>0</v>
      </c>
      <c r="Y112" s="6">
        <v>1</v>
      </c>
      <c r="Z112" s="6">
        <v>1</v>
      </c>
      <c r="AA112" s="6">
        <v>1</v>
      </c>
      <c r="AB112" s="6">
        <v>1</v>
      </c>
      <c r="AC112" s="6">
        <v>0</v>
      </c>
      <c r="AD112" s="6">
        <v>0</v>
      </c>
      <c r="AE112" s="6">
        <v>0</v>
      </c>
      <c r="AF112" s="6">
        <v>1</v>
      </c>
      <c r="AG112" s="6">
        <v>1</v>
      </c>
      <c r="AH112" s="6">
        <v>1</v>
      </c>
    </row>
    <row r="113" spans="1:34" x14ac:dyDescent="0.3">
      <c r="A113" s="6">
        <v>200681</v>
      </c>
      <c r="B113" s="12" t="str">
        <f t="shared" si="3"/>
        <v>2006-8-1</v>
      </c>
      <c r="C113" s="15">
        <v>2006</v>
      </c>
      <c r="D113" s="15">
        <v>8</v>
      </c>
      <c r="E113" s="15">
        <v>1</v>
      </c>
      <c r="F113" s="6" t="s">
        <v>28</v>
      </c>
      <c r="G113" s="6" t="s">
        <v>37</v>
      </c>
      <c r="H113" s="7">
        <v>2.75</v>
      </c>
      <c r="I113" s="6" t="s">
        <v>30</v>
      </c>
      <c r="J113" s="6" t="s">
        <v>31</v>
      </c>
      <c r="K113" s="7">
        <v>1.6</v>
      </c>
      <c r="L113" s="6" t="s">
        <v>39</v>
      </c>
      <c r="M113" s="6">
        <v>200731</v>
      </c>
      <c r="N113" s="6" t="str">
        <f t="shared" si="4"/>
        <v>2007-3-1</v>
      </c>
      <c r="O113" s="7">
        <v>2.0870967739999999</v>
      </c>
      <c r="P113" s="7">
        <v>2.6066666669999998</v>
      </c>
      <c r="Q113" s="6" t="s">
        <v>32</v>
      </c>
      <c r="R113" s="6">
        <v>201031</v>
      </c>
      <c r="S113" s="6" t="str">
        <f t="shared" si="5"/>
        <v>2010-3-1</v>
      </c>
      <c r="T113" s="7">
        <v>2.14</v>
      </c>
      <c r="U113" s="7">
        <v>2.54</v>
      </c>
      <c r="V113" s="6" t="s">
        <v>32</v>
      </c>
      <c r="W113" s="6">
        <v>1</v>
      </c>
      <c r="X113" s="6">
        <v>0</v>
      </c>
      <c r="Y113" s="6">
        <v>1</v>
      </c>
      <c r="Z113" s="6">
        <v>1</v>
      </c>
      <c r="AA113" s="6">
        <v>1</v>
      </c>
      <c r="AB113" s="6">
        <v>1</v>
      </c>
      <c r="AC113" s="6">
        <v>0</v>
      </c>
      <c r="AD113" s="6">
        <v>0</v>
      </c>
      <c r="AE113" s="6">
        <v>0</v>
      </c>
      <c r="AF113" s="6">
        <v>0</v>
      </c>
      <c r="AG113" s="6">
        <v>0</v>
      </c>
      <c r="AH113" s="6">
        <v>0</v>
      </c>
    </row>
    <row r="114" spans="1:34" x14ac:dyDescent="0.3">
      <c r="A114" s="6">
        <v>200681</v>
      </c>
      <c r="B114" s="12" t="str">
        <f t="shared" si="3"/>
        <v>2006-8-1</v>
      </c>
      <c r="C114" s="15">
        <v>2006</v>
      </c>
      <c r="D114" s="15">
        <v>8</v>
      </c>
      <c r="E114" s="15">
        <v>1</v>
      </c>
      <c r="F114" s="6" t="s">
        <v>33</v>
      </c>
      <c r="G114" s="6" t="s">
        <v>37</v>
      </c>
      <c r="H114" s="7">
        <v>3.28</v>
      </c>
      <c r="I114" s="6" t="s">
        <v>30</v>
      </c>
      <c r="J114" s="6" t="s">
        <v>43</v>
      </c>
      <c r="K114" s="7">
        <v>3.42</v>
      </c>
      <c r="L114" s="6" t="s">
        <v>32</v>
      </c>
      <c r="M114" s="6">
        <v>200731</v>
      </c>
      <c r="N114" s="6" t="str">
        <f t="shared" si="4"/>
        <v>2007-3-1</v>
      </c>
      <c r="O114" s="7">
        <v>2.64</v>
      </c>
      <c r="P114" s="7">
        <v>2.12</v>
      </c>
      <c r="Q114" s="6" t="s">
        <v>32</v>
      </c>
      <c r="R114" s="6">
        <v>201061</v>
      </c>
      <c r="S114" s="6" t="str">
        <f t="shared" si="5"/>
        <v>2010-6-1</v>
      </c>
      <c r="T114" s="7">
        <v>3.06</v>
      </c>
      <c r="U114" s="7">
        <v>3.7</v>
      </c>
      <c r="V114" s="6" t="s">
        <v>32</v>
      </c>
      <c r="W114" s="6">
        <v>0</v>
      </c>
      <c r="X114" s="6">
        <v>0</v>
      </c>
      <c r="Y114" s="6">
        <v>1</v>
      </c>
      <c r="Z114" s="6">
        <v>1</v>
      </c>
      <c r="AA114" s="6">
        <v>1</v>
      </c>
      <c r="AB114" s="6">
        <v>1</v>
      </c>
      <c r="AC114" s="6">
        <v>0</v>
      </c>
      <c r="AD114" s="6">
        <v>0</v>
      </c>
      <c r="AE114" s="6">
        <v>0</v>
      </c>
      <c r="AF114" s="6">
        <v>1</v>
      </c>
      <c r="AG114" s="6">
        <v>1</v>
      </c>
      <c r="AH114" s="6">
        <v>1</v>
      </c>
    </row>
    <row r="115" spans="1:34" x14ac:dyDescent="0.3">
      <c r="A115" s="6">
        <v>200681</v>
      </c>
      <c r="B115" s="12" t="str">
        <f t="shared" si="3"/>
        <v>2006-8-1</v>
      </c>
      <c r="C115" s="15">
        <v>2006</v>
      </c>
      <c r="D115" s="15">
        <v>8</v>
      </c>
      <c r="E115" s="15">
        <v>1</v>
      </c>
      <c r="F115" s="6" t="s">
        <v>33</v>
      </c>
      <c r="G115" s="6" t="s">
        <v>38</v>
      </c>
      <c r="H115" s="7">
        <v>3.48</v>
      </c>
      <c r="I115" s="6" t="s">
        <v>30</v>
      </c>
      <c r="J115" s="6" t="s">
        <v>41</v>
      </c>
      <c r="K115" s="7">
        <v>3.2</v>
      </c>
      <c r="L115" s="6" t="s">
        <v>32</v>
      </c>
      <c r="M115" s="6">
        <v>200731</v>
      </c>
      <c r="N115" s="6" t="str">
        <f t="shared" si="4"/>
        <v>2007-3-1</v>
      </c>
      <c r="O115" s="7">
        <v>3.2774193550000001</v>
      </c>
      <c r="P115" s="7">
        <v>3.35</v>
      </c>
      <c r="Q115" s="6" t="s">
        <v>32</v>
      </c>
      <c r="R115" s="6">
        <v>201031</v>
      </c>
      <c r="S115" s="6" t="str">
        <f t="shared" si="5"/>
        <v>2010-3-1</v>
      </c>
      <c r="T115" s="7">
        <v>3.32</v>
      </c>
      <c r="U115" s="7">
        <v>3.59</v>
      </c>
      <c r="V115" s="6" t="s">
        <v>32</v>
      </c>
      <c r="W115" s="6">
        <v>0</v>
      </c>
      <c r="X115" s="6">
        <v>0</v>
      </c>
      <c r="Y115" s="6">
        <v>1</v>
      </c>
      <c r="Z115" s="6">
        <v>1</v>
      </c>
      <c r="AA115" s="6">
        <v>1</v>
      </c>
      <c r="AB115" s="6">
        <v>1</v>
      </c>
      <c r="AC115" s="6">
        <v>0</v>
      </c>
      <c r="AD115" s="6">
        <v>0</v>
      </c>
      <c r="AE115" s="6">
        <v>0</v>
      </c>
      <c r="AF115" s="6">
        <v>1</v>
      </c>
      <c r="AG115" s="6">
        <v>1</v>
      </c>
      <c r="AH115" s="6">
        <v>1</v>
      </c>
    </row>
    <row r="116" spans="1:34" x14ac:dyDescent="0.3">
      <c r="A116" s="6">
        <v>200681</v>
      </c>
      <c r="B116" s="12" t="str">
        <f t="shared" si="3"/>
        <v>2006-8-1</v>
      </c>
      <c r="C116" s="15">
        <v>2006</v>
      </c>
      <c r="D116" s="15">
        <v>8</v>
      </c>
      <c r="E116" s="15">
        <v>1</v>
      </c>
      <c r="F116" s="6" t="s">
        <v>33</v>
      </c>
      <c r="G116" s="6" t="s">
        <v>29</v>
      </c>
      <c r="H116" s="7">
        <v>3.55</v>
      </c>
      <c r="I116" s="6" t="s">
        <v>30</v>
      </c>
      <c r="J116" s="6" t="s">
        <v>41</v>
      </c>
      <c r="K116" s="7">
        <v>3.78</v>
      </c>
      <c r="L116" s="6" t="s">
        <v>32</v>
      </c>
      <c r="M116" s="6">
        <v>200731</v>
      </c>
      <c r="N116" s="6" t="str">
        <f t="shared" si="4"/>
        <v>2007-3-1</v>
      </c>
      <c r="O116" s="7">
        <v>3.667857143</v>
      </c>
      <c r="P116" s="7">
        <v>3.538461538</v>
      </c>
      <c r="Q116" s="6" t="s">
        <v>32</v>
      </c>
      <c r="R116" s="6">
        <v>201031</v>
      </c>
      <c r="S116" s="6" t="str">
        <f t="shared" si="5"/>
        <v>2010-3-1</v>
      </c>
      <c r="T116" s="7">
        <v>3.8</v>
      </c>
      <c r="U116" s="7">
        <v>3.9</v>
      </c>
      <c r="V116" s="6" t="s">
        <v>32</v>
      </c>
      <c r="W116" s="6">
        <v>1</v>
      </c>
      <c r="X116" s="6">
        <v>0</v>
      </c>
      <c r="Y116" s="6">
        <v>1</v>
      </c>
      <c r="Z116" s="6">
        <v>1</v>
      </c>
      <c r="AA116" s="6">
        <v>1</v>
      </c>
      <c r="AB116" s="6">
        <v>1</v>
      </c>
      <c r="AC116" s="6">
        <v>0</v>
      </c>
      <c r="AD116" s="6">
        <v>0</v>
      </c>
      <c r="AE116" s="6">
        <v>0</v>
      </c>
      <c r="AF116" s="6">
        <v>1</v>
      </c>
      <c r="AG116" s="6">
        <v>1</v>
      </c>
      <c r="AH116" s="6">
        <v>1</v>
      </c>
    </row>
    <row r="117" spans="1:34" x14ac:dyDescent="0.3">
      <c r="A117" s="6">
        <v>200681</v>
      </c>
      <c r="B117" s="12" t="str">
        <f t="shared" si="3"/>
        <v>2006-8-1</v>
      </c>
      <c r="C117" s="15">
        <v>2006</v>
      </c>
      <c r="D117" s="15">
        <v>8</v>
      </c>
      <c r="E117" s="15">
        <v>1</v>
      </c>
      <c r="F117" s="6" t="s">
        <v>33</v>
      </c>
      <c r="G117" s="6" t="s">
        <v>38</v>
      </c>
      <c r="H117" s="7">
        <v>3.46</v>
      </c>
      <c r="I117" s="6" t="s">
        <v>30</v>
      </c>
      <c r="J117" s="6" t="s">
        <v>41</v>
      </c>
      <c r="K117" s="7">
        <v>3.72</v>
      </c>
      <c r="L117" s="6" t="s">
        <v>32</v>
      </c>
      <c r="M117" s="6">
        <v>200731</v>
      </c>
      <c r="N117" s="6" t="str">
        <f t="shared" si="4"/>
        <v>2007-3-1</v>
      </c>
      <c r="O117" s="7">
        <v>2.7428571430000002</v>
      </c>
      <c r="P117" s="7">
        <v>2.2000000000000002</v>
      </c>
      <c r="Q117" s="6" t="s">
        <v>32</v>
      </c>
      <c r="R117" s="6">
        <v>201031</v>
      </c>
      <c r="S117" s="6" t="str">
        <f t="shared" si="5"/>
        <v>2010-3-1</v>
      </c>
      <c r="T117" s="7">
        <v>2.94</v>
      </c>
      <c r="U117" s="7">
        <v>3.43</v>
      </c>
      <c r="V117" s="6" t="s">
        <v>32</v>
      </c>
      <c r="W117" s="6">
        <v>0</v>
      </c>
      <c r="X117" s="6">
        <v>0</v>
      </c>
      <c r="Y117" s="6">
        <v>1</v>
      </c>
      <c r="Z117" s="6">
        <v>1</v>
      </c>
      <c r="AA117" s="6">
        <v>1</v>
      </c>
      <c r="AB117" s="6">
        <v>1</v>
      </c>
      <c r="AC117" s="6">
        <v>0</v>
      </c>
      <c r="AD117" s="6">
        <v>0</v>
      </c>
      <c r="AE117" s="6">
        <v>0</v>
      </c>
      <c r="AF117" s="6">
        <v>1</v>
      </c>
      <c r="AG117" s="6">
        <v>1</v>
      </c>
      <c r="AH117" s="6">
        <v>1</v>
      </c>
    </row>
    <row r="118" spans="1:34" x14ac:dyDescent="0.3">
      <c r="A118" s="6">
        <v>200681</v>
      </c>
      <c r="B118" s="12" t="str">
        <f t="shared" si="3"/>
        <v>2006-8-1</v>
      </c>
      <c r="C118" s="15">
        <v>2006</v>
      </c>
      <c r="D118" s="15">
        <v>8</v>
      </c>
      <c r="E118" s="15">
        <v>1</v>
      </c>
      <c r="F118" s="6" t="s">
        <v>28</v>
      </c>
      <c r="G118" s="6" t="s">
        <v>38</v>
      </c>
      <c r="H118" s="7">
        <v>3.03</v>
      </c>
      <c r="I118" s="6" t="s">
        <v>30</v>
      </c>
      <c r="J118" s="6" t="s">
        <v>31</v>
      </c>
      <c r="K118" s="7">
        <v>2.9249999999999998</v>
      </c>
      <c r="L118" s="6" t="s">
        <v>32</v>
      </c>
      <c r="M118" s="6">
        <v>200731</v>
      </c>
      <c r="N118" s="6" t="str">
        <f t="shared" si="4"/>
        <v>2007-3-1</v>
      </c>
      <c r="O118" s="7">
        <v>2.764516129</v>
      </c>
      <c r="P118" s="7">
        <v>2.5933333329999999</v>
      </c>
      <c r="Q118" s="6" t="s">
        <v>32</v>
      </c>
      <c r="R118" s="6">
        <v>201031</v>
      </c>
      <c r="S118" s="6" t="str">
        <f t="shared" si="5"/>
        <v>2010-3-1</v>
      </c>
      <c r="T118" s="7">
        <v>2.91</v>
      </c>
      <c r="U118" s="7">
        <v>3.27</v>
      </c>
      <c r="V118" s="6" t="s">
        <v>32</v>
      </c>
      <c r="W118" s="6">
        <v>0</v>
      </c>
      <c r="X118" s="6">
        <v>0</v>
      </c>
      <c r="Y118" s="6">
        <v>1</v>
      </c>
      <c r="Z118" s="6">
        <v>1</v>
      </c>
      <c r="AA118" s="6">
        <v>1</v>
      </c>
      <c r="AB118" s="6">
        <v>1</v>
      </c>
      <c r="AC118" s="6">
        <v>0</v>
      </c>
      <c r="AD118" s="6">
        <v>0</v>
      </c>
      <c r="AE118" s="6">
        <v>0</v>
      </c>
      <c r="AF118" s="6">
        <v>1</v>
      </c>
      <c r="AG118" s="6">
        <v>1</v>
      </c>
      <c r="AH118" s="6">
        <v>1</v>
      </c>
    </row>
    <row r="119" spans="1:34" x14ac:dyDescent="0.3">
      <c r="A119" s="6">
        <v>200681</v>
      </c>
      <c r="B119" s="12" t="str">
        <f t="shared" si="3"/>
        <v>2006-8-1</v>
      </c>
      <c r="C119" s="15">
        <v>2006</v>
      </c>
      <c r="D119" s="15">
        <v>8</v>
      </c>
      <c r="E119" s="15">
        <v>1</v>
      </c>
      <c r="F119" s="6" t="s">
        <v>33</v>
      </c>
      <c r="G119" s="6" t="s">
        <v>37</v>
      </c>
      <c r="H119" s="7">
        <v>3.65</v>
      </c>
      <c r="I119" s="6" t="s">
        <v>30</v>
      </c>
      <c r="J119" s="6" t="s">
        <v>41</v>
      </c>
      <c r="K119" s="7">
        <v>3.246666667</v>
      </c>
      <c r="L119" s="6" t="s">
        <v>32</v>
      </c>
      <c r="M119" s="6">
        <v>200731</v>
      </c>
      <c r="N119" s="6" t="str">
        <f t="shared" si="4"/>
        <v>2007-3-1</v>
      </c>
      <c r="O119" s="7">
        <v>3.42</v>
      </c>
      <c r="P119" s="7">
        <v>3.5933333329999999</v>
      </c>
      <c r="Q119" s="6" t="s">
        <v>32</v>
      </c>
      <c r="R119" s="6">
        <v>200831</v>
      </c>
      <c r="S119" s="6" t="str">
        <f t="shared" si="5"/>
        <v>2008-3-1</v>
      </c>
      <c r="T119" s="7">
        <v>3.5</v>
      </c>
      <c r="U119" s="7">
        <v>3.75</v>
      </c>
      <c r="V119" s="6" t="s">
        <v>32</v>
      </c>
      <c r="W119" s="6">
        <v>0</v>
      </c>
      <c r="X119" s="6">
        <v>0</v>
      </c>
      <c r="Y119" s="6">
        <v>1</v>
      </c>
      <c r="Z119" s="6">
        <v>1</v>
      </c>
      <c r="AA119" s="6">
        <v>0</v>
      </c>
      <c r="AB119" s="6">
        <v>0</v>
      </c>
      <c r="AC119" s="6">
        <v>0</v>
      </c>
      <c r="AD119" s="6">
        <v>0</v>
      </c>
      <c r="AE119" s="6">
        <v>0</v>
      </c>
      <c r="AF119" s="6">
        <v>0</v>
      </c>
      <c r="AG119" s="6">
        <v>0</v>
      </c>
      <c r="AH119" s="6">
        <v>0</v>
      </c>
    </row>
    <row r="120" spans="1:34" x14ac:dyDescent="0.3">
      <c r="A120" s="6">
        <v>200681</v>
      </c>
      <c r="B120" s="12" t="str">
        <f t="shared" si="3"/>
        <v>2006-8-1</v>
      </c>
      <c r="C120" s="15">
        <v>2006</v>
      </c>
      <c r="D120" s="15">
        <v>8</v>
      </c>
      <c r="E120" s="15">
        <v>1</v>
      </c>
      <c r="F120" s="6" t="s">
        <v>33</v>
      </c>
      <c r="G120" s="6" t="s">
        <v>29</v>
      </c>
      <c r="H120" s="7">
        <v>3.07</v>
      </c>
      <c r="I120" s="6" t="s">
        <v>30</v>
      </c>
      <c r="J120" s="6" t="s">
        <v>31</v>
      </c>
      <c r="K120" s="7">
        <v>2.9357142860000001</v>
      </c>
      <c r="L120" s="6" t="s">
        <v>32</v>
      </c>
      <c r="M120" s="6">
        <v>200731</v>
      </c>
      <c r="N120" s="6" t="str">
        <f t="shared" si="4"/>
        <v>2007-3-1</v>
      </c>
      <c r="O120" s="7">
        <v>2.489655172</v>
      </c>
      <c r="P120" s="7">
        <v>2.0733333329999999</v>
      </c>
      <c r="Q120" s="6" t="s">
        <v>32</v>
      </c>
      <c r="R120" s="6">
        <v>201081</v>
      </c>
      <c r="S120" s="6" t="str">
        <f t="shared" si="5"/>
        <v>2010-8-1</v>
      </c>
      <c r="T120" s="7">
        <v>2.6</v>
      </c>
      <c r="U120" s="7">
        <v>3.06</v>
      </c>
      <c r="V120" s="6" t="s">
        <v>32</v>
      </c>
      <c r="W120" s="6">
        <v>0</v>
      </c>
      <c r="X120" s="6">
        <v>0</v>
      </c>
      <c r="Y120" s="6">
        <v>1</v>
      </c>
      <c r="Z120" s="6">
        <v>1</v>
      </c>
      <c r="AA120" s="6">
        <v>1</v>
      </c>
      <c r="AB120" s="6">
        <v>1</v>
      </c>
      <c r="AC120" s="6">
        <v>1</v>
      </c>
      <c r="AD120" s="6">
        <v>0</v>
      </c>
      <c r="AE120" s="6">
        <v>0</v>
      </c>
      <c r="AF120" s="6">
        <v>0</v>
      </c>
      <c r="AG120" s="6">
        <v>0</v>
      </c>
      <c r="AH120" s="6">
        <v>0</v>
      </c>
    </row>
    <row r="121" spans="1:34" x14ac:dyDescent="0.3">
      <c r="A121" s="6">
        <v>200681</v>
      </c>
      <c r="B121" s="12" t="str">
        <f t="shared" si="3"/>
        <v>2006-8-1</v>
      </c>
      <c r="C121" s="15">
        <v>2006</v>
      </c>
      <c r="D121" s="15">
        <v>8</v>
      </c>
      <c r="E121" s="15">
        <v>1</v>
      </c>
      <c r="F121" s="6" t="s">
        <v>33</v>
      </c>
      <c r="G121" s="6" t="s">
        <v>38</v>
      </c>
      <c r="H121" s="7">
        <v>2.84</v>
      </c>
      <c r="I121" s="6" t="s">
        <v>30</v>
      </c>
      <c r="J121" s="6" t="s">
        <v>46</v>
      </c>
      <c r="K121" s="7">
        <v>1.661538462</v>
      </c>
      <c r="L121" s="6" t="s">
        <v>39</v>
      </c>
      <c r="M121" s="6">
        <v>200731</v>
      </c>
      <c r="N121" s="6" t="str">
        <f t="shared" si="4"/>
        <v>2007-3-1</v>
      </c>
      <c r="O121" s="7">
        <v>1.8758620690000001</v>
      </c>
      <c r="P121" s="7">
        <v>2.0499999999999998</v>
      </c>
      <c r="Q121" s="6" t="s">
        <v>39</v>
      </c>
      <c r="R121" s="6">
        <v>201031</v>
      </c>
      <c r="S121" s="6" t="str">
        <f t="shared" si="5"/>
        <v>2010-3-1</v>
      </c>
      <c r="T121" s="7">
        <v>2.63</v>
      </c>
      <c r="U121" s="7">
        <v>3.41</v>
      </c>
      <c r="V121" s="6" t="s">
        <v>32</v>
      </c>
      <c r="W121" s="6">
        <v>0</v>
      </c>
      <c r="X121" s="6">
        <v>0</v>
      </c>
      <c r="Y121" s="6">
        <v>1</v>
      </c>
      <c r="Z121" s="6">
        <v>1</v>
      </c>
      <c r="AA121" s="6">
        <v>1</v>
      </c>
      <c r="AB121" s="6">
        <v>0</v>
      </c>
      <c r="AC121" s="6">
        <v>0</v>
      </c>
      <c r="AD121" s="6">
        <v>0</v>
      </c>
      <c r="AE121" s="6">
        <v>0</v>
      </c>
      <c r="AF121" s="6">
        <v>1</v>
      </c>
      <c r="AG121" s="6">
        <v>1</v>
      </c>
      <c r="AH121" s="6">
        <v>1</v>
      </c>
    </row>
    <row r="122" spans="1:34" x14ac:dyDescent="0.3">
      <c r="A122" s="6">
        <v>200681</v>
      </c>
      <c r="B122" s="12" t="str">
        <f t="shared" si="3"/>
        <v>2006-8-1</v>
      </c>
      <c r="C122" s="15">
        <v>2006</v>
      </c>
      <c r="D122" s="15">
        <v>8</v>
      </c>
      <c r="E122" s="15">
        <v>1</v>
      </c>
      <c r="F122" s="6" t="s">
        <v>28</v>
      </c>
      <c r="G122" s="6" t="s">
        <v>37</v>
      </c>
      <c r="H122" s="7">
        <v>2.94</v>
      </c>
      <c r="I122" s="6" t="s">
        <v>30</v>
      </c>
      <c r="J122" s="6" t="s">
        <v>44</v>
      </c>
      <c r="K122" s="7">
        <v>3.0727272729999999</v>
      </c>
      <c r="L122" s="6" t="s">
        <v>32</v>
      </c>
      <c r="M122" s="6">
        <v>200731</v>
      </c>
      <c r="N122" s="6" t="str">
        <f t="shared" si="4"/>
        <v>2007-3-1</v>
      </c>
      <c r="O122" s="7">
        <v>2.4909090909999998</v>
      </c>
      <c r="P122" s="7">
        <v>1.9090909089999999</v>
      </c>
      <c r="Q122" s="6" t="s">
        <v>42</v>
      </c>
      <c r="R122" s="6">
        <v>200881</v>
      </c>
      <c r="S122" s="6" t="str">
        <f t="shared" si="5"/>
        <v>2008-8-1</v>
      </c>
      <c r="T122" s="7">
        <v>1.84</v>
      </c>
      <c r="U122" s="7">
        <v>1.24</v>
      </c>
      <c r="V122" s="6" t="s">
        <v>39</v>
      </c>
      <c r="W122" s="6">
        <v>0</v>
      </c>
      <c r="X122" s="6">
        <v>0</v>
      </c>
      <c r="Y122" s="6">
        <v>1</v>
      </c>
      <c r="Z122" s="6">
        <v>1</v>
      </c>
      <c r="AA122" s="6">
        <v>1</v>
      </c>
      <c r="AB122" s="6">
        <v>0</v>
      </c>
      <c r="AC122" s="6">
        <v>0</v>
      </c>
      <c r="AD122" s="6">
        <v>0</v>
      </c>
      <c r="AE122" s="6">
        <v>0</v>
      </c>
      <c r="AF122" s="6">
        <v>0</v>
      </c>
      <c r="AG122" s="6">
        <v>0</v>
      </c>
      <c r="AH122" s="6">
        <v>0</v>
      </c>
    </row>
    <row r="123" spans="1:34" x14ac:dyDescent="0.3">
      <c r="A123" s="6">
        <v>200681</v>
      </c>
      <c r="B123" s="12" t="str">
        <f t="shared" si="3"/>
        <v>2006-8-1</v>
      </c>
      <c r="C123" s="15">
        <v>2006</v>
      </c>
      <c r="D123" s="15">
        <v>8</v>
      </c>
      <c r="E123" s="15">
        <v>1</v>
      </c>
      <c r="F123" s="6" t="s">
        <v>28</v>
      </c>
      <c r="G123" s="6" t="s">
        <v>36</v>
      </c>
      <c r="H123" s="7">
        <v>3.59</v>
      </c>
      <c r="I123" s="6" t="s">
        <v>30</v>
      </c>
      <c r="J123" s="6" t="s">
        <v>41</v>
      </c>
      <c r="K123" s="7">
        <v>3.65</v>
      </c>
      <c r="L123" s="6" t="s">
        <v>32</v>
      </c>
      <c r="M123" s="6">
        <v>200731</v>
      </c>
      <c r="N123" s="6" t="str">
        <f t="shared" si="4"/>
        <v>2007-3-1</v>
      </c>
      <c r="O123" s="7">
        <v>3.7516129029999998</v>
      </c>
      <c r="P123" s="7">
        <v>3.86</v>
      </c>
      <c r="Q123" s="6" t="s">
        <v>32</v>
      </c>
      <c r="R123" s="6">
        <v>200981</v>
      </c>
      <c r="S123" s="6" t="str">
        <f t="shared" si="5"/>
        <v>2009-8-1</v>
      </c>
      <c r="T123" s="7">
        <v>3.81</v>
      </c>
      <c r="U123" s="7">
        <v>3.94</v>
      </c>
      <c r="V123" s="6" t="s">
        <v>32</v>
      </c>
      <c r="W123" s="6">
        <v>0</v>
      </c>
      <c r="X123" s="6">
        <v>0</v>
      </c>
      <c r="Y123" s="6">
        <v>1</v>
      </c>
      <c r="Z123" s="6">
        <v>1</v>
      </c>
      <c r="AA123" s="6">
        <v>1</v>
      </c>
      <c r="AB123" s="6">
        <v>1</v>
      </c>
      <c r="AC123" s="6">
        <v>0</v>
      </c>
      <c r="AD123" s="6">
        <v>0</v>
      </c>
      <c r="AE123" s="6">
        <v>0</v>
      </c>
      <c r="AF123" s="6">
        <v>1</v>
      </c>
      <c r="AG123" s="6">
        <v>1</v>
      </c>
      <c r="AH123" s="6">
        <v>1</v>
      </c>
    </row>
    <row r="124" spans="1:34" x14ac:dyDescent="0.3">
      <c r="A124" s="6">
        <v>200681</v>
      </c>
      <c r="B124" s="12" t="str">
        <f t="shared" si="3"/>
        <v>2006-8-1</v>
      </c>
      <c r="C124" s="15">
        <v>2006</v>
      </c>
      <c r="D124" s="15">
        <v>8</v>
      </c>
      <c r="E124" s="15">
        <v>1</v>
      </c>
      <c r="F124" s="6" t="s">
        <v>33</v>
      </c>
      <c r="G124" s="6" t="s">
        <v>40</v>
      </c>
      <c r="H124" s="7">
        <v>2.88</v>
      </c>
      <c r="I124" s="6" t="s">
        <v>30</v>
      </c>
      <c r="J124" s="6" t="s">
        <v>41</v>
      </c>
      <c r="K124" s="7">
        <v>1.92</v>
      </c>
      <c r="L124" s="6" t="s">
        <v>39</v>
      </c>
      <c r="M124" s="6">
        <v>200731</v>
      </c>
      <c r="N124" s="6" t="str">
        <f t="shared" si="4"/>
        <v>2007-3-1</v>
      </c>
      <c r="O124" s="7">
        <v>1.7818181820000001</v>
      </c>
      <c r="P124" s="7">
        <v>1.6666666670000001</v>
      </c>
      <c r="Q124" s="6" t="s">
        <v>39</v>
      </c>
      <c r="R124" s="6">
        <v>201061</v>
      </c>
      <c r="S124" s="6" t="str">
        <f t="shared" si="5"/>
        <v>2010-6-1</v>
      </c>
      <c r="T124" s="7">
        <v>2.4</v>
      </c>
      <c r="U124" s="7">
        <v>1.1499999999999999</v>
      </c>
      <c r="V124" s="6" t="s">
        <v>42</v>
      </c>
      <c r="W124" s="6">
        <v>1</v>
      </c>
      <c r="X124" s="6">
        <v>0</v>
      </c>
      <c r="Y124" s="6">
        <v>1</v>
      </c>
      <c r="Z124" s="6">
        <v>1</v>
      </c>
      <c r="AA124" s="6">
        <v>1</v>
      </c>
      <c r="AB124" s="6">
        <v>1</v>
      </c>
      <c r="AC124" s="6">
        <v>0</v>
      </c>
      <c r="AD124" s="6">
        <v>0</v>
      </c>
      <c r="AE124" s="6">
        <v>0</v>
      </c>
      <c r="AF124" s="6">
        <v>1</v>
      </c>
      <c r="AG124" s="6">
        <v>1</v>
      </c>
      <c r="AH124" s="6">
        <v>1</v>
      </c>
    </row>
    <row r="125" spans="1:34" x14ac:dyDescent="0.3">
      <c r="A125" s="6">
        <v>200681</v>
      </c>
      <c r="B125" s="12" t="str">
        <f t="shared" si="3"/>
        <v>2006-8-1</v>
      </c>
      <c r="C125" s="15">
        <v>2006</v>
      </c>
      <c r="D125" s="15">
        <v>8</v>
      </c>
      <c r="E125" s="15">
        <v>1</v>
      </c>
      <c r="F125" s="6" t="s">
        <v>33</v>
      </c>
      <c r="G125" s="6" t="s">
        <v>37</v>
      </c>
      <c r="H125" s="7">
        <v>3.86</v>
      </c>
      <c r="I125" s="6" t="s">
        <v>30</v>
      </c>
      <c r="J125" s="6" t="s">
        <v>41</v>
      </c>
      <c r="K125" s="7">
        <v>3.72</v>
      </c>
      <c r="L125" s="6" t="s">
        <v>32</v>
      </c>
      <c r="M125" s="6">
        <v>200731</v>
      </c>
      <c r="N125" s="6" t="str">
        <f t="shared" si="4"/>
        <v>2007-3-1</v>
      </c>
      <c r="O125" s="7">
        <v>3.79</v>
      </c>
      <c r="P125" s="7">
        <v>3.86</v>
      </c>
      <c r="Q125" s="6" t="s">
        <v>32</v>
      </c>
      <c r="R125" s="6">
        <v>201031</v>
      </c>
      <c r="S125" s="6" t="str">
        <f t="shared" si="5"/>
        <v>2010-3-1</v>
      </c>
      <c r="T125" s="7">
        <v>3.8</v>
      </c>
      <c r="U125" s="7">
        <v>4</v>
      </c>
      <c r="V125" s="6" t="s">
        <v>32</v>
      </c>
      <c r="W125" s="6">
        <v>1</v>
      </c>
      <c r="X125" s="6">
        <v>0</v>
      </c>
      <c r="Y125" s="6">
        <v>1</v>
      </c>
      <c r="Z125" s="6">
        <v>1</v>
      </c>
      <c r="AA125" s="6">
        <v>1</v>
      </c>
      <c r="AB125" s="6">
        <v>1</v>
      </c>
      <c r="AC125" s="6">
        <v>0</v>
      </c>
      <c r="AD125" s="6">
        <v>0</v>
      </c>
      <c r="AE125" s="6">
        <v>0</v>
      </c>
      <c r="AF125" s="6">
        <v>1</v>
      </c>
      <c r="AG125" s="6">
        <v>1</v>
      </c>
      <c r="AH125" s="6">
        <v>1</v>
      </c>
    </row>
    <row r="126" spans="1:34" x14ac:dyDescent="0.3">
      <c r="A126" s="6">
        <v>200681</v>
      </c>
      <c r="B126" s="12" t="str">
        <f t="shared" si="3"/>
        <v>2006-8-1</v>
      </c>
      <c r="C126" s="15">
        <v>2006</v>
      </c>
      <c r="D126" s="15">
        <v>8</v>
      </c>
      <c r="E126" s="15">
        <v>1</v>
      </c>
      <c r="F126" s="6" t="s">
        <v>28</v>
      </c>
      <c r="G126" s="6" t="s">
        <v>38</v>
      </c>
      <c r="H126" s="7">
        <v>3.02</v>
      </c>
      <c r="I126" s="6" t="s">
        <v>30</v>
      </c>
      <c r="J126" s="6" t="s">
        <v>31</v>
      </c>
      <c r="K126" s="7">
        <v>2.173333333</v>
      </c>
      <c r="L126" s="6" t="s">
        <v>32</v>
      </c>
      <c r="M126" s="6">
        <v>200731</v>
      </c>
      <c r="N126" s="6" t="str">
        <f t="shared" si="4"/>
        <v>2007-3-1</v>
      </c>
      <c r="O126" s="7">
        <v>2.0133333329999998</v>
      </c>
      <c r="P126" s="7">
        <v>1.8533333329999999</v>
      </c>
      <c r="Q126" s="6" t="s">
        <v>42</v>
      </c>
      <c r="R126" s="6">
        <v>201051</v>
      </c>
      <c r="S126" s="6" t="str">
        <f t="shared" si="5"/>
        <v>2010-5-1</v>
      </c>
      <c r="T126" s="7">
        <v>2.59</v>
      </c>
      <c r="U126" s="7">
        <v>2.2999999999999998</v>
      </c>
      <c r="V126" s="6" t="s">
        <v>32</v>
      </c>
      <c r="W126" s="6">
        <v>0</v>
      </c>
      <c r="X126" s="6">
        <v>0</v>
      </c>
      <c r="Y126" s="6">
        <v>1</v>
      </c>
      <c r="Z126" s="6">
        <v>1</v>
      </c>
      <c r="AA126" s="6">
        <v>1</v>
      </c>
      <c r="AB126" s="6">
        <v>1</v>
      </c>
      <c r="AC126" s="6">
        <v>0</v>
      </c>
      <c r="AD126" s="6">
        <v>0</v>
      </c>
      <c r="AE126" s="6">
        <v>0</v>
      </c>
      <c r="AF126" s="6">
        <v>0</v>
      </c>
      <c r="AG126" s="6">
        <v>0</v>
      </c>
      <c r="AH126" s="6">
        <v>1</v>
      </c>
    </row>
    <row r="127" spans="1:34" x14ac:dyDescent="0.3">
      <c r="A127" s="6">
        <v>200681</v>
      </c>
      <c r="B127" s="12" t="str">
        <f t="shared" si="3"/>
        <v>2006-8-1</v>
      </c>
      <c r="C127" s="15">
        <v>2006</v>
      </c>
      <c r="D127" s="15">
        <v>8</v>
      </c>
      <c r="E127" s="15">
        <v>1</v>
      </c>
      <c r="F127" s="6" t="s">
        <v>28</v>
      </c>
      <c r="G127" s="6" t="s">
        <v>38</v>
      </c>
      <c r="H127" s="7">
        <v>3.41</v>
      </c>
      <c r="I127" s="6" t="s">
        <v>30</v>
      </c>
      <c r="J127" s="6" t="s">
        <v>31</v>
      </c>
      <c r="K127" s="7">
        <v>2.25</v>
      </c>
      <c r="L127" s="6" t="s">
        <v>32</v>
      </c>
      <c r="M127" s="6">
        <v>200731</v>
      </c>
      <c r="N127" s="6" t="str">
        <f t="shared" si="4"/>
        <v>2007-3-1</v>
      </c>
      <c r="O127" s="7">
        <v>2.3258064520000001</v>
      </c>
      <c r="P127" s="7">
        <v>2.4066666670000001</v>
      </c>
      <c r="Q127" s="6" t="s">
        <v>32</v>
      </c>
      <c r="R127" s="6">
        <v>201071</v>
      </c>
      <c r="S127" s="6" t="str">
        <f t="shared" si="5"/>
        <v>2010-7-1</v>
      </c>
      <c r="T127" s="7">
        <v>2.15</v>
      </c>
      <c r="U127" s="7">
        <v>2.2999999999999998</v>
      </c>
      <c r="V127" s="6" t="s">
        <v>32</v>
      </c>
      <c r="W127" s="6">
        <v>1</v>
      </c>
      <c r="X127" s="6">
        <v>0</v>
      </c>
      <c r="Y127" s="6">
        <v>1</v>
      </c>
      <c r="Z127" s="6">
        <v>1</v>
      </c>
      <c r="AA127" s="6">
        <v>1</v>
      </c>
      <c r="AB127" s="6">
        <v>1</v>
      </c>
      <c r="AC127" s="6">
        <v>0</v>
      </c>
      <c r="AD127" s="6">
        <v>0</v>
      </c>
      <c r="AE127" s="6">
        <v>0</v>
      </c>
      <c r="AF127" s="6">
        <v>0</v>
      </c>
      <c r="AG127" s="6">
        <v>0</v>
      </c>
      <c r="AH127" s="6">
        <v>0</v>
      </c>
    </row>
    <row r="128" spans="1:34" x14ac:dyDescent="0.3">
      <c r="A128" s="6">
        <v>200681</v>
      </c>
      <c r="B128" s="12" t="str">
        <f t="shared" si="3"/>
        <v>2006-8-1</v>
      </c>
      <c r="C128" s="15">
        <v>2006</v>
      </c>
      <c r="D128" s="15">
        <v>8</v>
      </c>
      <c r="E128" s="15">
        <v>1</v>
      </c>
      <c r="F128" s="6" t="s">
        <v>28</v>
      </c>
      <c r="G128" s="6" t="s">
        <v>38</v>
      </c>
      <c r="H128" s="7">
        <v>3.62</v>
      </c>
      <c r="I128" s="6" t="s">
        <v>30</v>
      </c>
      <c r="J128" s="6" t="s">
        <v>41</v>
      </c>
      <c r="K128" s="7">
        <v>3.673333333</v>
      </c>
      <c r="L128" s="6" t="s">
        <v>32</v>
      </c>
      <c r="M128" s="6">
        <v>200731</v>
      </c>
      <c r="N128" s="6" t="str">
        <f t="shared" si="4"/>
        <v>2007-3-1</v>
      </c>
      <c r="O128" s="7">
        <v>3.4366666669999999</v>
      </c>
      <c r="P128" s="7">
        <v>3.2</v>
      </c>
      <c r="Q128" s="6" t="s">
        <v>32</v>
      </c>
      <c r="R128" s="6">
        <v>201031</v>
      </c>
      <c r="S128" s="6" t="str">
        <f t="shared" si="5"/>
        <v>2010-3-1</v>
      </c>
      <c r="T128" s="7">
        <v>3.34</v>
      </c>
      <c r="U128" s="7">
        <v>3.57</v>
      </c>
      <c r="V128" s="6" t="s">
        <v>32</v>
      </c>
      <c r="W128" s="6">
        <v>0</v>
      </c>
      <c r="X128" s="6">
        <v>0</v>
      </c>
      <c r="Y128" s="6">
        <v>1</v>
      </c>
      <c r="Z128" s="6">
        <v>1</v>
      </c>
      <c r="AA128" s="6">
        <v>1</v>
      </c>
      <c r="AB128" s="6">
        <v>1</v>
      </c>
      <c r="AC128" s="6">
        <v>0</v>
      </c>
      <c r="AD128" s="6">
        <v>0</v>
      </c>
      <c r="AE128" s="6">
        <v>0</v>
      </c>
      <c r="AF128" s="6">
        <v>1</v>
      </c>
      <c r="AG128" s="6">
        <v>1</v>
      </c>
      <c r="AH128" s="6">
        <v>1</v>
      </c>
    </row>
    <row r="129" spans="1:34" x14ac:dyDescent="0.3">
      <c r="A129" s="6">
        <v>200681</v>
      </c>
      <c r="B129" s="12" t="str">
        <f t="shared" si="3"/>
        <v>2006-8-1</v>
      </c>
      <c r="C129" s="15">
        <v>2006</v>
      </c>
      <c r="D129" s="15">
        <v>8</v>
      </c>
      <c r="E129" s="15">
        <v>1</v>
      </c>
      <c r="F129" s="6" t="s">
        <v>33</v>
      </c>
      <c r="G129" s="6" t="s">
        <v>38</v>
      </c>
      <c r="H129" s="7">
        <v>3.36</v>
      </c>
      <c r="I129" s="6" t="s">
        <v>30</v>
      </c>
      <c r="J129" s="6" t="s">
        <v>31</v>
      </c>
      <c r="K129" s="7">
        <v>1.83</v>
      </c>
      <c r="L129" s="6" t="s">
        <v>42</v>
      </c>
      <c r="M129" s="6">
        <v>200731</v>
      </c>
      <c r="N129" s="6" t="str">
        <f t="shared" si="4"/>
        <v>2007-3-1</v>
      </c>
      <c r="O129" s="7">
        <v>2.4740740739999998</v>
      </c>
      <c r="P129" s="7">
        <v>2.3285714290000001</v>
      </c>
      <c r="Q129" s="6" t="s">
        <v>32</v>
      </c>
      <c r="R129" s="6">
        <v>200961</v>
      </c>
      <c r="S129" s="6" t="str">
        <f t="shared" si="5"/>
        <v>2009-6-1</v>
      </c>
      <c r="T129" s="7">
        <v>3.29</v>
      </c>
      <c r="U129" s="7">
        <v>4</v>
      </c>
      <c r="V129" s="6" t="s">
        <v>32</v>
      </c>
      <c r="W129" s="6">
        <v>0</v>
      </c>
      <c r="X129" s="6">
        <v>1</v>
      </c>
      <c r="Y129" s="6">
        <v>1</v>
      </c>
      <c r="Z129" s="6">
        <v>1</v>
      </c>
      <c r="AA129" s="6">
        <v>1</v>
      </c>
      <c r="AB129" s="6">
        <v>0</v>
      </c>
      <c r="AC129" s="6">
        <v>0</v>
      </c>
      <c r="AD129" s="6">
        <v>0</v>
      </c>
      <c r="AE129" s="6">
        <v>1</v>
      </c>
      <c r="AF129" s="6">
        <v>1</v>
      </c>
      <c r="AG129" s="6">
        <v>1</v>
      </c>
      <c r="AH129" s="6">
        <v>1</v>
      </c>
    </row>
    <row r="130" spans="1:34" x14ac:dyDescent="0.3">
      <c r="A130" s="6">
        <v>200681</v>
      </c>
      <c r="B130" s="12" t="str">
        <f t="shared" si="3"/>
        <v>2006-8-1</v>
      </c>
      <c r="C130" s="15">
        <v>2006</v>
      </c>
      <c r="D130" s="15">
        <v>8</v>
      </c>
      <c r="E130" s="15">
        <v>1</v>
      </c>
      <c r="F130" s="6" t="s">
        <v>33</v>
      </c>
      <c r="G130" s="6" t="s">
        <v>40</v>
      </c>
      <c r="H130" s="7">
        <v>3.19</v>
      </c>
      <c r="I130" s="6" t="s">
        <v>30</v>
      </c>
      <c r="J130" s="6" t="s">
        <v>43</v>
      </c>
      <c r="K130" s="7">
        <v>3.326666667</v>
      </c>
      <c r="L130" s="6" t="s">
        <v>32</v>
      </c>
      <c r="M130" s="6">
        <v>200731</v>
      </c>
      <c r="N130" s="6" t="str">
        <f t="shared" si="4"/>
        <v>2007-3-1</v>
      </c>
      <c r="O130" s="7">
        <v>3.03</v>
      </c>
      <c r="P130" s="7">
        <v>2.733333333</v>
      </c>
      <c r="Q130" s="6" t="s">
        <v>32</v>
      </c>
      <c r="R130" s="6">
        <v>201031</v>
      </c>
      <c r="S130" s="6" t="str">
        <f t="shared" si="5"/>
        <v>2010-3-1</v>
      </c>
      <c r="T130" s="7">
        <v>2.82</v>
      </c>
      <c r="U130" s="7">
        <v>3.08</v>
      </c>
      <c r="V130" s="6" t="s">
        <v>32</v>
      </c>
      <c r="W130" s="6">
        <v>0</v>
      </c>
      <c r="X130" s="6">
        <v>0</v>
      </c>
      <c r="Y130" s="6">
        <v>1</v>
      </c>
      <c r="Z130" s="6">
        <v>1</v>
      </c>
      <c r="AA130" s="6">
        <v>1</v>
      </c>
      <c r="AB130" s="6">
        <v>1</v>
      </c>
      <c r="AC130" s="6">
        <v>0</v>
      </c>
      <c r="AD130" s="6">
        <v>0</v>
      </c>
      <c r="AE130" s="6">
        <v>0</v>
      </c>
      <c r="AF130" s="6">
        <v>1</v>
      </c>
      <c r="AG130" s="6">
        <v>1</v>
      </c>
      <c r="AH130" s="6">
        <v>1</v>
      </c>
    </row>
    <row r="131" spans="1:34" x14ac:dyDescent="0.3">
      <c r="A131" s="6">
        <v>200681</v>
      </c>
      <c r="B131" s="12" t="str">
        <f t="shared" ref="B131:B194" si="6">LEFT(A131,4)&amp;"-"&amp;MID(A131,5,1)&amp;"-"&amp;RIGHT(A131,1)</f>
        <v>2006-8-1</v>
      </c>
      <c r="C131" s="15">
        <v>2006</v>
      </c>
      <c r="D131" s="15">
        <v>8</v>
      </c>
      <c r="E131" s="15">
        <v>1</v>
      </c>
      <c r="F131" s="6" t="s">
        <v>28</v>
      </c>
      <c r="G131" s="6" t="s">
        <v>38</v>
      </c>
      <c r="H131" s="7">
        <v>3.66</v>
      </c>
      <c r="I131" s="6" t="s">
        <v>30</v>
      </c>
      <c r="J131" s="6" t="s">
        <v>41</v>
      </c>
      <c r="K131" s="7">
        <v>2.5133333329999998</v>
      </c>
      <c r="L131" s="6" t="s">
        <v>32</v>
      </c>
      <c r="M131" s="6">
        <v>200731</v>
      </c>
      <c r="N131" s="6" t="str">
        <f t="shared" ref="N131:N194" si="7">LEFT(M131,4)&amp;"-"&amp;MID(M131,5,1)&amp;"-"&amp;RIGHT(M131,1)</f>
        <v>2007-3-1</v>
      </c>
      <c r="O131" s="7">
        <v>2.296551724</v>
      </c>
      <c r="P131" s="7">
        <v>2.0642857139999999</v>
      </c>
      <c r="Q131" s="6" t="s">
        <v>32</v>
      </c>
      <c r="R131" s="6">
        <v>201031</v>
      </c>
      <c r="S131" s="6" t="str">
        <f t="shared" ref="S131:S194" si="8">LEFT(R131,4)&amp;"-"&amp;MID(R131,5,1)&amp;"-"&amp;RIGHT(R131,1)</f>
        <v>2010-3-1</v>
      </c>
      <c r="T131" s="7">
        <v>2.91</v>
      </c>
      <c r="U131" s="7">
        <v>3.04</v>
      </c>
      <c r="V131" s="6" t="s">
        <v>32</v>
      </c>
      <c r="W131" s="6">
        <v>1</v>
      </c>
      <c r="X131" s="6">
        <v>0</v>
      </c>
      <c r="Y131" s="6">
        <v>1</v>
      </c>
      <c r="Z131" s="6">
        <v>1</v>
      </c>
      <c r="AA131" s="6">
        <v>1</v>
      </c>
      <c r="AB131" s="6">
        <v>1</v>
      </c>
      <c r="AC131" s="6">
        <v>0</v>
      </c>
      <c r="AD131" s="6">
        <v>0</v>
      </c>
      <c r="AE131" s="6">
        <v>0</v>
      </c>
      <c r="AF131" s="6">
        <v>1</v>
      </c>
      <c r="AG131" s="6">
        <v>1</v>
      </c>
      <c r="AH131" s="6">
        <v>1</v>
      </c>
    </row>
    <row r="132" spans="1:34" x14ac:dyDescent="0.3">
      <c r="A132" s="6">
        <v>200681</v>
      </c>
      <c r="B132" s="12" t="str">
        <f t="shared" si="6"/>
        <v>2006-8-1</v>
      </c>
      <c r="C132" s="15">
        <v>2006</v>
      </c>
      <c r="D132" s="15">
        <v>8</v>
      </c>
      <c r="E132" s="15">
        <v>1</v>
      </c>
      <c r="F132" s="6" t="s">
        <v>28</v>
      </c>
      <c r="G132" s="6" t="s">
        <v>34</v>
      </c>
      <c r="H132" s="7">
        <v>2.93</v>
      </c>
      <c r="I132" s="6" t="s">
        <v>30</v>
      </c>
      <c r="J132" s="6" t="s">
        <v>35</v>
      </c>
      <c r="K132" s="7">
        <v>3.0076923080000002</v>
      </c>
      <c r="L132" s="6" t="s">
        <v>32</v>
      </c>
      <c r="M132" s="6">
        <v>200771</v>
      </c>
      <c r="N132" s="6" t="str">
        <f t="shared" si="7"/>
        <v>2007-7-1</v>
      </c>
      <c r="O132" s="7">
        <v>3.0249999999999999</v>
      </c>
      <c r="P132" s="7">
        <v>3.7</v>
      </c>
      <c r="Q132" s="6" t="s">
        <v>32</v>
      </c>
      <c r="R132" s="6">
        <v>200831</v>
      </c>
      <c r="S132" s="6" t="str">
        <f t="shared" si="8"/>
        <v>2008-3-1</v>
      </c>
      <c r="T132" s="7">
        <v>3.06</v>
      </c>
      <c r="U132" s="7">
        <v>2.98</v>
      </c>
      <c r="V132" s="6" t="s">
        <v>32</v>
      </c>
      <c r="W132" s="6">
        <v>0</v>
      </c>
      <c r="X132" s="6">
        <v>0</v>
      </c>
      <c r="Y132" s="6">
        <v>1</v>
      </c>
      <c r="Z132" s="6">
        <v>1</v>
      </c>
      <c r="AA132" s="6">
        <v>0</v>
      </c>
      <c r="AB132" s="6">
        <v>0</v>
      </c>
      <c r="AC132" s="6">
        <v>0</v>
      </c>
      <c r="AD132" s="6">
        <v>0</v>
      </c>
      <c r="AE132" s="6">
        <v>0</v>
      </c>
      <c r="AF132" s="6">
        <v>0</v>
      </c>
      <c r="AG132" s="6">
        <v>0</v>
      </c>
      <c r="AH132" s="6">
        <v>0</v>
      </c>
    </row>
    <row r="133" spans="1:34" x14ac:dyDescent="0.3">
      <c r="A133" s="6">
        <v>200681</v>
      </c>
      <c r="B133" s="12" t="str">
        <f t="shared" si="6"/>
        <v>2006-8-1</v>
      </c>
      <c r="C133" s="15">
        <v>2006</v>
      </c>
      <c r="D133" s="15">
        <v>8</v>
      </c>
      <c r="E133" s="15">
        <v>1</v>
      </c>
      <c r="F133" s="6" t="s">
        <v>33</v>
      </c>
      <c r="G133" s="6" t="s">
        <v>38</v>
      </c>
      <c r="H133" s="7">
        <v>3.95</v>
      </c>
      <c r="I133" s="6" t="s">
        <v>30</v>
      </c>
      <c r="J133" s="6" t="s">
        <v>31</v>
      </c>
      <c r="K133" s="7">
        <v>3.3857142859999998</v>
      </c>
      <c r="L133" s="6" t="s">
        <v>32</v>
      </c>
      <c r="M133" s="6">
        <v>200731</v>
      </c>
      <c r="N133" s="6" t="str">
        <f t="shared" si="7"/>
        <v>2007-3-1</v>
      </c>
      <c r="O133" s="7">
        <v>3.713333333</v>
      </c>
      <c r="P133" s="7">
        <v>4</v>
      </c>
      <c r="Q133" s="6" t="s">
        <v>32</v>
      </c>
      <c r="R133" s="6">
        <v>201031</v>
      </c>
      <c r="S133" s="6" t="str">
        <f t="shared" si="8"/>
        <v>2010-3-1</v>
      </c>
      <c r="T133" s="7">
        <v>3.73</v>
      </c>
      <c r="U133" s="7">
        <v>4</v>
      </c>
      <c r="V133" s="6" t="s">
        <v>32</v>
      </c>
      <c r="W133" s="6">
        <v>0</v>
      </c>
      <c r="X133" s="6">
        <v>0</v>
      </c>
      <c r="Y133" s="6">
        <v>1</v>
      </c>
      <c r="Z133" s="6">
        <v>1</v>
      </c>
      <c r="AA133" s="6">
        <v>1</v>
      </c>
      <c r="AB133" s="6">
        <v>1</v>
      </c>
      <c r="AC133" s="6">
        <v>0</v>
      </c>
      <c r="AD133" s="6">
        <v>0</v>
      </c>
      <c r="AE133" s="6">
        <v>0</v>
      </c>
      <c r="AF133" s="6">
        <v>1</v>
      </c>
      <c r="AG133" s="6">
        <v>1</v>
      </c>
      <c r="AH133" s="6">
        <v>1</v>
      </c>
    </row>
    <row r="134" spans="1:34" x14ac:dyDescent="0.3">
      <c r="A134" s="6">
        <v>200681</v>
      </c>
      <c r="B134" s="12" t="str">
        <f t="shared" si="6"/>
        <v>2006-8-1</v>
      </c>
      <c r="C134" s="15">
        <v>2006</v>
      </c>
      <c r="D134" s="15">
        <v>8</v>
      </c>
      <c r="E134" s="15">
        <v>1</v>
      </c>
      <c r="F134" s="6" t="s">
        <v>33</v>
      </c>
      <c r="G134" s="6" t="s">
        <v>37</v>
      </c>
      <c r="H134" s="7">
        <v>3.61</v>
      </c>
      <c r="I134" s="6" t="s">
        <v>30</v>
      </c>
      <c r="J134" s="6" t="s">
        <v>41</v>
      </c>
      <c r="K134" s="7">
        <v>3.75</v>
      </c>
      <c r="L134" s="6" t="s">
        <v>32</v>
      </c>
      <c r="M134" s="6">
        <v>200731</v>
      </c>
      <c r="N134" s="6" t="str">
        <f t="shared" si="7"/>
        <v>2007-3-1</v>
      </c>
      <c r="O134" s="7">
        <v>3.7941176470000002</v>
      </c>
      <c r="P134" s="7">
        <v>3.8333333330000001</v>
      </c>
      <c r="Q134" s="6" t="s">
        <v>32</v>
      </c>
      <c r="R134" s="6">
        <v>200931</v>
      </c>
      <c r="S134" s="6" t="str">
        <f t="shared" si="8"/>
        <v>2009-3-1</v>
      </c>
      <c r="T134" s="7">
        <v>3.73</v>
      </c>
      <c r="U134" s="7">
        <v>3.81</v>
      </c>
      <c r="V134" s="6" t="s">
        <v>32</v>
      </c>
      <c r="W134" s="6">
        <v>0</v>
      </c>
      <c r="X134" s="6">
        <v>0</v>
      </c>
      <c r="Y134" s="6">
        <v>1</v>
      </c>
      <c r="Z134" s="6">
        <v>1</v>
      </c>
      <c r="AA134" s="6">
        <v>1</v>
      </c>
      <c r="AB134" s="6">
        <v>0</v>
      </c>
      <c r="AC134" s="6">
        <v>0</v>
      </c>
      <c r="AD134" s="6">
        <v>0</v>
      </c>
      <c r="AE134" s="6">
        <v>1</v>
      </c>
      <c r="AF134" s="6">
        <v>1</v>
      </c>
      <c r="AG134" s="6">
        <v>1</v>
      </c>
      <c r="AH134" s="6">
        <v>1</v>
      </c>
    </row>
    <row r="135" spans="1:34" x14ac:dyDescent="0.3">
      <c r="A135" s="6">
        <v>200681</v>
      </c>
      <c r="B135" s="12" t="str">
        <f t="shared" si="6"/>
        <v>2006-8-1</v>
      </c>
      <c r="C135" s="15">
        <v>2006</v>
      </c>
      <c r="D135" s="15">
        <v>8</v>
      </c>
      <c r="E135" s="15">
        <v>1</v>
      </c>
      <c r="F135" s="6" t="s">
        <v>28</v>
      </c>
      <c r="G135" s="6" t="s">
        <v>37</v>
      </c>
      <c r="H135" s="7">
        <v>3.16</v>
      </c>
      <c r="I135" s="6" t="s">
        <v>30</v>
      </c>
      <c r="J135" s="6" t="s">
        <v>44</v>
      </c>
      <c r="K135" s="7">
        <v>2.5750000000000002</v>
      </c>
      <c r="L135" s="6" t="s">
        <v>32</v>
      </c>
      <c r="M135" s="6">
        <v>200731</v>
      </c>
      <c r="N135" s="6" t="str">
        <f t="shared" si="7"/>
        <v>2007-3-1</v>
      </c>
      <c r="O135" s="7">
        <v>2.796296296</v>
      </c>
      <c r="P135" s="7">
        <v>2.6333333329999999</v>
      </c>
      <c r="Q135" s="6" t="s">
        <v>32</v>
      </c>
      <c r="R135" s="6">
        <v>201031</v>
      </c>
      <c r="S135" s="6" t="str">
        <f t="shared" si="8"/>
        <v>2010-3-1</v>
      </c>
      <c r="T135" s="7">
        <v>3.13</v>
      </c>
      <c r="U135" s="7">
        <v>3.5</v>
      </c>
      <c r="V135" s="6" t="s">
        <v>32</v>
      </c>
      <c r="W135" s="6">
        <v>0</v>
      </c>
      <c r="X135" s="6">
        <v>1</v>
      </c>
      <c r="Y135" s="6">
        <v>1</v>
      </c>
      <c r="Z135" s="6">
        <v>1</v>
      </c>
      <c r="AA135" s="6">
        <v>1</v>
      </c>
      <c r="AB135" s="6">
        <v>1</v>
      </c>
      <c r="AC135" s="6">
        <v>0</v>
      </c>
      <c r="AD135" s="6">
        <v>0</v>
      </c>
      <c r="AE135" s="6">
        <v>0</v>
      </c>
      <c r="AF135" s="6">
        <v>1</v>
      </c>
      <c r="AG135" s="6">
        <v>1</v>
      </c>
      <c r="AH135" s="6">
        <v>1</v>
      </c>
    </row>
    <row r="136" spans="1:34" x14ac:dyDescent="0.3">
      <c r="A136" s="6">
        <v>200681</v>
      </c>
      <c r="B136" s="12" t="str">
        <f t="shared" si="6"/>
        <v>2006-8-1</v>
      </c>
      <c r="C136" s="15">
        <v>2006</v>
      </c>
      <c r="D136" s="15">
        <v>8</v>
      </c>
      <c r="E136" s="15">
        <v>1</v>
      </c>
      <c r="F136" s="6" t="s">
        <v>33</v>
      </c>
      <c r="G136" s="6" t="s">
        <v>38</v>
      </c>
      <c r="H136" s="7">
        <v>3.5</v>
      </c>
      <c r="I136" s="6" t="s">
        <v>30</v>
      </c>
      <c r="J136" s="6" t="s">
        <v>41</v>
      </c>
      <c r="K136" s="7">
        <v>3.5666666669999998</v>
      </c>
      <c r="L136" s="6" t="s">
        <v>32</v>
      </c>
      <c r="M136" s="6">
        <v>200731</v>
      </c>
      <c r="N136" s="6" t="str">
        <f t="shared" si="7"/>
        <v>2007-3-1</v>
      </c>
      <c r="O136" s="7">
        <v>3.4151515149999998</v>
      </c>
      <c r="P136" s="7">
        <v>3.2888888889999999</v>
      </c>
      <c r="Q136" s="6" t="s">
        <v>32</v>
      </c>
      <c r="R136" s="6">
        <v>201031</v>
      </c>
      <c r="S136" s="6" t="str">
        <f t="shared" si="8"/>
        <v>2010-3-1</v>
      </c>
      <c r="T136" s="7">
        <v>3.44</v>
      </c>
      <c r="U136" s="7">
        <v>3.38</v>
      </c>
      <c r="V136" s="6" t="s">
        <v>32</v>
      </c>
      <c r="W136" s="6">
        <v>1</v>
      </c>
      <c r="X136" s="6">
        <v>0</v>
      </c>
      <c r="Y136" s="6">
        <v>1</v>
      </c>
      <c r="Z136" s="6">
        <v>1</v>
      </c>
      <c r="AA136" s="6">
        <v>1</v>
      </c>
      <c r="AB136" s="6">
        <v>1</v>
      </c>
      <c r="AC136" s="6">
        <v>0</v>
      </c>
      <c r="AD136" s="6">
        <v>0</v>
      </c>
      <c r="AE136" s="6">
        <v>0</v>
      </c>
      <c r="AF136" s="6">
        <v>1</v>
      </c>
      <c r="AG136" s="6">
        <v>1</v>
      </c>
      <c r="AH136" s="6">
        <v>1</v>
      </c>
    </row>
    <row r="137" spans="1:34" x14ac:dyDescent="0.3">
      <c r="A137" s="6">
        <v>200681</v>
      </c>
      <c r="B137" s="12" t="str">
        <f t="shared" si="6"/>
        <v>2006-8-1</v>
      </c>
      <c r="C137" s="15">
        <v>2006</v>
      </c>
      <c r="D137" s="15">
        <v>8</v>
      </c>
      <c r="E137" s="15">
        <v>1</v>
      </c>
      <c r="F137" s="6" t="s">
        <v>33</v>
      </c>
      <c r="G137" s="6" t="s">
        <v>40</v>
      </c>
      <c r="H137" s="7">
        <v>3.13</v>
      </c>
      <c r="I137" s="6" t="s">
        <v>30</v>
      </c>
      <c r="J137" s="6" t="s">
        <v>43</v>
      </c>
      <c r="K137" s="7">
        <v>3.14</v>
      </c>
      <c r="L137" s="6" t="s">
        <v>32</v>
      </c>
      <c r="M137" s="6">
        <v>200731</v>
      </c>
      <c r="N137" s="6" t="str">
        <f t="shared" si="7"/>
        <v>2007-3-1</v>
      </c>
      <c r="O137" s="7">
        <v>2.9241379310000002</v>
      </c>
      <c r="P137" s="7">
        <v>2.6928571429999999</v>
      </c>
      <c r="Q137" s="6" t="s">
        <v>32</v>
      </c>
      <c r="R137" s="6">
        <v>201031</v>
      </c>
      <c r="S137" s="6" t="str">
        <f t="shared" si="8"/>
        <v>2010-3-1</v>
      </c>
      <c r="T137" s="7">
        <v>3.07</v>
      </c>
      <c r="U137" s="7">
        <v>3.66</v>
      </c>
      <c r="V137" s="6" t="s">
        <v>32</v>
      </c>
      <c r="W137" s="6">
        <v>0</v>
      </c>
      <c r="X137" s="6">
        <v>0</v>
      </c>
      <c r="Y137" s="6">
        <v>1</v>
      </c>
      <c r="Z137" s="6">
        <v>1</v>
      </c>
      <c r="AA137" s="6">
        <v>1</v>
      </c>
      <c r="AB137" s="6">
        <v>1</v>
      </c>
      <c r="AC137" s="6">
        <v>0</v>
      </c>
      <c r="AD137" s="6">
        <v>0</v>
      </c>
      <c r="AE137" s="6">
        <v>0</v>
      </c>
      <c r="AF137" s="6">
        <v>1</v>
      </c>
      <c r="AG137" s="6">
        <v>1</v>
      </c>
      <c r="AH137" s="6">
        <v>1</v>
      </c>
    </row>
    <row r="138" spans="1:34" x14ac:dyDescent="0.3">
      <c r="A138" s="6">
        <v>200681</v>
      </c>
      <c r="B138" s="12" t="str">
        <f t="shared" si="6"/>
        <v>2006-8-1</v>
      </c>
      <c r="C138" s="15">
        <v>2006</v>
      </c>
      <c r="D138" s="15">
        <v>8</v>
      </c>
      <c r="E138" s="15">
        <v>1</v>
      </c>
      <c r="F138" s="6" t="s">
        <v>28</v>
      </c>
      <c r="G138" s="6" t="s">
        <v>38</v>
      </c>
      <c r="H138" s="7">
        <v>3.08</v>
      </c>
      <c r="I138" s="6" t="s">
        <v>30</v>
      </c>
      <c r="J138" s="6" t="s">
        <v>31</v>
      </c>
      <c r="K138" s="7">
        <v>2.8533333330000001</v>
      </c>
      <c r="L138" s="6" t="s">
        <v>32</v>
      </c>
      <c r="M138" s="6">
        <v>200751</v>
      </c>
      <c r="N138" s="6" t="str">
        <f t="shared" si="7"/>
        <v>2007-5-1</v>
      </c>
      <c r="O138" s="7">
        <v>2.6696969699999999</v>
      </c>
      <c r="P138" s="7">
        <v>4</v>
      </c>
      <c r="Q138" s="6" t="s">
        <v>32</v>
      </c>
      <c r="R138" s="6">
        <v>201031</v>
      </c>
      <c r="S138" s="6" t="str">
        <f t="shared" si="8"/>
        <v>2010-3-1</v>
      </c>
      <c r="T138" s="7">
        <v>2.8</v>
      </c>
      <c r="U138" s="7">
        <v>3.17</v>
      </c>
      <c r="V138" s="6" t="s">
        <v>32</v>
      </c>
      <c r="W138" s="6">
        <v>0</v>
      </c>
      <c r="X138" s="6">
        <v>1</v>
      </c>
      <c r="Y138" s="6">
        <v>1</v>
      </c>
      <c r="Z138" s="6">
        <v>1</v>
      </c>
      <c r="AA138" s="6">
        <v>1</v>
      </c>
      <c r="AB138" s="6">
        <v>1</v>
      </c>
      <c r="AC138" s="6">
        <v>0</v>
      </c>
      <c r="AD138" s="6">
        <v>0</v>
      </c>
      <c r="AE138" s="6">
        <v>0</v>
      </c>
      <c r="AF138" s="6">
        <v>1</v>
      </c>
      <c r="AG138" s="6">
        <v>1</v>
      </c>
      <c r="AH138" s="6">
        <v>1</v>
      </c>
    </row>
    <row r="139" spans="1:34" x14ac:dyDescent="0.3">
      <c r="A139" s="6">
        <v>200681</v>
      </c>
      <c r="B139" s="12" t="str">
        <f t="shared" si="6"/>
        <v>2006-8-1</v>
      </c>
      <c r="C139" s="15">
        <v>2006</v>
      </c>
      <c r="D139" s="15">
        <v>8</v>
      </c>
      <c r="E139" s="15">
        <v>1</v>
      </c>
      <c r="F139" s="6" t="s">
        <v>28</v>
      </c>
      <c r="G139" s="6" t="s">
        <v>37</v>
      </c>
      <c r="H139" s="7">
        <v>2.64</v>
      </c>
      <c r="I139" s="6" t="s">
        <v>30</v>
      </c>
      <c r="J139" s="6" t="s">
        <v>31</v>
      </c>
      <c r="K139" s="7">
        <v>2.858333333</v>
      </c>
      <c r="L139" s="6" t="s">
        <v>32</v>
      </c>
      <c r="M139" s="6">
        <v>200731</v>
      </c>
      <c r="N139" s="6" t="str">
        <f t="shared" si="7"/>
        <v>2007-3-1</v>
      </c>
      <c r="O139" s="7">
        <v>2.615384615</v>
      </c>
      <c r="P139" s="7">
        <v>2.4071428570000002</v>
      </c>
      <c r="Q139" s="6" t="s">
        <v>32</v>
      </c>
      <c r="R139" s="6">
        <v>200931</v>
      </c>
      <c r="S139" s="6" t="str">
        <f t="shared" si="8"/>
        <v>2009-3-1</v>
      </c>
      <c r="T139" s="7">
        <v>1.91</v>
      </c>
      <c r="U139" s="7">
        <v>1.65</v>
      </c>
      <c r="V139" s="6" t="s">
        <v>47</v>
      </c>
      <c r="W139" s="6">
        <v>0</v>
      </c>
      <c r="X139" s="6">
        <v>0</v>
      </c>
      <c r="Y139" s="6">
        <v>1</v>
      </c>
      <c r="Z139" s="6">
        <v>1</v>
      </c>
      <c r="AA139" s="6">
        <v>1</v>
      </c>
      <c r="AB139" s="6">
        <v>0</v>
      </c>
      <c r="AC139" s="6">
        <v>0</v>
      </c>
      <c r="AD139" s="6">
        <v>0</v>
      </c>
      <c r="AE139" s="6">
        <v>0</v>
      </c>
      <c r="AF139" s="6">
        <v>0</v>
      </c>
      <c r="AG139" s="6">
        <v>0</v>
      </c>
      <c r="AH139" s="6">
        <v>0</v>
      </c>
    </row>
    <row r="140" spans="1:34" x14ac:dyDescent="0.3">
      <c r="A140" s="6">
        <v>200681</v>
      </c>
      <c r="B140" s="12" t="str">
        <f t="shared" si="6"/>
        <v>2006-8-1</v>
      </c>
      <c r="C140" s="15">
        <v>2006</v>
      </c>
      <c r="D140" s="15">
        <v>8</v>
      </c>
      <c r="E140" s="15">
        <v>1</v>
      </c>
      <c r="F140" s="6" t="s">
        <v>33</v>
      </c>
      <c r="G140" s="6" t="s">
        <v>29</v>
      </c>
      <c r="H140" s="7">
        <v>3.72</v>
      </c>
      <c r="I140" s="6" t="s">
        <v>30</v>
      </c>
      <c r="J140" s="6" t="s">
        <v>41</v>
      </c>
      <c r="K140" s="7">
        <v>3.78</v>
      </c>
      <c r="L140" s="6" t="s">
        <v>32</v>
      </c>
      <c r="M140" s="6">
        <v>200731</v>
      </c>
      <c r="N140" s="6" t="str">
        <f t="shared" si="7"/>
        <v>2007-3-1</v>
      </c>
      <c r="O140" s="7">
        <v>3.651515152</v>
      </c>
      <c r="P140" s="7">
        <v>3.5444444439999998</v>
      </c>
      <c r="Q140" s="6" t="s">
        <v>32</v>
      </c>
      <c r="R140" s="6">
        <v>201031</v>
      </c>
      <c r="S140" s="6" t="str">
        <f t="shared" si="8"/>
        <v>2010-3-1</v>
      </c>
      <c r="T140" s="7">
        <v>3.57</v>
      </c>
      <c r="U140" s="7">
        <v>3.53</v>
      </c>
      <c r="V140" s="6" t="s">
        <v>32</v>
      </c>
      <c r="W140" s="6">
        <v>0</v>
      </c>
      <c r="X140" s="6">
        <v>0</v>
      </c>
      <c r="Y140" s="6">
        <v>1</v>
      </c>
      <c r="Z140" s="6">
        <v>1</v>
      </c>
      <c r="AA140" s="6">
        <v>1</v>
      </c>
      <c r="AB140" s="6">
        <v>1</v>
      </c>
      <c r="AC140" s="6">
        <v>0</v>
      </c>
      <c r="AD140" s="6">
        <v>0</v>
      </c>
      <c r="AE140" s="6">
        <v>0</v>
      </c>
      <c r="AF140" s="6">
        <v>1</v>
      </c>
      <c r="AG140" s="6">
        <v>1</v>
      </c>
      <c r="AH140" s="6">
        <v>1</v>
      </c>
    </row>
    <row r="141" spans="1:34" x14ac:dyDescent="0.3">
      <c r="A141" s="6">
        <v>200681</v>
      </c>
      <c r="B141" s="12" t="str">
        <f t="shared" si="6"/>
        <v>2006-8-1</v>
      </c>
      <c r="C141" s="15">
        <v>2006</v>
      </c>
      <c r="D141" s="15">
        <v>8</v>
      </c>
      <c r="E141" s="15">
        <v>1</v>
      </c>
      <c r="F141" s="6" t="s">
        <v>33</v>
      </c>
      <c r="G141" s="6" t="s">
        <v>38</v>
      </c>
      <c r="H141" s="7">
        <v>3.86</v>
      </c>
      <c r="I141" s="6" t="s">
        <v>30</v>
      </c>
      <c r="J141" s="6" t="s">
        <v>31</v>
      </c>
      <c r="K141" s="7">
        <v>3.5666666669999998</v>
      </c>
      <c r="L141" s="6" t="s">
        <v>32</v>
      </c>
      <c r="M141" s="6">
        <v>200731</v>
      </c>
      <c r="N141" s="6" t="str">
        <f t="shared" si="7"/>
        <v>2007-3-1</v>
      </c>
      <c r="O141" s="7">
        <v>3.167857143</v>
      </c>
      <c r="P141" s="7">
        <v>2.8687499999999999</v>
      </c>
      <c r="Q141" s="6" t="s">
        <v>32</v>
      </c>
      <c r="R141" s="6">
        <v>201051</v>
      </c>
      <c r="S141" s="6" t="str">
        <f t="shared" si="8"/>
        <v>2010-5-1</v>
      </c>
      <c r="T141" s="7">
        <v>3.04</v>
      </c>
      <c r="U141" s="7">
        <v>3.3</v>
      </c>
      <c r="V141" s="6" t="s">
        <v>32</v>
      </c>
      <c r="W141" s="6">
        <v>0</v>
      </c>
      <c r="X141" s="6">
        <v>0</v>
      </c>
      <c r="Y141" s="6">
        <v>1</v>
      </c>
      <c r="Z141" s="6">
        <v>1</v>
      </c>
      <c r="AA141" s="6">
        <v>1</v>
      </c>
      <c r="AB141" s="6">
        <v>1</v>
      </c>
      <c r="AC141" s="6">
        <v>0</v>
      </c>
      <c r="AD141" s="6">
        <v>0</v>
      </c>
      <c r="AE141" s="6">
        <v>0</v>
      </c>
      <c r="AF141" s="6">
        <v>1</v>
      </c>
      <c r="AG141" s="6">
        <v>1</v>
      </c>
      <c r="AH141" s="6">
        <v>1</v>
      </c>
    </row>
    <row r="142" spans="1:34" x14ac:dyDescent="0.3">
      <c r="A142" s="6">
        <v>200681</v>
      </c>
      <c r="B142" s="12" t="str">
        <f t="shared" si="6"/>
        <v>2006-8-1</v>
      </c>
      <c r="C142" s="15">
        <v>2006</v>
      </c>
      <c r="D142" s="15">
        <v>8</v>
      </c>
      <c r="E142" s="15">
        <v>1</v>
      </c>
      <c r="F142" s="6" t="s">
        <v>33</v>
      </c>
      <c r="G142" s="6" t="s">
        <v>40</v>
      </c>
      <c r="H142" s="7">
        <v>3.57</v>
      </c>
      <c r="I142" s="6" t="s">
        <v>30</v>
      </c>
      <c r="J142" s="6" t="s">
        <v>31</v>
      </c>
      <c r="K142" s="7">
        <v>3.6749999999999998</v>
      </c>
      <c r="L142" s="6" t="s">
        <v>32</v>
      </c>
      <c r="M142" s="6">
        <v>200731</v>
      </c>
      <c r="N142" s="6" t="str">
        <f t="shared" si="7"/>
        <v>2007-3-1</v>
      </c>
      <c r="O142" s="7">
        <v>3.5064516129999999</v>
      </c>
      <c r="P142" s="7">
        <v>3.326666667</v>
      </c>
      <c r="Q142" s="6" t="s">
        <v>32</v>
      </c>
      <c r="R142" s="6">
        <v>201031</v>
      </c>
      <c r="S142" s="6" t="str">
        <f t="shared" si="8"/>
        <v>2010-3-1</v>
      </c>
      <c r="T142" s="7">
        <v>3.51</v>
      </c>
      <c r="U142" s="7">
        <v>3.59</v>
      </c>
      <c r="V142" s="6" t="s">
        <v>32</v>
      </c>
      <c r="W142" s="6">
        <v>1</v>
      </c>
      <c r="X142" s="6">
        <v>0</v>
      </c>
      <c r="Y142" s="6">
        <v>1</v>
      </c>
      <c r="Z142" s="6">
        <v>1</v>
      </c>
      <c r="AA142" s="6">
        <v>1</v>
      </c>
      <c r="AB142" s="6">
        <v>1</v>
      </c>
      <c r="AC142" s="6">
        <v>0</v>
      </c>
      <c r="AD142" s="6">
        <v>0</v>
      </c>
      <c r="AE142" s="6">
        <v>0</v>
      </c>
      <c r="AF142" s="6">
        <v>1</v>
      </c>
      <c r="AG142" s="6">
        <v>1</v>
      </c>
      <c r="AH142" s="6">
        <v>1</v>
      </c>
    </row>
    <row r="143" spans="1:34" x14ac:dyDescent="0.3">
      <c r="A143" s="6">
        <v>200681</v>
      </c>
      <c r="B143" s="12" t="str">
        <f t="shared" si="6"/>
        <v>2006-8-1</v>
      </c>
      <c r="C143" s="15">
        <v>2006</v>
      </c>
      <c r="D143" s="15">
        <v>8</v>
      </c>
      <c r="E143" s="15">
        <v>1</v>
      </c>
      <c r="F143" s="6" t="s">
        <v>28</v>
      </c>
      <c r="G143" s="6" t="s">
        <v>40</v>
      </c>
      <c r="H143" s="7">
        <v>3.29</v>
      </c>
      <c r="I143" s="6" t="s">
        <v>30</v>
      </c>
      <c r="J143" s="6" t="s">
        <v>31</v>
      </c>
      <c r="K143" s="7">
        <v>3.0818181820000001</v>
      </c>
      <c r="L143" s="6" t="s">
        <v>32</v>
      </c>
      <c r="M143" s="6">
        <v>200751</v>
      </c>
      <c r="N143" s="6" t="str">
        <f t="shared" si="7"/>
        <v>2007-5-1</v>
      </c>
      <c r="O143" s="7">
        <v>3.1586206899999998</v>
      </c>
      <c r="P143" s="7">
        <v>4</v>
      </c>
      <c r="Q143" s="6" t="s">
        <v>32</v>
      </c>
      <c r="R143" s="6">
        <v>201131</v>
      </c>
      <c r="S143" s="6" t="str">
        <f t="shared" si="8"/>
        <v>2011-3-1</v>
      </c>
      <c r="T143" s="7">
        <v>3.06</v>
      </c>
      <c r="U143" s="7">
        <v>2.35</v>
      </c>
      <c r="V143" s="6" t="s">
        <v>32</v>
      </c>
      <c r="W143" s="6">
        <v>0</v>
      </c>
      <c r="X143" s="6">
        <v>1</v>
      </c>
      <c r="Y143" s="6">
        <v>1</v>
      </c>
      <c r="Z143" s="6">
        <v>1</v>
      </c>
      <c r="AA143" s="6">
        <v>1</v>
      </c>
      <c r="AB143" s="6">
        <v>1</v>
      </c>
      <c r="AC143" s="6">
        <v>1</v>
      </c>
      <c r="AD143" s="6">
        <v>0</v>
      </c>
      <c r="AE143" s="6">
        <v>0</v>
      </c>
      <c r="AF143" s="6">
        <v>0</v>
      </c>
      <c r="AG143" s="6">
        <v>1</v>
      </c>
      <c r="AH143" s="6">
        <v>1</v>
      </c>
    </row>
    <row r="144" spans="1:34" x14ac:dyDescent="0.3">
      <c r="A144" s="6">
        <v>200681</v>
      </c>
      <c r="B144" s="12" t="str">
        <f t="shared" si="6"/>
        <v>2006-8-1</v>
      </c>
      <c r="C144" s="15">
        <v>2006</v>
      </c>
      <c r="D144" s="15">
        <v>8</v>
      </c>
      <c r="E144" s="15">
        <v>1</v>
      </c>
      <c r="F144" s="6" t="s">
        <v>28</v>
      </c>
      <c r="G144" s="6" t="s">
        <v>38</v>
      </c>
      <c r="H144" s="7">
        <v>2.64</v>
      </c>
      <c r="I144" s="6" t="s">
        <v>30</v>
      </c>
      <c r="J144" s="6" t="s">
        <v>45</v>
      </c>
      <c r="K144" s="7">
        <v>1.9</v>
      </c>
      <c r="L144" s="6" t="s">
        <v>39</v>
      </c>
      <c r="M144" s="6">
        <v>200731</v>
      </c>
      <c r="N144" s="6" t="str">
        <f t="shared" si="7"/>
        <v>2007-3-1</v>
      </c>
      <c r="O144" s="7">
        <v>2.3555555560000001</v>
      </c>
      <c r="P144" s="7">
        <v>2.213333333</v>
      </c>
      <c r="Q144" s="6" t="s">
        <v>32</v>
      </c>
      <c r="R144" s="6">
        <v>201031</v>
      </c>
      <c r="S144" s="6" t="str">
        <f t="shared" si="8"/>
        <v>2010-3-1</v>
      </c>
      <c r="T144" s="7">
        <v>2.93</v>
      </c>
      <c r="U144" s="7">
        <v>2.94</v>
      </c>
      <c r="V144" s="6" t="s">
        <v>32</v>
      </c>
      <c r="W144" s="6">
        <v>0</v>
      </c>
      <c r="X144" s="6">
        <v>0</v>
      </c>
      <c r="Y144" s="6">
        <v>1</v>
      </c>
      <c r="Z144" s="6">
        <v>1</v>
      </c>
      <c r="AA144" s="6">
        <v>1</v>
      </c>
      <c r="AB144" s="6">
        <v>1</v>
      </c>
      <c r="AC144" s="6">
        <v>0</v>
      </c>
      <c r="AD144" s="6">
        <v>0</v>
      </c>
      <c r="AE144" s="6">
        <v>0</v>
      </c>
      <c r="AF144" s="6">
        <v>1</v>
      </c>
      <c r="AG144" s="6">
        <v>1</v>
      </c>
      <c r="AH144" s="6">
        <v>1</v>
      </c>
    </row>
    <row r="145" spans="1:34" x14ac:dyDescent="0.3">
      <c r="A145" s="6">
        <v>200681</v>
      </c>
      <c r="B145" s="12" t="str">
        <f t="shared" si="6"/>
        <v>2006-8-1</v>
      </c>
      <c r="C145" s="15">
        <v>2006</v>
      </c>
      <c r="D145" s="15">
        <v>8</v>
      </c>
      <c r="E145" s="15">
        <v>1</v>
      </c>
      <c r="F145" s="6" t="s">
        <v>33</v>
      </c>
      <c r="G145" s="6" t="s">
        <v>29</v>
      </c>
      <c r="H145" s="7">
        <v>3.26</v>
      </c>
      <c r="I145" s="6" t="s">
        <v>30</v>
      </c>
      <c r="J145" s="6" t="s">
        <v>31</v>
      </c>
      <c r="K145" s="7">
        <v>3.0333333329999999</v>
      </c>
      <c r="L145" s="6" t="s">
        <v>32</v>
      </c>
      <c r="M145" s="6">
        <v>200731</v>
      </c>
      <c r="N145" s="6" t="str">
        <f t="shared" si="7"/>
        <v>2007-3-1</v>
      </c>
      <c r="O145" s="7">
        <v>3.0266666670000002</v>
      </c>
      <c r="P145" s="7">
        <v>3.02</v>
      </c>
      <c r="Q145" s="6" t="s">
        <v>32</v>
      </c>
      <c r="R145" s="6">
        <v>201031</v>
      </c>
      <c r="S145" s="6" t="str">
        <f t="shared" si="8"/>
        <v>2010-3-1</v>
      </c>
      <c r="T145" s="7">
        <v>3.33</v>
      </c>
      <c r="U145" s="7">
        <v>3.71</v>
      </c>
      <c r="V145" s="6" t="s">
        <v>32</v>
      </c>
      <c r="W145" s="6">
        <v>1</v>
      </c>
      <c r="X145" s="6">
        <v>1</v>
      </c>
      <c r="Y145" s="6">
        <v>1</v>
      </c>
      <c r="Z145" s="6">
        <v>1</v>
      </c>
      <c r="AA145" s="6">
        <v>1</v>
      </c>
      <c r="AB145" s="6">
        <v>1</v>
      </c>
      <c r="AC145" s="6">
        <v>0</v>
      </c>
      <c r="AD145" s="6">
        <v>0</v>
      </c>
      <c r="AE145" s="6">
        <v>0</v>
      </c>
      <c r="AF145" s="6">
        <v>1</v>
      </c>
      <c r="AG145" s="6">
        <v>1</v>
      </c>
      <c r="AH145" s="6">
        <v>1</v>
      </c>
    </row>
    <row r="146" spans="1:34" x14ac:dyDescent="0.3">
      <c r="A146" s="6">
        <v>200681</v>
      </c>
      <c r="B146" s="12" t="str">
        <f t="shared" si="6"/>
        <v>2006-8-1</v>
      </c>
      <c r="C146" s="15">
        <v>2006</v>
      </c>
      <c r="D146" s="15">
        <v>8</v>
      </c>
      <c r="E146" s="15">
        <v>1</v>
      </c>
      <c r="F146" s="6" t="s">
        <v>33</v>
      </c>
      <c r="G146" s="6" t="s">
        <v>40</v>
      </c>
      <c r="H146" s="7">
        <v>3.36</v>
      </c>
      <c r="I146" s="6" t="s">
        <v>30</v>
      </c>
      <c r="J146" s="6" t="s">
        <v>31</v>
      </c>
      <c r="K146" s="7">
        <v>3.4066666670000001</v>
      </c>
      <c r="L146" s="6" t="s">
        <v>32</v>
      </c>
      <c r="M146" s="6">
        <v>200731</v>
      </c>
      <c r="N146" s="6" t="str">
        <f t="shared" si="7"/>
        <v>2007-3-1</v>
      </c>
      <c r="O146" s="7">
        <v>3.2966666670000002</v>
      </c>
      <c r="P146" s="7">
        <v>3.1866666669999999</v>
      </c>
      <c r="Q146" s="6" t="s">
        <v>32</v>
      </c>
      <c r="R146" s="6">
        <v>201031</v>
      </c>
      <c r="S146" s="6" t="str">
        <f t="shared" si="8"/>
        <v>2010-3-1</v>
      </c>
      <c r="T146" s="7">
        <v>3.25</v>
      </c>
      <c r="U146" s="7">
        <v>3.75</v>
      </c>
      <c r="V146" s="6" t="s">
        <v>32</v>
      </c>
      <c r="W146" s="6">
        <v>1</v>
      </c>
      <c r="X146" s="6">
        <v>0</v>
      </c>
      <c r="Y146" s="6">
        <v>1</v>
      </c>
      <c r="Z146" s="6">
        <v>1</v>
      </c>
      <c r="AA146" s="6">
        <v>1</v>
      </c>
      <c r="AB146" s="6">
        <v>1</v>
      </c>
      <c r="AC146" s="6">
        <v>0</v>
      </c>
      <c r="AD146" s="6">
        <v>0</v>
      </c>
      <c r="AE146" s="6">
        <v>0</v>
      </c>
      <c r="AF146" s="6">
        <v>1</v>
      </c>
      <c r="AG146" s="6">
        <v>1</v>
      </c>
      <c r="AH146" s="6">
        <v>1</v>
      </c>
    </row>
    <row r="147" spans="1:34" x14ac:dyDescent="0.3">
      <c r="A147" s="6">
        <v>200681</v>
      </c>
      <c r="B147" s="12" t="str">
        <f t="shared" si="6"/>
        <v>2006-8-1</v>
      </c>
      <c r="C147" s="15">
        <v>2006</v>
      </c>
      <c r="D147" s="15">
        <v>8</v>
      </c>
      <c r="E147" s="15">
        <v>1</v>
      </c>
      <c r="F147" s="6" t="s">
        <v>33</v>
      </c>
      <c r="G147" s="6" t="s">
        <v>38</v>
      </c>
      <c r="H147" s="7">
        <v>3.28</v>
      </c>
      <c r="I147" s="6" t="s">
        <v>30</v>
      </c>
      <c r="J147" s="6" t="s">
        <v>41</v>
      </c>
      <c r="K147" s="7">
        <v>3.5666666669999998</v>
      </c>
      <c r="L147" s="6" t="s">
        <v>32</v>
      </c>
      <c r="M147" s="6">
        <v>200731</v>
      </c>
      <c r="N147" s="6" t="str">
        <f t="shared" si="7"/>
        <v>2007-3-1</v>
      </c>
      <c r="O147" s="7">
        <v>3.6866666669999999</v>
      </c>
      <c r="P147" s="7">
        <v>3.766666667</v>
      </c>
      <c r="Q147" s="6" t="s">
        <v>32</v>
      </c>
      <c r="R147" s="6">
        <v>200981</v>
      </c>
      <c r="S147" s="6" t="str">
        <f t="shared" si="8"/>
        <v>2009-8-1</v>
      </c>
      <c r="T147" s="7">
        <v>3.87</v>
      </c>
      <c r="U147" s="7">
        <v>3.92</v>
      </c>
      <c r="V147" s="6" t="s">
        <v>32</v>
      </c>
      <c r="W147" s="6">
        <v>0</v>
      </c>
      <c r="X147" s="6">
        <v>0</v>
      </c>
      <c r="Y147" s="6">
        <v>1</v>
      </c>
      <c r="Z147" s="6">
        <v>1</v>
      </c>
      <c r="AA147" s="6">
        <v>1</v>
      </c>
      <c r="AB147" s="6">
        <v>1</v>
      </c>
      <c r="AC147" s="6">
        <v>0</v>
      </c>
      <c r="AD147" s="6">
        <v>0</v>
      </c>
      <c r="AE147" s="6">
        <v>0</v>
      </c>
      <c r="AF147" s="6">
        <v>1</v>
      </c>
      <c r="AG147" s="6">
        <v>1</v>
      </c>
      <c r="AH147" s="6">
        <v>1</v>
      </c>
    </row>
    <row r="148" spans="1:34" x14ac:dyDescent="0.3">
      <c r="A148" s="6">
        <v>200681</v>
      </c>
      <c r="B148" s="12" t="str">
        <f t="shared" si="6"/>
        <v>2006-8-1</v>
      </c>
      <c r="C148" s="15">
        <v>2006</v>
      </c>
      <c r="D148" s="15">
        <v>8</v>
      </c>
      <c r="E148" s="15">
        <v>1</v>
      </c>
      <c r="F148" s="6" t="s">
        <v>33</v>
      </c>
      <c r="G148" s="6" t="s">
        <v>38</v>
      </c>
      <c r="H148" s="7">
        <v>3.59</v>
      </c>
      <c r="I148" s="6" t="s">
        <v>30</v>
      </c>
      <c r="J148" s="6" t="s">
        <v>48</v>
      </c>
      <c r="K148" s="7">
        <v>2.5714285710000002</v>
      </c>
      <c r="L148" s="6" t="s">
        <v>32</v>
      </c>
      <c r="M148" s="6">
        <v>200731</v>
      </c>
      <c r="N148" s="6" t="str">
        <f t="shared" si="7"/>
        <v>2007-3-1</v>
      </c>
      <c r="O148" s="7">
        <v>2.1722222219999998</v>
      </c>
      <c r="P148" s="7">
        <v>1.9181818180000001</v>
      </c>
      <c r="Q148" s="6" t="s">
        <v>42</v>
      </c>
      <c r="R148" s="6">
        <v>200981</v>
      </c>
      <c r="S148" s="6" t="str">
        <f t="shared" si="8"/>
        <v>2009-8-1</v>
      </c>
      <c r="T148" s="7">
        <v>2.4300000000000002</v>
      </c>
      <c r="U148" s="7">
        <v>2.2000000000000002</v>
      </c>
      <c r="V148" s="6" t="s">
        <v>32</v>
      </c>
      <c r="W148" s="6">
        <v>1</v>
      </c>
      <c r="X148" s="6">
        <v>0</v>
      </c>
      <c r="Y148" s="6">
        <v>1</v>
      </c>
      <c r="Z148" s="6">
        <v>1</v>
      </c>
      <c r="AA148" s="6">
        <v>1</v>
      </c>
      <c r="AB148" s="6">
        <v>1</v>
      </c>
      <c r="AC148" s="6">
        <v>0</v>
      </c>
      <c r="AD148" s="6">
        <v>0</v>
      </c>
      <c r="AE148" s="6">
        <v>0</v>
      </c>
      <c r="AF148" s="6">
        <v>1</v>
      </c>
      <c r="AG148" s="6">
        <v>1</v>
      </c>
      <c r="AH148" s="6">
        <v>1</v>
      </c>
    </row>
    <row r="149" spans="1:34" x14ac:dyDescent="0.3">
      <c r="A149" s="6">
        <v>200681</v>
      </c>
      <c r="B149" s="12" t="str">
        <f t="shared" si="6"/>
        <v>2006-8-1</v>
      </c>
      <c r="C149" s="15">
        <v>2006</v>
      </c>
      <c r="D149" s="15">
        <v>8</v>
      </c>
      <c r="E149" s="15">
        <v>1</v>
      </c>
      <c r="F149" s="6" t="s">
        <v>33</v>
      </c>
      <c r="G149" s="6" t="s">
        <v>40</v>
      </c>
      <c r="H149" s="7">
        <v>3.18</v>
      </c>
      <c r="I149" s="6" t="s">
        <v>30</v>
      </c>
      <c r="J149" s="6" t="s">
        <v>43</v>
      </c>
      <c r="K149" s="7">
        <v>1.5272727269999999</v>
      </c>
      <c r="L149" s="6" t="s">
        <v>39</v>
      </c>
      <c r="M149" s="6">
        <v>200771</v>
      </c>
      <c r="N149" s="6" t="str">
        <f t="shared" si="7"/>
        <v>2007-7-1</v>
      </c>
      <c r="O149" s="7">
        <v>0.78620689700000002</v>
      </c>
      <c r="P149" s="7">
        <v>2</v>
      </c>
      <c r="Q149" s="6" t="s">
        <v>47</v>
      </c>
      <c r="R149" s="6">
        <v>200931</v>
      </c>
      <c r="S149" s="6" t="str">
        <f t="shared" si="8"/>
        <v>2009-3-1</v>
      </c>
      <c r="T149" s="7">
        <v>0.82</v>
      </c>
      <c r="U149" s="7">
        <v>0</v>
      </c>
      <c r="V149" s="6" t="s">
        <v>47</v>
      </c>
      <c r="W149" s="6">
        <v>0</v>
      </c>
      <c r="X149" s="6">
        <v>0</v>
      </c>
      <c r="Y149" s="6">
        <v>1</v>
      </c>
      <c r="Z149" s="6">
        <v>0</v>
      </c>
      <c r="AA149" s="6">
        <v>0</v>
      </c>
      <c r="AB149" s="6">
        <v>0</v>
      </c>
      <c r="AC149" s="6">
        <v>0</v>
      </c>
      <c r="AD149" s="6">
        <v>0</v>
      </c>
      <c r="AE149" s="6">
        <v>0</v>
      </c>
      <c r="AF149" s="6">
        <v>0</v>
      </c>
      <c r="AG149" s="6">
        <v>0</v>
      </c>
      <c r="AH149" s="6">
        <v>0</v>
      </c>
    </row>
    <row r="150" spans="1:34" x14ac:dyDescent="0.3">
      <c r="A150" s="6">
        <v>200681</v>
      </c>
      <c r="B150" s="12" t="str">
        <f t="shared" si="6"/>
        <v>2006-8-1</v>
      </c>
      <c r="C150" s="15">
        <v>2006</v>
      </c>
      <c r="D150" s="15">
        <v>8</v>
      </c>
      <c r="E150" s="15">
        <v>1</v>
      </c>
      <c r="F150" s="6" t="s">
        <v>28</v>
      </c>
      <c r="G150" s="6" t="s">
        <v>37</v>
      </c>
      <c r="H150" s="7">
        <v>3.48</v>
      </c>
      <c r="I150" s="6" t="s">
        <v>30</v>
      </c>
      <c r="J150" s="6" t="s">
        <v>43</v>
      </c>
      <c r="K150" s="7">
        <v>2.75</v>
      </c>
      <c r="L150" s="6" t="s">
        <v>32</v>
      </c>
      <c r="M150" s="6">
        <v>200731</v>
      </c>
      <c r="N150" s="6" t="str">
        <f t="shared" si="7"/>
        <v>2007-3-1</v>
      </c>
      <c r="O150" s="7">
        <v>2.7709677419999998</v>
      </c>
      <c r="P150" s="7">
        <v>2.7933333330000001</v>
      </c>
      <c r="Q150" s="6" t="s">
        <v>32</v>
      </c>
      <c r="R150" s="6">
        <v>201031</v>
      </c>
      <c r="S150" s="6" t="str">
        <f t="shared" si="8"/>
        <v>2010-3-1</v>
      </c>
      <c r="T150" s="7">
        <v>2.86</v>
      </c>
      <c r="U150" s="7">
        <v>2.92</v>
      </c>
      <c r="V150" s="6" t="s">
        <v>32</v>
      </c>
      <c r="W150" s="6">
        <v>1</v>
      </c>
      <c r="X150" s="6">
        <v>0</v>
      </c>
      <c r="Y150" s="6">
        <v>1</v>
      </c>
      <c r="Z150" s="6">
        <v>1</v>
      </c>
      <c r="AA150" s="6">
        <v>1</v>
      </c>
      <c r="AB150" s="6">
        <v>1</v>
      </c>
      <c r="AC150" s="6">
        <v>0</v>
      </c>
      <c r="AD150" s="6">
        <v>0</v>
      </c>
      <c r="AE150" s="6">
        <v>0</v>
      </c>
      <c r="AF150" s="6">
        <v>1</v>
      </c>
      <c r="AG150" s="6">
        <v>1</v>
      </c>
      <c r="AH150" s="6">
        <v>1</v>
      </c>
    </row>
    <row r="151" spans="1:34" x14ac:dyDescent="0.3">
      <c r="A151" s="6">
        <v>200681</v>
      </c>
      <c r="B151" s="12" t="str">
        <f t="shared" si="6"/>
        <v>2006-8-1</v>
      </c>
      <c r="C151" s="15">
        <v>2006</v>
      </c>
      <c r="D151" s="15">
        <v>8</v>
      </c>
      <c r="E151" s="15">
        <v>1</v>
      </c>
      <c r="F151" s="6" t="s">
        <v>33</v>
      </c>
      <c r="G151" s="6" t="s">
        <v>37</v>
      </c>
      <c r="H151" s="7">
        <v>3.91</v>
      </c>
      <c r="I151" s="6" t="s">
        <v>30</v>
      </c>
      <c r="J151" s="6" t="s">
        <v>44</v>
      </c>
      <c r="K151" s="7">
        <v>3.5750000000000002</v>
      </c>
      <c r="L151" s="6" t="s">
        <v>32</v>
      </c>
      <c r="M151" s="6">
        <v>200731</v>
      </c>
      <c r="N151" s="6" t="str">
        <f t="shared" si="7"/>
        <v>2007-3-1</v>
      </c>
      <c r="O151" s="7">
        <v>3.7419354839999999</v>
      </c>
      <c r="P151" s="7">
        <v>3.92</v>
      </c>
      <c r="Q151" s="6" t="s">
        <v>32</v>
      </c>
      <c r="R151" s="6">
        <v>201031</v>
      </c>
      <c r="S151" s="6" t="str">
        <f t="shared" si="8"/>
        <v>2010-3-1</v>
      </c>
      <c r="T151" s="7">
        <v>3.68</v>
      </c>
      <c r="U151" s="7">
        <v>4</v>
      </c>
      <c r="V151" s="6" t="s">
        <v>32</v>
      </c>
      <c r="W151" s="6">
        <v>0</v>
      </c>
      <c r="X151" s="6">
        <v>0</v>
      </c>
      <c r="Y151" s="6">
        <v>1</v>
      </c>
      <c r="Z151" s="6">
        <v>1</v>
      </c>
      <c r="AA151" s="6">
        <v>1</v>
      </c>
      <c r="AB151" s="6">
        <v>1</v>
      </c>
      <c r="AC151" s="6">
        <v>0</v>
      </c>
      <c r="AD151" s="6">
        <v>0</v>
      </c>
      <c r="AE151" s="6">
        <v>0</v>
      </c>
      <c r="AF151" s="6">
        <v>1</v>
      </c>
      <c r="AG151" s="6">
        <v>1</v>
      </c>
      <c r="AH151" s="6">
        <v>1</v>
      </c>
    </row>
    <row r="152" spans="1:34" x14ac:dyDescent="0.3">
      <c r="A152" s="6">
        <v>200681</v>
      </c>
      <c r="B152" s="12" t="str">
        <f t="shared" si="6"/>
        <v>2006-8-1</v>
      </c>
      <c r="C152" s="15">
        <v>2006</v>
      </c>
      <c r="D152" s="15">
        <v>8</v>
      </c>
      <c r="E152" s="15">
        <v>1</v>
      </c>
      <c r="F152" s="6" t="s">
        <v>33</v>
      </c>
      <c r="G152" s="6" t="s">
        <v>38</v>
      </c>
      <c r="H152" s="7">
        <v>3.87</v>
      </c>
      <c r="I152" s="6" t="s">
        <v>30</v>
      </c>
      <c r="J152" s="6" t="s">
        <v>44</v>
      </c>
      <c r="K152" s="7">
        <v>3.8250000000000002</v>
      </c>
      <c r="L152" s="6" t="s">
        <v>32</v>
      </c>
      <c r="M152" s="6">
        <v>200731</v>
      </c>
      <c r="N152" s="6" t="str">
        <f t="shared" si="7"/>
        <v>2007-3-1</v>
      </c>
      <c r="O152" s="7">
        <v>3.7806451609999998</v>
      </c>
      <c r="P152" s="7">
        <v>3.733333333</v>
      </c>
      <c r="Q152" s="6" t="s">
        <v>32</v>
      </c>
      <c r="R152" s="6">
        <v>201031</v>
      </c>
      <c r="S152" s="6" t="str">
        <f t="shared" si="8"/>
        <v>2010-3-1</v>
      </c>
      <c r="T152" s="7">
        <v>3.9</v>
      </c>
      <c r="U152" s="7">
        <v>4</v>
      </c>
      <c r="V152" s="6" t="s">
        <v>32</v>
      </c>
      <c r="W152" s="6">
        <v>1</v>
      </c>
      <c r="X152" s="6">
        <v>0</v>
      </c>
      <c r="Y152" s="6">
        <v>1</v>
      </c>
      <c r="Z152" s="6">
        <v>1</v>
      </c>
      <c r="AA152" s="6">
        <v>1</v>
      </c>
      <c r="AB152" s="6">
        <v>1</v>
      </c>
      <c r="AC152" s="6">
        <v>0</v>
      </c>
      <c r="AD152" s="6">
        <v>0</v>
      </c>
      <c r="AE152" s="6">
        <v>0</v>
      </c>
      <c r="AF152" s="6">
        <v>1</v>
      </c>
      <c r="AG152" s="6">
        <v>1</v>
      </c>
      <c r="AH152" s="6">
        <v>1</v>
      </c>
    </row>
    <row r="153" spans="1:34" x14ac:dyDescent="0.3">
      <c r="A153" s="6">
        <v>200681</v>
      </c>
      <c r="B153" s="12" t="str">
        <f t="shared" si="6"/>
        <v>2006-8-1</v>
      </c>
      <c r="C153" s="15">
        <v>2006</v>
      </c>
      <c r="D153" s="15">
        <v>8</v>
      </c>
      <c r="E153" s="15">
        <v>1</v>
      </c>
      <c r="F153" s="6" t="s">
        <v>33</v>
      </c>
      <c r="G153" s="6" t="s">
        <v>40</v>
      </c>
      <c r="H153" s="7">
        <v>3.1</v>
      </c>
      <c r="I153" s="6" t="s">
        <v>30</v>
      </c>
      <c r="J153" s="6" t="s">
        <v>41</v>
      </c>
      <c r="K153" s="7">
        <v>2.8733333330000002</v>
      </c>
      <c r="L153" s="6" t="s">
        <v>32</v>
      </c>
      <c r="M153" s="6">
        <v>200731</v>
      </c>
      <c r="N153" s="6" t="str">
        <f t="shared" si="7"/>
        <v>2007-3-1</v>
      </c>
      <c r="O153" s="7">
        <v>2.9285714289999998</v>
      </c>
      <c r="P153" s="7">
        <v>2.9923076919999998</v>
      </c>
      <c r="Q153" s="6" t="s">
        <v>32</v>
      </c>
      <c r="R153" s="6">
        <v>201071</v>
      </c>
      <c r="S153" s="6" t="str">
        <f t="shared" si="8"/>
        <v>2010-7-1</v>
      </c>
      <c r="T153" s="7">
        <v>3.02</v>
      </c>
      <c r="U153" s="7">
        <v>0</v>
      </c>
      <c r="V153" s="6" t="s">
        <v>32</v>
      </c>
      <c r="W153" s="6">
        <v>0</v>
      </c>
      <c r="X153" s="6">
        <v>0</v>
      </c>
      <c r="Y153" s="6">
        <v>1</v>
      </c>
      <c r="Z153" s="6">
        <v>1</v>
      </c>
      <c r="AA153" s="6">
        <v>1</v>
      </c>
      <c r="AB153" s="6">
        <v>1</v>
      </c>
      <c r="AC153" s="6">
        <v>0</v>
      </c>
      <c r="AD153" s="6">
        <v>0</v>
      </c>
      <c r="AE153" s="6">
        <v>0</v>
      </c>
      <c r="AF153" s="6">
        <v>0</v>
      </c>
      <c r="AG153" s="6">
        <v>1</v>
      </c>
      <c r="AH153" s="6">
        <v>1</v>
      </c>
    </row>
    <row r="154" spans="1:34" x14ac:dyDescent="0.3">
      <c r="A154" s="6">
        <v>200681</v>
      </c>
      <c r="B154" s="12" t="str">
        <f t="shared" si="6"/>
        <v>2006-8-1</v>
      </c>
      <c r="C154" s="15">
        <v>2006</v>
      </c>
      <c r="D154" s="15">
        <v>8</v>
      </c>
      <c r="E154" s="15">
        <v>1</v>
      </c>
      <c r="F154" s="6" t="s">
        <v>28</v>
      </c>
      <c r="G154" s="6" t="s">
        <v>38</v>
      </c>
      <c r="H154" s="7">
        <v>3</v>
      </c>
      <c r="I154" s="6" t="s">
        <v>30</v>
      </c>
      <c r="J154" s="6" t="s">
        <v>31</v>
      </c>
      <c r="K154" s="7">
        <v>1.9727272730000001</v>
      </c>
      <c r="L154" s="6" t="s">
        <v>32</v>
      </c>
      <c r="M154" s="6">
        <v>200731</v>
      </c>
      <c r="N154" s="6" t="str">
        <f t="shared" si="7"/>
        <v>2007-3-1</v>
      </c>
      <c r="O154" s="7">
        <v>2.4103448279999999</v>
      </c>
      <c r="P154" s="7">
        <v>2.6777777779999998</v>
      </c>
      <c r="Q154" s="6" t="s">
        <v>32</v>
      </c>
      <c r="R154" s="6">
        <v>200831</v>
      </c>
      <c r="S154" s="6" t="str">
        <f t="shared" si="8"/>
        <v>2008-3-1</v>
      </c>
      <c r="T154" s="7">
        <v>2.33</v>
      </c>
      <c r="U154" s="7">
        <v>2.17</v>
      </c>
      <c r="V154" s="6" t="s">
        <v>32</v>
      </c>
      <c r="W154" s="6">
        <v>0</v>
      </c>
      <c r="X154" s="6">
        <v>0</v>
      </c>
      <c r="Y154" s="6">
        <v>1</v>
      </c>
      <c r="Z154" s="6">
        <v>1</v>
      </c>
      <c r="AA154" s="6">
        <v>0</v>
      </c>
      <c r="AB154" s="6">
        <v>0</v>
      </c>
      <c r="AC154" s="6">
        <v>0</v>
      </c>
      <c r="AD154" s="6">
        <v>0</v>
      </c>
      <c r="AE154" s="6">
        <v>0</v>
      </c>
      <c r="AF154" s="6">
        <v>0</v>
      </c>
      <c r="AG154" s="6">
        <v>0</v>
      </c>
      <c r="AH154" s="6">
        <v>0</v>
      </c>
    </row>
    <row r="155" spans="1:34" x14ac:dyDescent="0.3">
      <c r="A155" s="6">
        <v>200681</v>
      </c>
      <c r="B155" s="12" t="str">
        <f t="shared" si="6"/>
        <v>2006-8-1</v>
      </c>
      <c r="C155" s="15">
        <v>2006</v>
      </c>
      <c r="D155" s="15">
        <v>8</v>
      </c>
      <c r="E155" s="15">
        <v>1</v>
      </c>
      <c r="F155" s="6" t="s">
        <v>28</v>
      </c>
      <c r="G155" s="6" t="s">
        <v>37</v>
      </c>
      <c r="H155" s="7">
        <v>3.69</v>
      </c>
      <c r="I155" s="6" t="s">
        <v>30</v>
      </c>
      <c r="J155" s="6" t="s">
        <v>31</v>
      </c>
      <c r="K155" s="7">
        <v>3.4866666670000002</v>
      </c>
      <c r="L155" s="6" t="s">
        <v>32</v>
      </c>
      <c r="M155" s="6">
        <v>200731</v>
      </c>
      <c r="N155" s="6" t="str">
        <f t="shared" si="7"/>
        <v>2007-3-1</v>
      </c>
      <c r="O155" s="7">
        <v>3.7033333329999998</v>
      </c>
      <c r="P155" s="7">
        <v>3.92</v>
      </c>
      <c r="Q155" s="6" t="s">
        <v>32</v>
      </c>
      <c r="R155" s="6">
        <v>201031</v>
      </c>
      <c r="S155" s="6" t="str">
        <f t="shared" si="8"/>
        <v>2010-3-1</v>
      </c>
      <c r="T155" s="7">
        <v>3.64</v>
      </c>
      <c r="U155" s="7">
        <v>3.69</v>
      </c>
      <c r="V155" s="6" t="s">
        <v>32</v>
      </c>
      <c r="W155" s="6">
        <v>0</v>
      </c>
      <c r="X155" s="6">
        <v>0</v>
      </c>
      <c r="Y155" s="6">
        <v>1</v>
      </c>
      <c r="Z155" s="6">
        <v>1</v>
      </c>
      <c r="AA155" s="6">
        <v>1</v>
      </c>
      <c r="AB155" s="6">
        <v>1</v>
      </c>
      <c r="AC155" s="6">
        <v>0</v>
      </c>
      <c r="AD155" s="6">
        <v>0</v>
      </c>
      <c r="AE155" s="6">
        <v>0</v>
      </c>
      <c r="AF155" s="6">
        <v>1</v>
      </c>
      <c r="AG155" s="6">
        <v>1</v>
      </c>
      <c r="AH155" s="6">
        <v>1</v>
      </c>
    </row>
    <row r="156" spans="1:34" x14ac:dyDescent="0.3">
      <c r="A156" s="6">
        <v>200681</v>
      </c>
      <c r="B156" s="12" t="str">
        <f t="shared" si="6"/>
        <v>2006-8-1</v>
      </c>
      <c r="C156" s="15">
        <v>2006</v>
      </c>
      <c r="D156" s="15">
        <v>8</v>
      </c>
      <c r="E156" s="15">
        <v>1</v>
      </c>
      <c r="F156" s="6" t="s">
        <v>28</v>
      </c>
      <c r="G156" s="6" t="s">
        <v>37</v>
      </c>
      <c r="H156" s="7">
        <v>3.82</v>
      </c>
      <c r="I156" s="6" t="s">
        <v>30</v>
      </c>
      <c r="J156" s="6" t="s">
        <v>31</v>
      </c>
      <c r="K156" s="7">
        <v>3.2</v>
      </c>
      <c r="L156" s="6" t="s">
        <v>32</v>
      </c>
      <c r="M156" s="6">
        <v>200731</v>
      </c>
      <c r="N156" s="6" t="str">
        <f t="shared" si="7"/>
        <v>2007-3-1</v>
      </c>
      <c r="O156" s="7">
        <v>3.27826087</v>
      </c>
      <c r="P156" s="7">
        <v>3.363636364</v>
      </c>
      <c r="Q156" s="6" t="s">
        <v>32</v>
      </c>
      <c r="R156" s="6">
        <v>200831</v>
      </c>
      <c r="S156" s="6" t="str">
        <f t="shared" si="8"/>
        <v>2008-3-1</v>
      </c>
      <c r="T156" s="7">
        <v>3.39</v>
      </c>
      <c r="U156" s="7">
        <v>2.8</v>
      </c>
      <c r="V156" s="6" t="s">
        <v>32</v>
      </c>
      <c r="W156" s="6">
        <v>0</v>
      </c>
      <c r="X156" s="6">
        <v>1</v>
      </c>
      <c r="Y156" s="6">
        <v>1</v>
      </c>
      <c r="Z156" s="6">
        <v>1</v>
      </c>
      <c r="AA156" s="6">
        <v>0</v>
      </c>
      <c r="AB156" s="6">
        <v>0</v>
      </c>
      <c r="AC156" s="6">
        <v>0</v>
      </c>
      <c r="AD156" s="6">
        <v>0</v>
      </c>
      <c r="AE156" s="6">
        <v>0</v>
      </c>
      <c r="AF156" s="6">
        <v>0</v>
      </c>
      <c r="AG156" s="6">
        <v>0</v>
      </c>
      <c r="AH156" s="6">
        <v>0</v>
      </c>
    </row>
    <row r="157" spans="1:34" x14ac:dyDescent="0.3">
      <c r="A157" s="6">
        <v>200681</v>
      </c>
      <c r="B157" s="12" t="str">
        <f t="shared" si="6"/>
        <v>2006-8-1</v>
      </c>
      <c r="C157" s="15">
        <v>2006</v>
      </c>
      <c r="D157" s="15">
        <v>8</v>
      </c>
      <c r="E157" s="15">
        <v>1</v>
      </c>
      <c r="F157" s="6" t="s">
        <v>33</v>
      </c>
      <c r="G157" s="6" t="s">
        <v>38</v>
      </c>
      <c r="H157" s="7">
        <v>3.2</v>
      </c>
      <c r="I157" s="6" t="s">
        <v>30</v>
      </c>
      <c r="J157" s="6" t="s">
        <v>41</v>
      </c>
      <c r="K157" s="7">
        <v>2.3250000000000002</v>
      </c>
      <c r="L157" s="6" t="s">
        <v>32</v>
      </c>
      <c r="M157" s="6">
        <v>200681</v>
      </c>
      <c r="N157" s="6" t="str">
        <f t="shared" si="7"/>
        <v>2006-8-1</v>
      </c>
      <c r="O157" s="7">
        <v>2.3250000000000002</v>
      </c>
      <c r="P157" s="7">
        <v>2.3250000000000002</v>
      </c>
      <c r="Q157" s="6" t="s">
        <v>32</v>
      </c>
      <c r="R157" s="6">
        <v>200681</v>
      </c>
      <c r="S157" s="6" t="str">
        <f t="shared" si="8"/>
        <v>2006-8-1</v>
      </c>
      <c r="T157" s="7">
        <v>2.3250000000000002</v>
      </c>
      <c r="U157" s="7">
        <v>2.3250000000000002</v>
      </c>
      <c r="V157" s="6" t="s">
        <v>32</v>
      </c>
      <c r="W157" s="6">
        <v>0</v>
      </c>
      <c r="X157" s="6">
        <v>0</v>
      </c>
      <c r="Y157" s="6">
        <v>1</v>
      </c>
      <c r="Z157" s="6">
        <v>0</v>
      </c>
      <c r="AA157" s="6">
        <v>0</v>
      </c>
      <c r="AB157" s="6">
        <v>0</v>
      </c>
      <c r="AC157" s="6">
        <v>0</v>
      </c>
      <c r="AD157" s="6">
        <v>0</v>
      </c>
      <c r="AE157" s="6">
        <v>0</v>
      </c>
      <c r="AF157" s="6">
        <v>0</v>
      </c>
      <c r="AG157" s="6">
        <v>0</v>
      </c>
      <c r="AH157" s="6">
        <v>0</v>
      </c>
    </row>
    <row r="158" spans="1:34" x14ac:dyDescent="0.3">
      <c r="A158" s="6">
        <v>200681</v>
      </c>
      <c r="B158" s="12" t="str">
        <f t="shared" si="6"/>
        <v>2006-8-1</v>
      </c>
      <c r="C158" s="15">
        <v>2006</v>
      </c>
      <c r="D158" s="15">
        <v>8</v>
      </c>
      <c r="E158" s="15">
        <v>1</v>
      </c>
      <c r="F158" s="6" t="s">
        <v>28</v>
      </c>
      <c r="G158" s="8" t="s">
        <v>38</v>
      </c>
      <c r="H158" s="16">
        <v>3.38</v>
      </c>
      <c r="I158" s="6" t="s">
        <v>30</v>
      </c>
      <c r="J158" s="6" t="s">
        <v>41</v>
      </c>
      <c r="K158" s="7">
        <v>1.94</v>
      </c>
      <c r="L158" s="6" t="s">
        <v>39</v>
      </c>
      <c r="M158" s="6">
        <v>200731</v>
      </c>
      <c r="N158" s="6" t="str">
        <f t="shared" si="7"/>
        <v>2007-3-1</v>
      </c>
      <c r="O158" s="7">
        <v>1.8230769229999999</v>
      </c>
      <c r="P158" s="7">
        <v>1.663636364</v>
      </c>
      <c r="Q158" s="6" t="s">
        <v>39</v>
      </c>
      <c r="R158" s="6">
        <v>201051</v>
      </c>
      <c r="S158" s="6" t="str">
        <f t="shared" si="8"/>
        <v>2010-5-1</v>
      </c>
      <c r="T158" s="7">
        <v>2.74</v>
      </c>
      <c r="U158" s="7">
        <v>3.17</v>
      </c>
      <c r="V158" s="6" t="s">
        <v>32</v>
      </c>
      <c r="W158" s="6">
        <v>0</v>
      </c>
      <c r="X158" s="6">
        <v>0</v>
      </c>
      <c r="Y158" s="6">
        <v>1</v>
      </c>
      <c r="Z158" s="6">
        <v>1</v>
      </c>
      <c r="AA158" s="6">
        <v>1</v>
      </c>
      <c r="AB158" s="6">
        <v>1</v>
      </c>
      <c r="AC158" s="6">
        <v>0</v>
      </c>
      <c r="AD158" s="6">
        <v>0</v>
      </c>
      <c r="AE158" s="6">
        <v>0</v>
      </c>
      <c r="AF158" s="6">
        <v>1</v>
      </c>
      <c r="AG158" s="6">
        <v>1</v>
      </c>
      <c r="AH158" s="6">
        <v>1</v>
      </c>
    </row>
    <row r="159" spans="1:34" x14ac:dyDescent="0.3">
      <c r="A159" s="6">
        <v>200681</v>
      </c>
      <c r="B159" s="12" t="str">
        <f t="shared" si="6"/>
        <v>2006-8-1</v>
      </c>
      <c r="C159" s="15">
        <v>2006</v>
      </c>
      <c r="D159" s="15">
        <v>8</v>
      </c>
      <c r="E159" s="15">
        <v>1</v>
      </c>
      <c r="F159" s="6" t="s">
        <v>33</v>
      </c>
      <c r="G159" s="6" t="s">
        <v>38</v>
      </c>
      <c r="H159" s="7">
        <v>3.25</v>
      </c>
      <c r="I159" s="6" t="s">
        <v>30</v>
      </c>
      <c r="J159" s="6" t="s">
        <v>31</v>
      </c>
      <c r="K159" s="7">
        <v>3.7642857140000001</v>
      </c>
      <c r="L159" s="6" t="s">
        <v>32</v>
      </c>
      <c r="M159" s="6">
        <v>200731</v>
      </c>
      <c r="N159" s="6" t="str">
        <f t="shared" si="7"/>
        <v>2007-3-1</v>
      </c>
      <c r="O159" s="7">
        <v>3.296551724</v>
      </c>
      <c r="P159" s="7">
        <v>2.86</v>
      </c>
      <c r="Q159" s="6" t="s">
        <v>32</v>
      </c>
      <c r="R159" s="6">
        <v>201031</v>
      </c>
      <c r="S159" s="6" t="str">
        <f t="shared" si="8"/>
        <v>2010-3-1</v>
      </c>
      <c r="T159" s="7">
        <v>3.24</v>
      </c>
      <c r="U159" s="7">
        <v>3.35</v>
      </c>
      <c r="V159" s="6" t="s">
        <v>32</v>
      </c>
      <c r="W159" s="6">
        <v>0</v>
      </c>
      <c r="X159" s="6">
        <v>0</v>
      </c>
      <c r="Y159" s="6">
        <v>1</v>
      </c>
      <c r="Z159" s="6">
        <v>1</v>
      </c>
      <c r="AA159" s="6">
        <v>1</v>
      </c>
      <c r="AB159" s="6">
        <v>1</v>
      </c>
      <c r="AC159" s="6">
        <v>0</v>
      </c>
      <c r="AD159" s="6">
        <v>0</v>
      </c>
      <c r="AE159" s="6">
        <v>0</v>
      </c>
      <c r="AF159" s="6">
        <v>1</v>
      </c>
      <c r="AG159" s="6">
        <v>1</v>
      </c>
      <c r="AH159" s="6">
        <v>1</v>
      </c>
    </row>
    <row r="160" spans="1:34" x14ac:dyDescent="0.3">
      <c r="A160" s="6">
        <v>200681</v>
      </c>
      <c r="B160" s="12" t="str">
        <f t="shared" si="6"/>
        <v>2006-8-1</v>
      </c>
      <c r="C160" s="15">
        <v>2006</v>
      </c>
      <c r="D160" s="15">
        <v>8</v>
      </c>
      <c r="E160" s="15">
        <v>1</v>
      </c>
      <c r="F160" s="6" t="s">
        <v>28</v>
      </c>
      <c r="G160" s="6" t="s">
        <v>38</v>
      </c>
      <c r="H160" s="7">
        <v>3.19</v>
      </c>
      <c r="I160" s="6" t="s">
        <v>30</v>
      </c>
      <c r="J160" s="6" t="s">
        <v>41</v>
      </c>
      <c r="K160" s="7">
        <v>3</v>
      </c>
      <c r="L160" s="6" t="s">
        <v>32</v>
      </c>
      <c r="M160" s="6">
        <v>200731</v>
      </c>
      <c r="N160" s="6" t="str">
        <f t="shared" si="7"/>
        <v>2007-3-1</v>
      </c>
      <c r="O160" s="7">
        <v>2.9612903230000001</v>
      </c>
      <c r="P160" s="7">
        <v>2.92</v>
      </c>
      <c r="Q160" s="6" t="s">
        <v>32</v>
      </c>
      <c r="R160" s="6">
        <v>201031</v>
      </c>
      <c r="S160" s="6" t="str">
        <f t="shared" si="8"/>
        <v>2010-3-1</v>
      </c>
      <c r="T160" s="7">
        <v>2.81</v>
      </c>
      <c r="U160" s="7">
        <v>2.67</v>
      </c>
      <c r="V160" s="6" t="s">
        <v>32</v>
      </c>
      <c r="W160" s="6">
        <v>1</v>
      </c>
      <c r="X160" s="6">
        <v>0</v>
      </c>
      <c r="Y160" s="6">
        <v>1</v>
      </c>
      <c r="Z160" s="6">
        <v>1</v>
      </c>
      <c r="AA160" s="6">
        <v>1</v>
      </c>
      <c r="AB160" s="6">
        <v>1</v>
      </c>
      <c r="AC160" s="6">
        <v>0</v>
      </c>
      <c r="AD160" s="6">
        <v>0</v>
      </c>
      <c r="AE160" s="6">
        <v>0</v>
      </c>
      <c r="AF160" s="6">
        <v>1</v>
      </c>
      <c r="AG160" s="6">
        <v>1</v>
      </c>
      <c r="AH160" s="6">
        <v>1</v>
      </c>
    </row>
    <row r="161" spans="1:34" x14ac:dyDescent="0.3">
      <c r="A161" s="6">
        <v>200681</v>
      </c>
      <c r="B161" s="12" t="str">
        <f t="shared" si="6"/>
        <v>2006-8-1</v>
      </c>
      <c r="C161" s="15">
        <v>2006</v>
      </c>
      <c r="D161" s="15">
        <v>8</v>
      </c>
      <c r="E161" s="15">
        <v>1</v>
      </c>
      <c r="F161" s="6" t="s">
        <v>28</v>
      </c>
      <c r="G161" s="6" t="s">
        <v>40</v>
      </c>
      <c r="H161" s="7">
        <v>3.37</v>
      </c>
      <c r="I161" s="6" t="s">
        <v>30</v>
      </c>
      <c r="J161" s="6" t="s">
        <v>45</v>
      </c>
      <c r="K161" s="7">
        <v>2.230769231</v>
      </c>
      <c r="L161" s="6" t="s">
        <v>32</v>
      </c>
      <c r="M161" s="6">
        <v>200761</v>
      </c>
      <c r="N161" s="6" t="str">
        <f t="shared" si="7"/>
        <v>2007-6-1</v>
      </c>
      <c r="O161" s="7">
        <v>2.2000000000000002</v>
      </c>
      <c r="P161" s="7">
        <v>3</v>
      </c>
      <c r="Q161" s="6" t="s">
        <v>32</v>
      </c>
      <c r="R161" s="6">
        <v>201031</v>
      </c>
      <c r="S161" s="6" t="str">
        <f t="shared" si="8"/>
        <v>2010-3-1</v>
      </c>
      <c r="T161" s="7">
        <v>2</v>
      </c>
      <c r="U161" s="7">
        <v>1.0900000000000001</v>
      </c>
      <c r="V161" s="6" t="s">
        <v>42</v>
      </c>
      <c r="W161" s="6">
        <v>1</v>
      </c>
      <c r="X161" s="6">
        <v>1</v>
      </c>
      <c r="Y161" s="6">
        <v>1</v>
      </c>
      <c r="Z161" s="6">
        <v>1</v>
      </c>
      <c r="AA161" s="6">
        <v>1</v>
      </c>
      <c r="AB161" s="6">
        <v>1</v>
      </c>
      <c r="AC161" s="6">
        <v>0</v>
      </c>
      <c r="AD161" s="6">
        <v>0</v>
      </c>
      <c r="AE161" s="6">
        <v>0</v>
      </c>
      <c r="AF161" s="6">
        <v>0</v>
      </c>
      <c r="AG161" s="6">
        <v>0</v>
      </c>
      <c r="AH161" s="6">
        <v>0</v>
      </c>
    </row>
    <row r="162" spans="1:34" x14ac:dyDescent="0.3">
      <c r="A162" s="6">
        <v>200681</v>
      </c>
      <c r="B162" s="12" t="str">
        <f t="shared" si="6"/>
        <v>2006-8-1</v>
      </c>
      <c r="C162" s="15">
        <v>2006</v>
      </c>
      <c r="D162" s="15">
        <v>8</v>
      </c>
      <c r="E162" s="15">
        <v>1</v>
      </c>
      <c r="F162" s="6" t="s">
        <v>28</v>
      </c>
      <c r="G162" s="6" t="s">
        <v>37</v>
      </c>
      <c r="H162" s="7">
        <v>2.6</v>
      </c>
      <c r="I162" s="6" t="s">
        <v>30</v>
      </c>
      <c r="J162" s="6" t="s">
        <v>44</v>
      </c>
      <c r="K162" s="7">
        <v>3.0750000000000002</v>
      </c>
      <c r="L162" s="6" t="s">
        <v>32</v>
      </c>
      <c r="M162" s="6">
        <v>200731</v>
      </c>
      <c r="N162" s="6" t="str">
        <f t="shared" si="7"/>
        <v>2007-3-1</v>
      </c>
      <c r="O162" s="7">
        <v>2.7322580649999999</v>
      </c>
      <c r="P162" s="7">
        <v>2.3666666670000001</v>
      </c>
      <c r="Q162" s="6" t="s">
        <v>32</v>
      </c>
      <c r="R162" s="6">
        <v>201031</v>
      </c>
      <c r="S162" s="6" t="str">
        <f t="shared" si="8"/>
        <v>2010-3-1</v>
      </c>
      <c r="T162" s="7">
        <v>3.29</v>
      </c>
      <c r="U162" s="7">
        <v>3.59</v>
      </c>
      <c r="V162" s="6" t="s">
        <v>32</v>
      </c>
      <c r="W162" s="6">
        <v>0</v>
      </c>
      <c r="X162" s="6">
        <v>0</v>
      </c>
      <c r="Y162" s="6">
        <v>1</v>
      </c>
      <c r="Z162" s="6">
        <v>1</v>
      </c>
      <c r="AA162" s="6">
        <v>1</v>
      </c>
      <c r="AB162" s="6">
        <v>1</v>
      </c>
      <c r="AC162" s="6">
        <v>0</v>
      </c>
      <c r="AD162" s="6">
        <v>0</v>
      </c>
      <c r="AE162" s="6">
        <v>0</v>
      </c>
      <c r="AF162" s="6">
        <v>1</v>
      </c>
      <c r="AG162" s="6">
        <v>1</v>
      </c>
      <c r="AH162" s="6">
        <v>1</v>
      </c>
    </row>
    <row r="163" spans="1:34" x14ac:dyDescent="0.3">
      <c r="A163" s="6">
        <v>200681</v>
      </c>
      <c r="B163" s="12" t="str">
        <f t="shared" si="6"/>
        <v>2006-8-1</v>
      </c>
      <c r="C163" s="15">
        <v>2006</v>
      </c>
      <c r="D163" s="15">
        <v>8</v>
      </c>
      <c r="E163" s="15">
        <v>1</v>
      </c>
      <c r="F163" s="6" t="s">
        <v>33</v>
      </c>
      <c r="G163" s="6" t="s">
        <v>37</v>
      </c>
      <c r="H163" s="7">
        <v>3.3</v>
      </c>
      <c r="I163" s="6" t="s">
        <v>30</v>
      </c>
      <c r="J163" s="6" t="s">
        <v>31</v>
      </c>
      <c r="K163" s="7">
        <v>1.363636364</v>
      </c>
      <c r="L163" s="6" t="s">
        <v>39</v>
      </c>
      <c r="M163" s="6">
        <v>200681</v>
      </c>
      <c r="N163" s="6" t="str">
        <f t="shared" si="7"/>
        <v>2006-8-1</v>
      </c>
      <c r="O163" s="7">
        <v>1.363636364</v>
      </c>
      <c r="P163" s="7">
        <v>1.363636364</v>
      </c>
      <c r="Q163" s="6" t="s">
        <v>39</v>
      </c>
      <c r="R163" s="6">
        <v>200681</v>
      </c>
      <c r="S163" s="6" t="str">
        <f t="shared" si="8"/>
        <v>2006-8-1</v>
      </c>
      <c r="T163" s="7">
        <v>1.363636364</v>
      </c>
      <c r="U163" s="7">
        <v>1.363636364</v>
      </c>
      <c r="V163" s="6" t="s">
        <v>39</v>
      </c>
      <c r="W163" s="6">
        <v>1</v>
      </c>
      <c r="X163" s="6">
        <v>0</v>
      </c>
      <c r="Y163" s="6">
        <v>1</v>
      </c>
      <c r="Z163" s="6">
        <v>0</v>
      </c>
      <c r="AA163" s="6">
        <v>0</v>
      </c>
      <c r="AB163" s="6">
        <v>0</v>
      </c>
      <c r="AC163" s="6">
        <v>0</v>
      </c>
      <c r="AD163" s="6">
        <v>0</v>
      </c>
      <c r="AE163" s="6">
        <v>0</v>
      </c>
      <c r="AF163" s="6">
        <v>0</v>
      </c>
      <c r="AG163" s="6">
        <v>0</v>
      </c>
      <c r="AH163" s="6">
        <v>0</v>
      </c>
    </row>
    <row r="164" spans="1:34" x14ac:dyDescent="0.3">
      <c r="A164" s="6">
        <v>200681</v>
      </c>
      <c r="B164" s="12" t="str">
        <f t="shared" si="6"/>
        <v>2006-8-1</v>
      </c>
      <c r="C164" s="15">
        <v>2006</v>
      </c>
      <c r="D164" s="15">
        <v>8</v>
      </c>
      <c r="E164" s="15">
        <v>1</v>
      </c>
      <c r="F164" s="6" t="s">
        <v>33</v>
      </c>
      <c r="G164" s="6" t="s">
        <v>36</v>
      </c>
      <c r="H164" s="7">
        <v>2.75</v>
      </c>
      <c r="I164" s="6" t="s">
        <v>30</v>
      </c>
      <c r="J164" s="6" t="s">
        <v>31</v>
      </c>
      <c r="K164" s="7">
        <v>2.2400000000000002</v>
      </c>
      <c r="L164" s="6" t="s">
        <v>32</v>
      </c>
      <c r="M164" s="6">
        <v>200761</v>
      </c>
      <c r="N164" s="6" t="str">
        <f t="shared" si="7"/>
        <v>2007-6-1</v>
      </c>
      <c r="O164" s="7">
        <v>1.9157894740000001</v>
      </c>
      <c r="P164" s="7">
        <v>2.8</v>
      </c>
      <c r="Q164" s="6" t="s">
        <v>39</v>
      </c>
      <c r="R164" s="17"/>
      <c r="S164" s="6" t="str">
        <f t="shared" si="8"/>
        <v>--</v>
      </c>
      <c r="T164" s="16"/>
      <c r="U164" s="16"/>
      <c r="V164" s="17"/>
      <c r="W164" s="6">
        <v>0</v>
      </c>
      <c r="X164" s="6">
        <v>0</v>
      </c>
      <c r="Y164" s="6">
        <v>1</v>
      </c>
      <c r="Z164" s="6">
        <v>1</v>
      </c>
      <c r="AA164" s="6">
        <v>1</v>
      </c>
      <c r="AB164" s="6">
        <v>0</v>
      </c>
      <c r="AC164" s="6">
        <v>0</v>
      </c>
      <c r="AD164" s="6">
        <v>0</v>
      </c>
      <c r="AE164" s="6">
        <v>0</v>
      </c>
      <c r="AF164" s="6">
        <v>0</v>
      </c>
      <c r="AG164" s="6">
        <v>0</v>
      </c>
      <c r="AH164" s="6">
        <v>0</v>
      </c>
    </row>
    <row r="165" spans="1:34" x14ac:dyDescent="0.3">
      <c r="A165" s="6">
        <v>200681</v>
      </c>
      <c r="B165" s="12" t="str">
        <f t="shared" si="6"/>
        <v>2006-8-1</v>
      </c>
      <c r="C165" s="15">
        <v>2006</v>
      </c>
      <c r="D165" s="15">
        <v>8</v>
      </c>
      <c r="E165" s="15">
        <v>1</v>
      </c>
      <c r="F165" s="6" t="s">
        <v>33</v>
      </c>
      <c r="G165" s="6" t="s">
        <v>29</v>
      </c>
      <c r="H165" s="7">
        <v>3.52</v>
      </c>
      <c r="I165" s="6" t="s">
        <v>30</v>
      </c>
      <c r="J165" s="6" t="s">
        <v>31</v>
      </c>
      <c r="K165" s="7">
        <v>2.4333333330000002</v>
      </c>
      <c r="L165" s="6" t="s">
        <v>32</v>
      </c>
      <c r="M165" s="6">
        <v>200731</v>
      </c>
      <c r="N165" s="6" t="str">
        <f t="shared" si="7"/>
        <v>2007-3-1</v>
      </c>
      <c r="O165" s="7">
        <v>2.5481481480000001</v>
      </c>
      <c r="P165" s="7">
        <v>2.64</v>
      </c>
      <c r="Q165" s="6" t="s">
        <v>32</v>
      </c>
      <c r="R165" s="6">
        <v>201031</v>
      </c>
      <c r="S165" s="6" t="str">
        <f t="shared" si="8"/>
        <v>2010-3-1</v>
      </c>
      <c r="T165" s="7">
        <v>3.03</v>
      </c>
      <c r="U165" s="7">
        <v>3.82</v>
      </c>
      <c r="V165" s="6" t="s">
        <v>32</v>
      </c>
      <c r="W165" s="6">
        <v>0</v>
      </c>
      <c r="X165" s="6">
        <v>1</v>
      </c>
      <c r="Y165" s="6">
        <v>1</v>
      </c>
      <c r="Z165" s="6">
        <v>1</v>
      </c>
      <c r="AA165" s="6">
        <v>1</v>
      </c>
      <c r="AB165" s="6">
        <v>1</v>
      </c>
      <c r="AC165" s="6">
        <v>0</v>
      </c>
      <c r="AD165" s="6">
        <v>0</v>
      </c>
      <c r="AE165" s="6">
        <v>0</v>
      </c>
      <c r="AF165" s="6">
        <v>1</v>
      </c>
      <c r="AG165" s="6">
        <v>1</v>
      </c>
      <c r="AH165" s="6">
        <v>1</v>
      </c>
    </row>
    <row r="166" spans="1:34" x14ac:dyDescent="0.3">
      <c r="A166" s="6">
        <v>200681</v>
      </c>
      <c r="B166" s="12" t="str">
        <f t="shared" si="6"/>
        <v>2006-8-1</v>
      </c>
      <c r="C166" s="15">
        <v>2006</v>
      </c>
      <c r="D166" s="15">
        <v>8</v>
      </c>
      <c r="E166" s="15">
        <v>1</v>
      </c>
      <c r="F166" s="6" t="s">
        <v>33</v>
      </c>
      <c r="G166" s="6" t="s">
        <v>36</v>
      </c>
      <c r="H166" s="7">
        <v>3.49</v>
      </c>
      <c r="I166" s="6" t="s">
        <v>30</v>
      </c>
      <c r="J166" s="6" t="s">
        <v>31</v>
      </c>
      <c r="K166" s="7">
        <v>3.085714286</v>
      </c>
      <c r="L166" s="6" t="s">
        <v>32</v>
      </c>
      <c r="M166" s="6">
        <v>200731</v>
      </c>
      <c r="N166" s="6" t="str">
        <f t="shared" si="7"/>
        <v>2007-3-1</v>
      </c>
      <c r="O166" s="7">
        <v>2.3758620690000001</v>
      </c>
      <c r="P166" s="7">
        <v>1.713333333</v>
      </c>
      <c r="Q166" s="6" t="s">
        <v>42</v>
      </c>
      <c r="R166" s="6">
        <v>200731</v>
      </c>
      <c r="S166" s="6" t="str">
        <f t="shared" si="8"/>
        <v>2007-3-1</v>
      </c>
      <c r="T166" s="7">
        <v>2.3758620690000001</v>
      </c>
      <c r="U166" s="7">
        <v>1.713333333</v>
      </c>
      <c r="V166" s="6" t="s">
        <v>42</v>
      </c>
      <c r="W166" s="6">
        <v>0</v>
      </c>
      <c r="X166" s="6">
        <v>0</v>
      </c>
      <c r="Y166" s="6">
        <v>1</v>
      </c>
      <c r="Z166" s="6">
        <v>0</v>
      </c>
      <c r="AA166" s="6">
        <v>0</v>
      </c>
      <c r="AB166" s="6">
        <v>0</v>
      </c>
      <c r="AC166" s="6">
        <v>0</v>
      </c>
      <c r="AD166" s="6">
        <v>0</v>
      </c>
      <c r="AE166" s="6">
        <v>0</v>
      </c>
      <c r="AF166" s="6">
        <v>0</v>
      </c>
      <c r="AG166" s="6">
        <v>0</v>
      </c>
      <c r="AH166" s="6">
        <v>0</v>
      </c>
    </row>
    <row r="167" spans="1:34" x14ac:dyDescent="0.3">
      <c r="A167" s="6">
        <v>200681</v>
      </c>
      <c r="B167" s="12" t="str">
        <f t="shared" si="6"/>
        <v>2006-8-1</v>
      </c>
      <c r="C167" s="15">
        <v>2006</v>
      </c>
      <c r="D167" s="15">
        <v>8</v>
      </c>
      <c r="E167" s="15">
        <v>1</v>
      </c>
      <c r="F167" s="6" t="s">
        <v>28</v>
      </c>
      <c r="G167" s="6" t="s">
        <v>38</v>
      </c>
      <c r="H167" s="7">
        <v>2.97</v>
      </c>
      <c r="I167" s="6" t="s">
        <v>30</v>
      </c>
      <c r="J167" s="6" t="s">
        <v>31</v>
      </c>
      <c r="K167" s="7">
        <v>1.4928571429999999</v>
      </c>
      <c r="L167" s="6" t="s">
        <v>39</v>
      </c>
      <c r="M167" s="6">
        <v>200731</v>
      </c>
      <c r="N167" s="6" t="str">
        <f t="shared" si="7"/>
        <v>2007-3-1</v>
      </c>
      <c r="O167" s="7">
        <v>1.196</v>
      </c>
      <c r="P167" s="7">
        <v>0.81818181800000001</v>
      </c>
      <c r="Q167" s="6" t="s">
        <v>39</v>
      </c>
      <c r="R167" s="6">
        <v>200731</v>
      </c>
      <c r="S167" s="6" t="str">
        <f t="shared" si="8"/>
        <v>2007-3-1</v>
      </c>
      <c r="T167" s="7">
        <v>1.196</v>
      </c>
      <c r="U167" s="7">
        <v>0.81818181800000001</v>
      </c>
      <c r="V167" s="6" t="s">
        <v>39</v>
      </c>
      <c r="W167" s="6">
        <v>0</v>
      </c>
      <c r="X167" s="6">
        <v>0</v>
      </c>
      <c r="Y167" s="6">
        <v>1</v>
      </c>
      <c r="Z167" s="6">
        <v>0</v>
      </c>
      <c r="AA167" s="6">
        <v>0</v>
      </c>
      <c r="AB167" s="6">
        <v>0</v>
      </c>
      <c r="AC167" s="6">
        <v>0</v>
      </c>
      <c r="AD167" s="6">
        <v>0</v>
      </c>
      <c r="AE167" s="6">
        <v>0</v>
      </c>
      <c r="AF167" s="6">
        <v>0</v>
      </c>
      <c r="AG167" s="6">
        <v>0</v>
      </c>
      <c r="AH167" s="6">
        <v>0</v>
      </c>
    </row>
    <row r="168" spans="1:34" x14ac:dyDescent="0.3">
      <c r="A168" s="6">
        <v>200681</v>
      </c>
      <c r="B168" s="12" t="str">
        <f t="shared" si="6"/>
        <v>2006-8-1</v>
      </c>
      <c r="C168" s="15">
        <v>2006</v>
      </c>
      <c r="D168" s="15">
        <v>8</v>
      </c>
      <c r="E168" s="15">
        <v>1</v>
      </c>
      <c r="F168" s="6" t="s">
        <v>28</v>
      </c>
      <c r="G168" s="6" t="s">
        <v>29</v>
      </c>
      <c r="H168" s="7">
        <v>3.53</v>
      </c>
      <c r="I168" s="6" t="s">
        <v>30</v>
      </c>
      <c r="J168" s="6" t="s">
        <v>31</v>
      </c>
      <c r="K168" s="7">
        <v>3.25</v>
      </c>
      <c r="L168" s="6" t="s">
        <v>32</v>
      </c>
      <c r="M168" s="6">
        <v>200731</v>
      </c>
      <c r="N168" s="6" t="str">
        <f t="shared" si="7"/>
        <v>2007-3-1</v>
      </c>
      <c r="O168" s="7">
        <v>3.3548387100000001</v>
      </c>
      <c r="P168" s="7">
        <v>3.4666666670000001</v>
      </c>
      <c r="Q168" s="6" t="s">
        <v>32</v>
      </c>
      <c r="R168" s="6">
        <v>201031</v>
      </c>
      <c r="S168" s="6" t="str">
        <f t="shared" si="8"/>
        <v>2010-3-1</v>
      </c>
      <c r="T168" s="7">
        <v>3.44</v>
      </c>
      <c r="U168" s="7">
        <v>3.92</v>
      </c>
      <c r="V168" s="6" t="s">
        <v>32</v>
      </c>
      <c r="W168" s="6">
        <v>0</v>
      </c>
      <c r="X168" s="6">
        <v>0</v>
      </c>
      <c r="Y168" s="6">
        <v>1</v>
      </c>
      <c r="Z168" s="6">
        <v>1</v>
      </c>
      <c r="AA168" s="6">
        <v>1</v>
      </c>
      <c r="AB168" s="6">
        <v>1</v>
      </c>
      <c r="AC168" s="6">
        <v>0</v>
      </c>
      <c r="AD168" s="6">
        <v>0</v>
      </c>
      <c r="AE168" s="6">
        <v>0</v>
      </c>
      <c r="AF168" s="6">
        <v>1</v>
      </c>
      <c r="AG168" s="6">
        <v>1</v>
      </c>
      <c r="AH168" s="6">
        <v>1</v>
      </c>
    </row>
    <row r="169" spans="1:34" x14ac:dyDescent="0.3">
      <c r="A169" s="6">
        <v>200681</v>
      </c>
      <c r="B169" s="12" t="str">
        <f t="shared" si="6"/>
        <v>2006-8-1</v>
      </c>
      <c r="C169" s="15">
        <v>2006</v>
      </c>
      <c r="D169" s="15">
        <v>8</v>
      </c>
      <c r="E169" s="15">
        <v>1</v>
      </c>
      <c r="F169" s="6" t="s">
        <v>28</v>
      </c>
      <c r="G169" s="6" t="s">
        <v>38</v>
      </c>
      <c r="H169" s="7">
        <v>3.26</v>
      </c>
      <c r="I169" s="6" t="s">
        <v>30</v>
      </c>
      <c r="J169" s="6" t="s">
        <v>31</v>
      </c>
      <c r="K169" s="7">
        <v>3.6133333329999999</v>
      </c>
      <c r="L169" s="6" t="s">
        <v>32</v>
      </c>
      <c r="M169" s="6">
        <v>200731</v>
      </c>
      <c r="N169" s="6" t="str">
        <f t="shared" si="7"/>
        <v>2007-3-1</v>
      </c>
      <c r="O169" s="7">
        <v>2.99</v>
      </c>
      <c r="P169" s="7">
        <v>2.3666666670000001</v>
      </c>
      <c r="Q169" s="6" t="s">
        <v>32</v>
      </c>
      <c r="R169" s="6">
        <v>201031</v>
      </c>
      <c r="S169" s="6" t="str">
        <f t="shared" si="8"/>
        <v>2010-3-1</v>
      </c>
      <c r="T169" s="7">
        <v>3.26</v>
      </c>
      <c r="U169" s="7">
        <v>3.5</v>
      </c>
      <c r="V169" s="6" t="s">
        <v>32</v>
      </c>
      <c r="W169" s="6">
        <v>0</v>
      </c>
      <c r="X169" s="6">
        <v>1</v>
      </c>
      <c r="Y169" s="6">
        <v>1</v>
      </c>
      <c r="Z169" s="6">
        <v>1</v>
      </c>
      <c r="AA169" s="6">
        <v>1</v>
      </c>
      <c r="AB169" s="6">
        <v>1</v>
      </c>
      <c r="AC169" s="6">
        <v>0</v>
      </c>
      <c r="AD169" s="6">
        <v>0</v>
      </c>
      <c r="AE169" s="6">
        <v>0</v>
      </c>
      <c r="AF169" s="6">
        <v>1</v>
      </c>
      <c r="AG169" s="6">
        <v>1</v>
      </c>
      <c r="AH169" s="6">
        <v>1</v>
      </c>
    </row>
    <row r="170" spans="1:34" x14ac:dyDescent="0.3">
      <c r="A170" s="6">
        <v>200681</v>
      </c>
      <c r="B170" s="12" t="str">
        <f t="shared" si="6"/>
        <v>2006-8-1</v>
      </c>
      <c r="C170" s="15">
        <v>2006</v>
      </c>
      <c r="D170" s="15">
        <v>8</v>
      </c>
      <c r="E170" s="15">
        <v>1</v>
      </c>
      <c r="F170" s="6" t="s">
        <v>28</v>
      </c>
      <c r="G170" s="6" t="s">
        <v>40</v>
      </c>
      <c r="H170" s="7">
        <v>3.89</v>
      </c>
      <c r="I170" s="6" t="s">
        <v>30</v>
      </c>
      <c r="J170" s="6" t="s">
        <v>43</v>
      </c>
      <c r="K170" s="7">
        <v>3.0466666670000002</v>
      </c>
      <c r="L170" s="6" t="s">
        <v>32</v>
      </c>
      <c r="M170" s="6">
        <v>200731</v>
      </c>
      <c r="N170" s="6" t="str">
        <f t="shared" si="7"/>
        <v>2007-3-1</v>
      </c>
      <c r="O170" s="7">
        <v>3.0656249999999998</v>
      </c>
      <c r="P170" s="7">
        <v>3.0823529409999999</v>
      </c>
      <c r="Q170" s="6" t="s">
        <v>32</v>
      </c>
      <c r="R170" s="6">
        <v>201031</v>
      </c>
      <c r="S170" s="6" t="str">
        <f t="shared" si="8"/>
        <v>2010-3-1</v>
      </c>
      <c r="T170" s="7">
        <v>3.6</v>
      </c>
      <c r="U170" s="7">
        <v>3.92</v>
      </c>
      <c r="V170" s="6" t="s">
        <v>32</v>
      </c>
      <c r="W170" s="6">
        <v>1</v>
      </c>
      <c r="X170" s="6">
        <v>0</v>
      </c>
      <c r="Y170" s="6">
        <v>1</v>
      </c>
      <c r="Z170" s="6">
        <v>1</v>
      </c>
      <c r="AA170" s="6">
        <v>1</v>
      </c>
      <c r="AB170" s="6">
        <v>1</v>
      </c>
      <c r="AC170" s="6">
        <v>0</v>
      </c>
      <c r="AD170" s="6">
        <v>0</v>
      </c>
      <c r="AE170" s="6">
        <v>0</v>
      </c>
      <c r="AF170" s="6">
        <v>1</v>
      </c>
      <c r="AG170" s="6">
        <v>1</v>
      </c>
      <c r="AH170" s="6">
        <v>1</v>
      </c>
    </row>
    <row r="171" spans="1:34" x14ac:dyDescent="0.3">
      <c r="A171" s="6">
        <v>200681</v>
      </c>
      <c r="B171" s="12" t="str">
        <f t="shared" si="6"/>
        <v>2006-8-1</v>
      </c>
      <c r="C171" s="15">
        <v>2006</v>
      </c>
      <c r="D171" s="15">
        <v>8</v>
      </c>
      <c r="E171" s="15">
        <v>1</v>
      </c>
      <c r="F171" s="6" t="s">
        <v>28</v>
      </c>
      <c r="G171" s="6" t="s">
        <v>38</v>
      </c>
      <c r="H171" s="7">
        <v>3.24</v>
      </c>
      <c r="I171" s="6" t="s">
        <v>30</v>
      </c>
      <c r="J171" s="6" t="s">
        <v>31</v>
      </c>
      <c r="K171" s="7">
        <v>3.7</v>
      </c>
      <c r="L171" s="6" t="s">
        <v>32</v>
      </c>
      <c r="M171" s="6">
        <v>200731</v>
      </c>
      <c r="N171" s="6" t="str">
        <f t="shared" si="7"/>
        <v>2007-3-1</v>
      </c>
      <c r="O171" s="7">
        <v>3.5357142860000002</v>
      </c>
      <c r="P171" s="7">
        <v>3.371428571</v>
      </c>
      <c r="Q171" s="6" t="s">
        <v>32</v>
      </c>
      <c r="R171" s="6">
        <v>200781</v>
      </c>
      <c r="S171" s="6" t="str">
        <f t="shared" si="8"/>
        <v>2007-8-1</v>
      </c>
      <c r="T171" s="7">
        <v>3.37</v>
      </c>
      <c r="U171" s="7">
        <v>3.1</v>
      </c>
      <c r="V171" s="6" t="s">
        <v>32</v>
      </c>
      <c r="W171" s="6">
        <v>0</v>
      </c>
      <c r="X171" s="6">
        <v>0</v>
      </c>
      <c r="Y171" s="6">
        <v>1</v>
      </c>
      <c r="Z171" s="6">
        <v>1</v>
      </c>
      <c r="AA171" s="6">
        <v>0</v>
      </c>
      <c r="AB171" s="6">
        <v>0</v>
      </c>
      <c r="AC171" s="6">
        <v>0</v>
      </c>
      <c r="AD171" s="6">
        <v>0</v>
      </c>
      <c r="AE171" s="6">
        <v>0</v>
      </c>
      <c r="AF171" s="6">
        <v>0</v>
      </c>
      <c r="AG171" s="6">
        <v>0</v>
      </c>
      <c r="AH171" s="6">
        <v>0</v>
      </c>
    </row>
    <row r="172" spans="1:34" x14ac:dyDescent="0.3">
      <c r="A172" s="6">
        <v>200681</v>
      </c>
      <c r="B172" s="12" t="str">
        <f t="shared" si="6"/>
        <v>2006-8-1</v>
      </c>
      <c r="C172" s="15">
        <v>2006</v>
      </c>
      <c r="D172" s="15">
        <v>8</v>
      </c>
      <c r="E172" s="15">
        <v>1</v>
      </c>
      <c r="F172" s="6" t="s">
        <v>28</v>
      </c>
      <c r="G172" s="6" t="s">
        <v>38</v>
      </c>
      <c r="H172" s="7">
        <v>3.7</v>
      </c>
      <c r="I172" s="6" t="s">
        <v>30</v>
      </c>
      <c r="J172" s="6" t="s">
        <v>31</v>
      </c>
      <c r="K172" s="7">
        <v>3.12</v>
      </c>
      <c r="L172" s="6" t="s">
        <v>32</v>
      </c>
      <c r="M172" s="6">
        <v>200731</v>
      </c>
      <c r="N172" s="6" t="str">
        <f t="shared" si="7"/>
        <v>2007-3-1</v>
      </c>
      <c r="O172" s="7">
        <v>3.1833333330000002</v>
      </c>
      <c r="P172" s="7">
        <v>3.246666667</v>
      </c>
      <c r="Q172" s="6" t="s">
        <v>32</v>
      </c>
      <c r="R172" s="6">
        <v>201031</v>
      </c>
      <c r="S172" s="6" t="str">
        <f t="shared" si="8"/>
        <v>2010-3-1</v>
      </c>
      <c r="T172" s="7">
        <v>3.29</v>
      </c>
      <c r="U172" s="7">
        <v>3.1</v>
      </c>
      <c r="V172" s="6" t="s">
        <v>32</v>
      </c>
      <c r="W172" s="6">
        <v>0</v>
      </c>
      <c r="X172" s="6">
        <v>0</v>
      </c>
      <c r="Y172" s="6">
        <v>1</v>
      </c>
      <c r="Z172" s="6">
        <v>1</v>
      </c>
      <c r="AA172" s="6">
        <v>1</v>
      </c>
      <c r="AB172" s="6">
        <v>1</v>
      </c>
      <c r="AC172" s="6">
        <v>0</v>
      </c>
      <c r="AD172" s="6">
        <v>0</v>
      </c>
      <c r="AE172" s="6">
        <v>0</v>
      </c>
      <c r="AF172" s="6">
        <v>1</v>
      </c>
      <c r="AG172" s="6">
        <v>1</v>
      </c>
      <c r="AH172" s="6">
        <v>1</v>
      </c>
    </row>
    <row r="173" spans="1:34" x14ac:dyDescent="0.3">
      <c r="A173" s="6">
        <v>200681</v>
      </c>
      <c r="B173" s="12" t="str">
        <f t="shared" si="6"/>
        <v>2006-8-1</v>
      </c>
      <c r="C173" s="15">
        <v>2006</v>
      </c>
      <c r="D173" s="15">
        <v>8</v>
      </c>
      <c r="E173" s="15">
        <v>1</v>
      </c>
      <c r="F173" s="6" t="s">
        <v>28</v>
      </c>
      <c r="G173" s="6" t="s">
        <v>38</v>
      </c>
      <c r="H173" s="7">
        <v>2.75</v>
      </c>
      <c r="I173" s="6" t="s">
        <v>30</v>
      </c>
      <c r="J173" s="6" t="s">
        <v>41</v>
      </c>
      <c r="K173" s="7">
        <v>2.554545455</v>
      </c>
      <c r="L173" s="6" t="s">
        <v>32</v>
      </c>
      <c r="M173" s="6">
        <v>200731</v>
      </c>
      <c r="N173" s="6" t="str">
        <f t="shared" si="7"/>
        <v>2007-3-1</v>
      </c>
      <c r="O173" s="7">
        <v>2.036666667</v>
      </c>
      <c r="P173" s="7">
        <v>1.746666667</v>
      </c>
      <c r="Q173" s="6" t="s">
        <v>42</v>
      </c>
      <c r="R173" s="6">
        <v>200831</v>
      </c>
      <c r="S173" s="6" t="str">
        <f t="shared" si="8"/>
        <v>2008-3-1</v>
      </c>
      <c r="T173" s="7">
        <v>1.76</v>
      </c>
      <c r="U173" s="7">
        <v>1.31</v>
      </c>
      <c r="V173" s="6" t="s">
        <v>39</v>
      </c>
      <c r="W173" s="6">
        <v>0</v>
      </c>
      <c r="X173" s="6">
        <v>0</v>
      </c>
      <c r="Y173" s="6">
        <v>1</v>
      </c>
      <c r="Z173" s="6">
        <v>1</v>
      </c>
      <c r="AA173" s="6">
        <v>0</v>
      </c>
      <c r="AB173" s="6">
        <v>0</v>
      </c>
      <c r="AC173" s="6">
        <v>0</v>
      </c>
      <c r="AD173" s="6">
        <v>0</v>
      </c>
      <c r="AE173" s="6">
        <v>0</v>
      </c>
      <c r="AF173" s="6">
        <v>0</v>
      </c>
      <c r="AG173" s="6">
        <v>0</v>
      </c>
      <c r="AH173" s="6">
        <v>0</v>
      </c>
    </row>
    <row r="174" spans="1:34" x14ac:dyDescent="0.3">
      <c r="A174" s="6">
        <v>200681</v>
      </c>
      <c r="B174" s="12" t="str">
        <f t="shared" si="6"/>
        <v>2006-8-1</v>
      </c>
      <c r="C174" s="15">
        <v>2006</v>
      </c>
      <c r="D174" s="15">
        <v>8</v>
      </c>
      <c r="E174" s="15">
        <v>1</v>
      </c>
      <c r="F174" s="6" t="s">
        <v>33</v>
      </c>
      <c r="G174" s="6" t="s">
        <v>38</v>
      </c>
      <c r="H174" s="7">
        <v>3.95</v>
      </c>
      <c r="I174" s="6" t="s">
        <v>30</v>
      </c>
      <c r="J174" s="6" t="s">
        <v>41</v>
      </c>
      <c r="K174" s="7">
        <v>3.8687499999999999</v>
      </c>
      <c r="L174" s="6" t="s">
        <v>32</v>
      </c>
      <c r="M174" s="6">
        <v>200731</v>
      </c>
      <c r="N174" s="6" t="str">
        <f t="shared" si="7"/>
        <v>2007-3-1</v>
      </c>
      <c r="O174" s="7">
        <v>3.78125</v>
      </c>
      <c r="P174" s="7">
        <v>3.6937500000000001</v>
      </c>
      <c r="Q174" s="6" t="s">
        <v>32</v>
      </c>
      <c r="R174" s="6">
        <v>201031</v>
      </c>
      <c r="S174" s="6" t="str">
        <f t="shared" si="8"/>
        <v>2010-3-1</v>
      </c>
      <c r="T174" s="7">
        <v>3.87</v>
      </c>
      <c r="U174" s="7">
        <v>3.89</v>
      </c>
      <c r="V174" s="6" t="s">
        <v>32</v>
      </c>
      <c r="W174" s="6">
        <v>0</v>
      </c>
      <c r="X174" s="6">
        <v>0</v>
      </c>
      <c r="Y174" s="6">
        <v>1</v>
      </c>
      <c r="Z174" s="6">
        <v>1</v>
      </c>
      <c r="AA174" s="6">
        <v>1</v>
      </c>
      <c r="AB174" s="6">
        <v>1</v>
      </c>
      <c r="AC174" s="6">
        <v>0</v>
      </c>
      <c r="AD174" s="6">
        <v>0</v>
      </c>
      <c r="AE174" s="6">
        <v>0</v>
      </c>
      <c r="AF174" s="6">
        <v>1</v>
      </c>
      <c r="AG174" s="6">
        <v>1</v>
      </c>
      <c r="AH174" s="6">
        <v>1</v>
      </c>
    </row>
    <row r="175" spans="1:34" x14ac:dyDescent="0.3">
      <c r="A175" s="6">
        <v>200681</v>
      </c>
      <c r="B175" s="12" t="str">
        <f t="shared" si="6"/>
        <v>2006-8-1</v>
      </c>
      <c r="C175" s="15">
        <v>2006</v>
      </c>
      <c r="D175" s="15">
        <v>8</v>
      </c>
      <c r="E175" s="15">
        <v>1</v>
      </c>
      <c r="F175" s="6" t="s">
        <v>28</v>
      </c>
      <c r="G175" s="6" t="s">
        <v>40</v>
      </c>
      <c r="H175" s="7">
        <v>3.83</v>
      </c>
      <c r="I175" s="6" t="s">
        <v>30</v>
      </c>
      <c r="J175" s="6" t="s">
        <v>43</v>
      </c>
      <c r="K175" s="7">
        <v>2.4333333330000002</v>
      </c>
      <c r="L175" s="6" t="s">
        <v>32</v>
      </c>
      <c r="M175" s="6">
        <v>200731</v>
      </c>
      <c r="N175" s="6" t="str">
        <f t="shared" si="7"/>
        <v>2007-3-1</v>
      </c>
      <c r="O175" s="7">
        <v>2.2038461539999998</v>
      </c>
      <c r="P175" s="7">
        <v>2.0071428569999998</v>
      </c>
      <c r="Q175" s="6" t="s">
        <v>32</v>
      </c>
      <c r="R175" s="6">
        <v>200731</v>
      </c>
      <c r="S175" s="6" t="str">
        <f t="shared" si="8"/>
        <v>2007-3-1</v>
      </c>
      <c r="T175" s="7">
        <v>2.2038461539999998</v>
      </c>
      <c r="U175" s="7">
        <v>2.0071428569999998</v>
      </c>
      <c r="V175" s="6" t="s">
        <v>32</v>
      </c>
      <c r="W175" s="6">
        <v>0</v>
      </c>
      <c r="X175" s="6">
        <v>0</v>
      </c>
      <c r="Y175" s="6">
        <v>1</v>
      </c>
      <c r="Z175" s="6">
        <v>0</v>
      </c>
      <c r="AA175" s="6">
        <v>0</v>
      </c>
      <c r="AB175" s="6">
        <v>0</v>
      </c>
      <c r="AC175" s="6">
        <v>0</v>
      </c>
      <c r="AD175" s="6">
        <v>0</v>
      </c>
      <c r="AE175" s="6">
        <v>0</v>
      </c>
      <c r="AF175" s="6">
        <v>0</v>
      </c>
      <c r="AG175" s="6">
        <v>0</v>
      </c>
      <c r="AH175" s="6">
        <v>0</v>
      </c>
    </row>
    <row r="176" spans="1:34" x14ac:dyDescent="0.3">
      <c r="A176" s="6">
        <v>200681</v>
      </c>
      <c r="B176" s="12" t="str">
        <f t="shared" si="6"/>
        <v>2006-8-1</v>
      </c>
      <c r="C176" s="15">
        <v>2006</v>
      </c>
      <c r="D176" s="15">
        <v>8</v>
      </c>
      <c r="E176" s="15">
        <v>1</v>
      </c>
      <c r="F176" s="6" t="s">
        <v>33</v>
      </c>
      <c r="G176" s="6" t="s">
        <v>38</v>
      </c>
      <c r="H176" s="7">
        <v>3.47</v>
      </c>
      <c r="I176" s="6" t="s">
        <v>30</v>
      </c>
      <c r="J176" s="6" t="s">
        <v>31</v>
      </c>
      <c r="K176" s="7">
        <v>3.14</v>
      </c>
      <c r="L176" s="6" t="s">
        <v>32</v>
      </c>
      <c r="M176" s="6">
        <v>200761</v>
      </c>
      <c r="N176" s="6" t="str">
        <f t="shared" si="7"/>
        <v>2007-6-1</v>
      </c>
      <c r="O176" s="7">
        <v>3.096969697</v>
      </c>
      <c r="P176" s="7">
        <v>4</v>
      </c>
      <c r="Q176" s="6" t="s">
        <v>32</v>
      </c>
      <c r="R176" s="6">
        <v>201031</v>
      </c>
      <c r="S176" s="6" t="str">
        <f t="shared" si="8"/>
        <v>2010-3-1</v>
      </c>
      <c r="T176" s="7">
        <v>3.29</v>
      </c>
      <c r="U176" s="7">
        <v>3.23</v>
      </c>
      <c r="V176" s="6" t="s">
        <v>32</v>
      </c>
      <c r="W176" s="6">
        <v>0</v>
      </c>
      <c r="X176" s="6">
        <v>0</v>
      </c>
      <c r="Y176" s="6">
        <v>1</v>
      </c>
      <c r="Z176" s="6">
        <v>1</v>
      </c>
      <c r="AA176" s="6">
        <v>1</v>
      </c>
      <c r="AB176" s="6">
        <v>1</v>
      </c>
      <c r="AC176" s="6">
        <v>0</v>
      </c>
      <c r="AD176" s="6">
        <v>0</v>
      </c>
      <c r="AE176" s="6">
        <v>0</v>
      </c>
      <c r="AF176" s="6">
        <v>1</v>
      </c>
      <c r="AG176" s="6">
        <v>1</v>
      </c>
      <c r="AH176" s="6">
        <v>1</v>
      </c>
    </row>
    <row r="177" spans="1:34" x14ac:dyDescent="0.3">
      <c r="A177" s="6">
        <v>200681</v>
      </c>
      <c r="B177" s="12" t="str">
        <f t="shared" si="6"/>
        <v>2006-8-1</v>
      </c>
      <c r="C177" s="15">
        <v>2006</v>
      </c>
      <c r="D177" s="15">
        <v>8</v>
      </c>
      <c r="E177" s="15">
        <v>1</v>
      </c>
      <c r="F177" s="6" t="s">
        <v>28</v>
      </c>
      <c r="G177" s="6" t="s">
        <v>36</v>
      </c>
      <c r="H177" s="7">
        <v>2.95</v>
      </c>
      <c r="I177" s="6" t="s">
        <v>30</v>
      </c>
      <c r="J177" s="6" t="s">
        <v>41</v>
      </c>
      <c r="K177" s="7">
        <v>3.5</v>
      </c>
      <c r="L177" s="6" t="s">
        <v>32</v>
      </c>
      <c r="M177" s="6">
        <v>200731</v>
      </c>
      <c r="N177" s="6" t="str">
        <f t="shared" si="7"/>
        <v>2007-3-1</v>
      </c>
      <c r="O177" s="7">
        <v>3.302941176</v>
      </c>
      <c r="P177" s="7">
        <v>3.127777778</v>
      </c>
      <c r="Q177" s="6" t="s">
        <v>32</v>
      </c>
      <c r="R177" s="6">
        <v>201031</v>
      </c>
      <c r="S177" s="6" t="str">
        <f t="shared" si="8"/>
        <v>2010-3-1</v>
      </c>
      <c r="T177" s="7">
        <v>3.28</v>
      </c>
      <c r="U177" s="7">
        <v>3.6</v>
      </c>
      <c r="V177" s="6" t="s">
        <v>32</v>
      </c>
      <c r="W177" s="6">
        <v>0</v>
      </c>
      <c r="X177" s="6">
        <v>0</v>
      </c>
      <c r="Y177" s="6">
        <v>1</v>
      </c>
      <c r="Z177" s="6">
        <v>1</v>
      </c>
      <c r="AA177" s="6">
        <v>1</v>
      </c>
      <c r="AB177" s="6">
        <v>1</v>
      </c>
      <c r="AC177" s="6">
        <v>0</v>
      </c>
      <c r="AD177" s="6">
        <v>0</v>
      </c>
      <c r="AE177" s="6">
        <v>0</v>
      </c>
      <c r="AF177" s="6">
        <v>1</v>
      </c>
      <c r="AG177" s="6">
        <v>1</v>
      </c>
      <c r="AH177" s="6">
        <v>1</v>
      </c>
    </row>
    <row r="178" spans="1:34" x14ac:dyDescent="0.3">
      <c r="A178" s="6">
        <v>200681</v>
      </c>
      <c r="B178" s="12" t="str">
        <f t="shared" si="6"/>
        <v>2006-8-1</v>
      </c>
      <c r="C178" s="15">
        <v>2006</v>
      </c>
      <c r="D178" s="15">
        <v>8</v>
      </c>
      <c r="E178" s="15">
        <v>1</v>
      </c>
      <c r="F178" s="6" t="s">
        <v>28</v>
      </c>
      <c r="G178" s="6" t="s">
        <v>38</v>
      </c>
      <c r="H178" s="7">
        <v>3.19</v>
      </c>
      <c r="I178" s="6" t="s">
        <v>30</v>
      </c>
      <c r="J178" s="6" t="s">
        <v>31</v>
      </c>
      <c r="K178" s="7">
        <v>3.3733333330000002</v>
      </c>
      <c r="L178" s="6" t="s">
        <v>32</v>
      </c>
      <c r="M178" s="6">
        <v>200731</v>
      </c>
      <c r="N178" s="6" t="str">
        <f t="shared" si="7"/>
        <v>2007-3-1</v>
      </c>
      <c r="O178" s="7">
        <v>3.35</v>
      </c>
      <c r="P178" s="7">
        <v>3.326666667</v>
      </c>
      <c r="Q178" s="6" t="s">
        <v>32</v>
      </c>
      <c r="R178" s="6">
        <v>201031</v>
      </c>
      <c r="S178" s="6" t="str">
        <f t="shared" si="8"/>
        <v>2010-3-1</v>
      </c>
      <c r="T178" s="7">
        <v>3.13</v>
      </c>
      <c r="U178" s="7">
        <v>3.19</v>
      </c>
      <c r="V178" s="6" t="s">
        <v>32</v>
      </c>
      <c r="W178" s="6">
        <v>0</v>
      </c>
      <c r="X178" s="6">
        <v>0</v>
      </c>
      <c r="Y178" s="6">
        <v>1</v>
      </c>
      <c r="Z178" s="6">
        <v>1</v>
      </c>
      <c r="AA178" s="6">
        <v>1</v>
      </c>
      <c r="AB178" s="6">
        <v>1</v>
      </c>
      <c r="AC178" s="6">
        <v>0</v>
      </c>
      <c r="AD178" s="6">
        <v>0</v>
      </c>
      <c r="AE178" s="6">
        <v>0</v>
      </c>
      <c r="AF178" s="6">
        <v>1</v>
      </c>
      <c r="AG178" s="6">
        <v>1</v>
      </c>
      <c r="AH178" s="6">
        <v>1</v>
      </c>
    </row>
    <row r="179" spans="1:34" x14ac:dyDescent="0.3">
      <c r="A179" s="6">
        <v>200681</v>
      </c>
      <c r="B179" s="12" t="str">
        <f t="shared" si="6"/>
        <v>2006-8-1</v>
      </c>
      <c r="C179" s="15">
        <v>2006</v>
      </c>
      <c r="D179" s="15">
        <v>8</v>
      </c>
      <c r="E179" s="15">
        <v>1</v>
      </c>
      <c r="F179" s="6" t="s">
        <v>33</v>
      </c>
      <c r="G179" s="6" t="s">
        <v>40</v>
      </c>
      <c r="H179" s="7">
        <v>3.13</v>
      </c>
      <c r="I179" s="6" t="s">
        <v>30</v>
      </c>
      <c r="J179" s="6" t="s">
        <v>31</v>
      </c>
      <c r="K179" s="7">
        <v>2.35</v>
      </c>
      <c r="L179" s="6" t="s">
        <v>32</v>
      </c>
      <c r="M179" s="6">
        <v>200731</v>
      </c>
      <c r="N179" s="6" t="str">
        <f t="shared" si="7"/>
        <v>2007-3-1</v>
      </c>
      <c r="O179" s="7">
        <v>2.4354838710000002</v>
      </c>
      <c r="P179" s="7">
        <v>2.5266666670000002</v>
      </c>
      <c r="Q179" s="6" t="s">
        <v>32</v>
      </c>
      <c r="R179" s="6">
        <v>201051</v>
      </c>
      <c r="S179" s="6" t="str">
        <f t="shared" si="8"/>
        <v>2010-5-1</v>
      </c>
      <c r="T179" s="7">
        <v>2.59</v>
      </c>
      <c r="U179" s="7">
        <v>0</v>
      </c>
      <c r="V179" s="6" t="s">
        <v>32</v>
      </c>
      <c r="W179" s="6">
        <v>0</v>
      </c>
      <c r="X179" s="6">
        <v>0</v>
      </c>
      <c r="Y179" s="6">
        <v>1</v>
      </c>
      <c r="Z179" s="6">
        <v>1</v>
      </c>
      <c r="AA179" s="6">
        <v>1</v>
      </c>
      <c r="AB179" s="6">
        <v>1</v>
      </c>
      <c r="AC179" s="6">
        <v>0</v>
      </c>
      <c r="AD179" s="6">
        <v>0</v>
      </c>
      <c r="AE179" s="6">
        <v>0</v>
      </c>
      <c r="AF179" s="6">
        <v>1</v>
      </c>
      <c r="AG179" s="6">
        <v>1</v>
      </c>
      <c r="AH179" s="6">
        <v>1</v>
      </c>
    </row>
    <row r="180" spans="1:34" x14ac:dyDescent="0.3">
      <c r="A180" s="6">
        <v>200681</v>
      </c>
      <c r="B180" s="12" t="str">
        <f t="shared" si="6"/>
        <v>2006-8-1</v>
      </c>
      <c r="C180" s="15">
        <v>2006</v>
      </c>
      <c r="D180" s="15">
        <v>8</v>
      </c>
      <c r="E180" s="15">
        <v>1</v>
      </c>
      <c r="F180" s="6" t="s">
        <v>33</v>
      </c>
      <c r="G180" s="6" t="s">
        <v>40</v>
      </c>
      <c r="H180" s="7">
        <v>3.26</v>
      </c>
      <c r="I180" s="6" t="s">
        <v>30</v>
      </c>
      <c r="J180" s="6" t="s">
        <v>41</v>
      </c>
      <c r="K180" s="7">
        <v>2.4866666670000002</v>
      </c>
      <c r="L180" s="6" t="s">
        <v>32</v>
      </c>
      <c r="M180" s="6">
        <v>200731</v>
      </c>
      <c r="N180" s="6" t="str">
        <f t="shared" si="7"/>
        <v>2007-3-1</v>
      </c>
      <c r="O180" s="7">
        <v>2.5</v>
      </c>
      <c r="P180" s="7">
        <v>2.5133333329999998</v>
      </c>
      <c r="Q180" s="6" t="s">
        <v>32</v>
      </c>
      <c r="R180" s="6">
        <v>200731</v>
      </c>
      <c r="S180" s="6" t="str">
        <f t="shared" si="8"/>
        <v>2007-3-1</v>
      </c>
      <c r="T180" s="7">
        <v>2.5</v>
      </c>
      <c r="U180" s="7">
        <v>2.5133333329999998</v>
      </c>
      <c r="V180" s="6" t="s">
        <v>32</v>
      </c>
      <c r="W180" s="6">
        <v>1</v>
      </c>
      <c r="X180" s="6">
        <v>0</v>
      </c>
      <c r="Y180" s="6">
        <v>1</v>
      </c>
      <c r="Z180" s="6">
        <v>0</v>
      </c>
      <c r="AA180" s="6">
        <v>0</v>
      </c>
      <c r="AB180" s="6">
        <v>0</v>
      </c>
      <c r="AC180" s="6">
        <v>0</v>
      </c>
      <c r="AD180" s="6">
        <v>0</v>
      </c>
      <c r="AE180" s="6">
        <v>0</v>
      </c>
      <c r="AF180" s="6">
        <v>0</v>
      </c>
      <c r="AG180" s="6">
        <v>0</v>
      </c>
      <c r="AH180" s="6">
        <v>0</v>
      </c>
    </row>
    <row r="181" spans="1:34" x14ac:dyDescent="0.3">
      <c r="A181" s="6">
        <v>200681</v>
      </c>
      <c r="B181" s="12" t="str">
        <f t="shared" si="6"/>
        <v>2006-8-1</v>
      </c>
      <c r="C181" s="15">
        <v>2006</v>
      </c>
      <c r="D181" s="15">
        <v>8</v>
      </c>
      <c r="E181" s="15">
        <v>1</v>
      </c>
      <c r="F181" s="6" t="s">
        <v>28</v>
      </c>
      <c r="G181" s="6" t="s">
        <v>36</v>
      </c>
      <c r="H181" s="7">
        <v>2.94</v>
      </c>
      <c r="I181" s="6" t="s">
        <v>30</v>
      </c>
      <c r="J181" s="6" t="s">
        <v>31</v>
      </c>
      <c r="K181" s="7">
        <v>1.575</v>
      </c>
      <c r="L181" s="6" t="s">
        <v>39</v>
      </c>
      <c r="M181" s="6">
        <v>200731</v>
      </c>
      <c r="N181" s="6" t="str">
        <f t="shared" si="7"/>
        <v>2007-3-1</v>
      </c>
      <c r="O181" s="7">
        <v>1.766666667</v>
      </c>
      <c r="P181" s="7">
        <v>1.5</v>
      </c>
      <c r="Q181" s="6" t="s">
        <v>39</v>
      </c>
      <c r="R181" s="6">
        <v>200731</v>
      </c>
      <c r="S181" s="6" t="str">
        <f t="shared" si="8"/>
        <v>2007-3-1</v>
      </c>
      <c r="T181" s="7">
        <v>1.766666667</v>
      </c>
      <c r="U181" s="7">
        <v>1.5</v>
      </c>
      <c r="V181" s="6" t="s">
        <v>39</v>
      </c>
      <c r="W181" s="6">
        <v>0</v>
      </c>
      <c r="X181" s="6">
        <v>0</v>
      </c>
      <c r="Y181" s="6">
        <v>1</v>
      </c>
      <c r="Z181" s="6">
        <v>0</v>
      </c>
      <c r="AA181" s="6">
        <v>0</v>
      </c>
      <c r="AB181" s="6">
        <v>0</v>
      </c>
      <c r="AC181" s="6">
        <v>0</v>
      </c>
      <c r="AD181" s="6">
        <v>0</v>
      </c>
      <c r="AE181" s="6">
        <v>0</v>
      </c>
      <c r="AF181" s="6">
        <v>0</v>
      </c>
      <c r="AG181" s="6">
        <v>0</v>
      </c>
      <c r="AH181" s="6">
        <v>0</v>
      </c>
    </row>
    <row r="182" spans="1:34" x14ac:dyDescent="0.3">
      <c r="A182" s="6">
        <v>200681</v>
      </c>
      <c r="B182" s="12" t="str">
        <f t="shared" si="6"/>
        <v>2006-8-1</v>
      </c>
      <c r="C182" s="15">
        <v>2006</v>
      </c>
      <c r="D182" s="15">
        <v>8</v>
      </c>
      <c r="E182" s="15">
        <v>1</v>
      </c>
      <c r="F182" s="6" t="s">
        <v>28</v>
      </c>
      <c r="G182" s="6" t="s">
        <v>40</v>
      </c>
      <c r="H182" s="7">
        <v>3.47</v>
      </c>
      <c r="I182" s="6" t="s">
        <v>30</v>
      </c>
      <c r="J182" s="6" t="s">
        <v>31</v>
      </c>
      <c r="K182" s="7">
        <v>3.1</v>
      </c>
      <c r="L182" s="6" t="s">
        <v>32</v>
      </c>
      <c r="M182" s="6">
        <v>200731</v>
      </c>
      <c r="N182" s="6" t="str">
        <f t="shared" si="7"/>
        <v>2007-3-1</v>
      </c>
      <c r="O182" s="7">
        <v>3.1419354839999998</v>
      </c>
      <c r="P182" s="7">
        <v>3.1866666669999999</v>
      </c>
      <c r="Q182" s="6" t="s">
        <v>32</v>
      </c>
      <c r="R182" s="6">
        <v>201031</v>
      </c>
      <c r="S182" s="6" t="str">
        <f t="shared" si="8"/>
        <v>2010-3-1</v>
      </c>
      <c r="T182" s="7">
        <v>3.15</v>
      </c>
      <c r="U182" s="7">
        <v>3.25</v>
      </c>
      <c r="V182" s="6" t="s">
        <v>32</v>
      </c>
      <c r="W182" s="6">
        <v>1</v>
      </c>
      <c r="X182" s="6">
        <v>0</v>
      </c>
      <c r="Y182" s="6">
        <v>1</v>
      </c>
      <c r="Z182" s="6">
        <v>1</v>
      </c>
      <c r="AA182" s="6">
        <v>1</v>
      </c>
      <c r="AB182" s="6">
        <v>1</v>
      </c>
      <c r="AC182" s="6">
        <v>0</v>
      </c>
      <c r="AD182" s="6">
        <v>0</v>
      </c>
      <c r="AE182" s="6">
        <v>0</v>
      </c>
      <c r="AF182" s="6">
        <v>1</v>
      </c>
      <c r="AG182" s="6">
        <v>1</v>
      </c>
      <c r="AH182" s="6">
        <v>1</v>
      </c>
    </row>
    <row r="183" spans="1:34" x14ac:dyDescent="0.3">
      <c r="A183" s="6">
        <v>200681</v>
      </c>
      <c r="B183" s="12" t="str">
        <f t="shared" si="6"/>
        <v>2006-8-1</v>
      </c>
      <c r="C183" s="15">
        <v>2006</v>
      </c>
      <c r="D183" s="15">
        <v>8</v>
      </c>
      <c r="E183" s="15">
        <v>1</v>
      </c>
      <c r="F183" s="6" t="s">
        <v>33</v>
      </c>
      <c r="G183" s="6" t="s">
        <v>40</v>
      </c>
      <c r="H183" s="7">
        <v>3.11</v>
      </c>
      <c r="I183" s="6" t="s">
        <v>30</v>
      </c>
      <c r="J183" s="6" t="s">
        <v>43</v>
      </c>
      <c r="K183" s="7">
        <v>1.75</v>
      </c>
      <c r="L183" s="6" t="s">
        <v>39</v>
      </c>
      <c r="M183" s="6">
        <v>200731</v>
      </c>
      <c r="N183" s="6" t="str">
        <f t="shared" si="7"/>
        <v>2007-3-1</v>
      </c>
      <c r="O183" s="7">
        <v>2.7608695650000001</v>
      </c>
      <c r="P183" s="7">
        <v>3.06</v>
      </c>
      <c r="Q183" s="6" t="s">
        <v>32</v>
      </c>
      <c r="R183" s="6">
        <v>201031</v>
      </c>
      <c r="S183" s="6" t="str">
        <f t="shared" si="8"/>
        <v>2010-3-1</v>
      </c>
      <c r="T183" s="7">
        <v>3.21</v>
      </c>
      <c r="U183" s="7">
        <v>3.47</v>
      </c>
      <c r="V183" s="6" t="s">
        <v>32</v>
      </c>
      <c r="W183" s="6">
        <v>1</v>
      </c>
      <c r="X183" s="6">
        <v>0</v>
      </c>
      <c r="Y183" s="6">
        <v>1</v>
      </c>
      <c r="Z183" s="6">
        <v>1</v>
      </c>
      <c r="AA183" s="6">
        <v>1</v>
      </c>
      <c r="AB183" s="6">
        <v>1</v>
      </c>
      <c r="AC183" s="6">
        <v>0</v>
      </c>
      <c r="AD183" s="6">
        <v>0</v>
      </c>
      <c r="AE183" s="6">
        <v>0</v>
      </c>
      <c r="AF183" s="6">
        <v>1</v>
      </c>
      <c r="AG183" s="6">
        <v>1</v>
      </c>
      <c r="AH183" s="6">
        <v>1</v>
      </c>
    </row>
    <row r="184" spans="1:34" x14ac:dyDescent="0.3">
      <c r="A184" s="6">
        <v>200681</v>
      </c>
      <c r="B184" s="12" t="str">
        <f t="shared" si="6"/>
        <v>2006-8-1</v>
      </c>
      <c r="C184" s="15">
        <v>2006</v>
      </c>
      <c r="D184" s="15">
        <v>8</v>
      </c>
      <c r="E184" s="15">
        <v>1</v>
      </c>
      <c r="F184" s="6" t="s">
        <v>28</v>
      </c>
      <c r="G184" s="6" t="s">
        <v>29</v>
      </c>
      <c r="H184" s="7">
        <v>3.12</v>
      </c>
      <c r="I184" s="6" t="s">
        <v>30</v>
      </c>
      <c r="J184" s="6" t="s">
        <v>31</v>
      </c>
      <c r="K184" s="7">
        <v>2.72</v>
      </c>
      <c r="L184" s="6" t="s">
        <v>32</v>
      </c>
      <c r="M184" s="6">
        <v>200731</v>
      </c>
      <c r="N184" s="6" t="str">
        <f t="shared" si="7"/>
        <v>2007-3-1</v>
      </c>
      <c r="O184" s="7">
        <v>2.7639999999999998</v>
      </c>
      <c r="P184" s="7">
        <v>2.7933333330000001</v>
      </c>
      <c r="Q184" s="6" t="s">
        <v>32</v>
      </c>
      <c r="R184" s="6">
        <v>200781</v>
      </c>
      <c r="S184" s="6" t="str">
        <f t="shared" si="8"/>
        <v>2007-8-1</v>
      </c>
      <c r="T184" s="7">
        <v>2.2200000000000002</v>
      </c>
      <c r="U184" s="7">
        <v>1.1000000000000001</v>
      </c>
      <c r="V184" s="6" t="s">
        <v>42</v>
      </c>
      <c r="W184" s="6">
        <v>0</v>
      </c>
      <c r="X184" s="6">
        <v>1</v>
      </c>
      <c r="Y184" s="6">
        <v>1</v>
      </c>
      <c r="Z184" s="6">
        <v>1</v>
      </c>
      <c r="AA184" s="6">
        <v>0</v>
      </c>
      <c r="AB184" s="6">
        <v>0</v>
      </c>
      <c r="AC184" s="6">
        <v>0</v>
      </c>
      <c r="AD184" s="6">
        <v>0</v>
      </c>
      <c r="AE184" s="6">
        <v>0</v>
      </c>
      <c r="AF184" s="6">
        <v>0</v>
      </c>
      <c r="AG184" s="6">
        <v>0</v>
      </c>
      <c r="AH184" s="6">
        <v>0</v>
      </c>
    </row>
    <row r="185" spans="1:34" x14ac:dyDescent="0.3">
      <c r="A185" s="6">
        <v>200681</v>
      </c>
      <c r="B185" s="12" t="str">
        <f t="shared" si="6"/>
        <v>2006-8-1</v>
      </c>
      <c r="C185" s="15">
        <v>2006</v>
      </c>
      <c r="D185" s="15">
        <v>8</v>
      </c>
      <c r="E185" s="15">
        <v>1</v>
      </c>
      <c r="F185" s="6" t="s">
        <v>33</v>
      </c>
      <c r="G185" s="6" t="s">
        <v>37</v>
      </c>
      <c r="H185" s="7">
        <v>3.86</v>
      </c>
      <c r="I185" s="6" t="s">
        <v>30</v>
      </c>
      <c r="J185" s="6" t="s">
        <v>31</v>
      </c>
      <c r="K185" s="7">
        <v>3.9249999999999998</v>
      </c>
      <c r="L185" s="6" t="s">
        <v>32</v>
      </c>
      <c r="M185" s="6">
        <v>200731</v>
      </c>
      <c r="N185" s="6" t="str">
        <f t="shared" si="7"/>
        <v>2007-3-1</v>
      </c>
      <c r="O185" s="7">
        <v>3.832258065</v>
      </c>
      <c r="P185" s="7">
        <v>3.733333333</v>
      </c>
      <c r="Q185" s="6" t="s">
        <v>32</v>
      </c>
      <c r="R185" s="6">
        <v>200731</v>
      </c>
      <c r="S185" s="6" t="str">
        <f t="shared" si="8"/>
        <v>2007-3-1</v>
      </c>
      <c r="T185" s="7">
        <v>3.832258065</v>
      </c>
      <c r="U185" s="7">
        <v>3.733333333</v>
      </c>
      <c r="V185" s="6" t="s">
        <v>32</v>
      </c>
      <c r="W185" s="6">
        <v>0</v>
      </c>
      <c r="X185" s="6">
        <v>1</v>
      </c>
      <c r="Y185" s="6">
        <v>1</v>
      </c>
      <c r="Z185" s="6">
        <v>0</v>
      </c>
      <c r="AA185" s="6">
        <v>0</v>
      </c>
      <c r="AB185" s="6">
        <v>0</v>
      </c>
      <c r="AC185" s="6">
        <v>0</v>
      </c>
      <c r="AD185" s="6">
        <v>0</v>
      </c>
      <c r="AE185" s="6">
        <v>0</v>
      </c>
      <c r="AF185" s="6">
        <v>0</v>
      </c>
      <c r="AG185" s="6">
        <v>0</v>
      </c>
      <c r="AH185" s="6">
        <v>0</v>
      </c>
    </row>
    <row r="186" spans="1:34" x14ac:dyDescent="0.3">
      <c r="A186" s="6">
        <v>200681</v>
      </c>
      <c r="B186" s="12" t="str">
        <f t="shared" si="6"/>
        <v>2006-8-1</v>
      </c>
      <c r="C186" s="15">
        <v>2006</v>
      </c>
      <c r="D186" s="15">
        <v>8</v>
      </c>
      <c r="E186" s="15">
        <v>1</v>
      </c>
      <c r="F186" s="6" t="s">
        <v>33</v>
      </c>
      <c r="G186" s="6" t="s">
        <v>38</v>
      </c>
      <c r="H186" s="7">
        <v>3.9</v>
      </c>
      <c r="I186" s="6" t="s">
        <v>30</v>
      </c>
      <c r="J186" s="6" t="s">
        <v>43</v>
      </c>
      <c r="K186" s="7">
        <v>3.0266666670000002</v>
      </c>
      <c r="L186" s="6" t="s">
        <v>32</v>
      </c>
      <c r="M186" s="6">
        <v>200731</v>
      </c>
      <c r="N186" s="6" t="str">
        <f t="shared" si="7"/>
        <v>2007-3-1</v>
      </c>
      <c r="O186" s="7">
        <v>2.746666667</v>
      </c>
      <c r="P186" s="7">
        <v>2.4666666670000001</v>
      </c>
      <c r="Q186" s="6" t="s">
        <v>32</v>
      </c>
      <c r="R186" s="6">
        <v>201031</v>
      </c>
      <c r="S186" s="6" t="str">
        <f t="shared" si="8"/>
        <v>2010-3-1</v>
      </c>
      <c r="T186" s="7">
        <v>3.25</v>
      </c>
      <c r="U186" s="7">
        <v>3.57</v>
      </c>
      <c r="V186" s="6" t="s">
        <v>32</v>
      </c>
      <c r="W186" s="6">
        <v>0</v>
      </c>
      <c r="X186" s="6">
        <v>0</v>
      </c>
      <c r="Y186" s="6">
        <v>1</v>
      </c>
      <c r="Z186" s="6">
        <v>1</v>
      </c>
      <c r="AA186" s="6">
        <v>1</v>
      </c>
      <c r="AB186" s="6">
        <v>1</v>
      </c>
      <c r="AC186" s="6">
        <v>0</v>
      </c>
      <c r="AD186" s="6">
        <v>0</v>
      </c>
      <c r="AE186" s="6">
        <v>0</v>
      </c>
      <c r="AF186" s="6">
        <v>1</v>
      </c>
      <c r="AG186" s="6">
        <v>1</v>
      </c>
      <c r="AH186" s="6">
        <v>1</v>
      </c>
    </row>
    <row r="187" spans="1:34" x14ac:dyDescent="0.3">
      <c r="A187" s="6">
        <v>200681</v>
      </c>
      <c r="B187" s="12" t="str">
        <f t="shared" si="6"/>
        <v>2006-8-1</v>
      </c>
      <c r="C187" s="15">
        <v>2006</v>
      </c>
      <c r="D187" s="15">
        <v>8</v>
      </c>
      <c r="E187" s="15">
        <v>1</v>
      </c>
      <c r="F187" s="6" t="s">
        <v>33</v>
      </c>
      <c r="G187" s="6" t="s">
        <v>38</v>
      </c>
      <c r="H187" s="7">
        <v>3.56</v>
      </c>
      <c r="I187" s="6" t="s">
        <v>30</v>
      </c>
      <c r="J187" s="6" t="s">
        <v>31</v>
      </c>
      <c r="K187" s="7">
        <v>2.8</v>
      </c>
      <c r="L187" s="6" t="s">
        <v>32</v>
      </c>
      <c r="M187" s="6">
        <v>200731</v>
      </c>
      <c r="N187" s="6" t="str">
        <f t="shared" si="7"/>
        <v>2007-3-1</v>
      </c>
      <c r="O187" s="7">
        <v>2.7739130429999999</v>
      </c>
      <c r="P187" s="7">
        <v>2.7454545449999999</v>
      </c>
      <c r="Q187" s="6" t="s">
        <v>32</v>
      </c>
      <c r="R187" s="6">
        <v>200931</v>
      </c>
      <c r="S187" s="6" t="str">
        <f t="shared" si="8"/>
        <v>2009-3-1</v>
      </c>
      <c r="T187" s="7">
        <v>2.9</v>
      </c>
      <c r="U187" s="7">
        <v>3.5</v>
      </c>
      <c r="V187" s="6" t="s">
        <v>32</v>
      </c>
      <c r="W187" s="6">
        <v>0</v>
      </c>
      <c r="X187" s="6">
        <v>0</v>
      </c>
      <c r="Y187" s="6">
        <v>1</v>
      </c>
      <c r="Z187" s="6">
        <v>1</v>
      </c>
      <c r="AA187" s="6">
        <v>1</v>
      </c>
      <c r="AB187" s="6">
        <v>0</v>
      </c>
      <c r="AC187" s="6">
        <v>0</v>
      </c>
      <c r="AD187" s="6">
        <v>0</v>
      </c>
      <c r="AE187" s="6">
        <v>0</v>
      </c>
      <c r="AF187" s="6">
        <v>0</v>
      </c>
      <c r="AG187" s="6">
        <v>0</v>
      </c>
      <c r="AH187" s="6">
        <v>0</v>
      </c>
    </row>
    <row r="188" spans="1:34" x14ac:dyDescent="0.3">
      <c r="A188" s="6">
        <v>200681</v>
      </c>
      <c r="B188" s="12" t="str">
        <f t="shared" si="6"/>
        <v>2006-8-1</v>
      </c>
      <c r="C188" s="15">
        <v>2006</v>
      </c>
      <c r="D188" s="15">
        <v>8</v>
      </c>
      <c r="E188" s="15">
        <v>1</v>
      </c>
      <c r="F188" s="6" t="s">
        <v>33</v>
      </c>
      <c r="G188" s="6" t="s">
        <v>38</v>
      </c>
      <c r="H188" s="7">
        <v>3.15</v>
      </c>
      <c r="I188" s="6" t="s">
        <v>30</v>
      </c>
      <c r="J188" s="6" t="s">
        <v>31</v>
      </c>
      <c r="K188" s="7">
        <v>2.5</v>
      </c>
      <c r="L188" s="6" t="s">
        <v>32</v>
      </c>
      <c r="M188" s="6">
        <v>200731</v>
      </c>
      <c r="N188" s="6" t="str">
        <f t="shared" si="7"/>
        <v>2007-3-1</v>
      </c>
      <c r="O188" s="7">
        <v>2.4700000000000002</v>
      </c>
      <c r="P188" s="7">
        <v>2.4357142860000001</v>
      </c>
      <c r="Q188" s="6" t="s">
        <v>32</v>
      </c>
      <c r="R188" s="6">
        <v>201031</v>
      </c>
      <c r="S188" s="6" t="str">
        <f t="shared" si="8"/>
        <v>2010-3-1</v>
      </c>
      <c r="T188" s="7">
        <v>2.99</v>
      </c>
      <c r="U188" s="7">
        <v>3.27</v>
      </c>
      <c r="V188" s="6" t="s">
        <v>32</v>
      </c>
      <c r="W188" s="6">
        <v>0</v>
      </c>
      <c r="X188" s="6">
        <v>1</v>
      </c>
      <c r="Y188" s="6">
        <v>1</v>
      </c>
      <c r="Z188" s="6">
        <v>1</v>
      </c>
      <c r="AA188" s="6">
        <v>1</v>
      </c>
      <c r="AB188" s="6">
        <v>1</v>
      </c>
      <c r="AC188" s="6">
        <v>0</v>
      </c>
      <c r="AD188" s="6">
        <v>0</v>
      </c>
      <c r="AE188" s="6">
        <v>0</v>
      </c>
      <c r="AF188" s="6">
        <v>1</v>
      </c>
      <c r="AG188" s="6">
        <v>1</v>
      </c>
      <c r="AH188" s="6">
        <v>1</v>
      </c>
    </row>
    <row r="189" spans="1:34" x14ac:dyDescent="0.3">
      <c r="A189" s="6">
        <v>200681</v>
      </c>
      <c r="B189" s="12" t="str">
        <f t="shared" si="6"/>
        <v>2006-8-1</v>
      </c>
      <c r="C189" s="15">
        <v>2006</v>
      </c>
      <c r="D189" s="15">
        <v>8</v>
      </c>
      <c r="E189" s="15">
        <v>1</v>
      </c>
      <c r="F189" s="6" t="s">
        <v>28</v>
      </c>
      <c r="G189" s="6" t="s">
        <v>38</v>
      </c>
      <c r="H189" s="7">
        <v>3.95</v>
      </c>
      <c r="I189" s="6" t="s">
        <v>30</v>
      </c>
      <c r="J189" s="6" t="s">
        <v>31</v>
      </c>
      <c r="K189" s="7">
        <v>3.86</v>
      </c>
      <c r="L189" s="6" t="s">
        <v>32</v>
      </c>
      <c r="M189" s="6">
        <v>200761</v>
      </c>
      <c r="N189" s="6" t="str">
        <f t="shared" si="7"/>
        <v>2007-6-1</v>
      </c>
      <c r="O189" s="7">
        <v>3.8886363639999999</v>
      </c>
      <c r="P189" s="7">
        <v>4</v>
      </c>
      <c r="Q189" s="6" t="s">
        <v>32</v>
      </c>
      <c r="R189" s="6">
        <v>200931</v>
      </c>
      <c r="S189" s="6" t="str">
        <f t="shared" si="8"/>
        <v>2009-3-1</v>
      </c>
      <c r="T189" s="7">
        <v>3.81</v>
      </c>
      <c r="U189" s="7">
        <v>3.51</v>
      </c>
      <c r="V189" s="6" t="s">
        <v>32</v>
      </c>
      <c r="W189" s="6">
        <v>0</v>
      </c>
      <c r="X189" s="6">
        <v>0</v>
      </c>
      <c r="Y189" s="6">
        <v>1</v>
      </c>
      <c r="Z189" s="6">
        <v>1</v>
      </c>
      <c r="AA189" s="6">
        <v>1</v>
      </c>
      <c r="AB189" s="6">
        <v>0</v>
      </c>
      <c r="AC189" s="6">
        <v>0</v>
      </c>
      <c r="AD189" s="6">
        <v>0</v>
      </c>
      <c r="AE189" s="6">
        <v>1</v>
      </c>
      <c r="AF189" s="6">
        <v>1</v>
      </c>
      <c r="AG189" s="6">
        <v>1</v>
      </c>
      <c r="AH189" s="6">
        <v>1</v>
      </c>
    </row>
    <row r="190" spans="1:34" x14ac:dyDescent="0.3">
      <c r="A190" s="6">
        <v>200681</v>
      </c>
      <c r="B190" s="12" t="str">
        <f t="shared" si="6"/>
        <v>2006-8-1</v>
      </c>
      <c r="C190" s="15">
        <v>2006</v>
      </c>
      <c r="D190" s="15">
        <v>8</v>
      </c>
      <c r="E190" s="15">
        <v>1</v>
      </c>
      <c r="F190" s="6" t="s">
        <v>33</v>
      </c>
      <c r="G190" s="6" t="s">
        <v>40</v>
      </c>
      <c r="H190" s="7">
        <v>3.18</v>
      </c>
      <c r="I190" s="6" t="s">
        <v>30</v>
      </c>
      <c r="J190" s="6" t="s">
        <v>41</v>
      </c>
      <c r="K190" s="7">
        <v>2.4333333330000002</v>
      </c>
      <c r="L190" s="6" t="s">
        <v>32</v>
      </c>
      <c r="M190" s="6">
        <v>200731</v>
      </c>
      <c r="N190" s="6" t="str">
        <f t="shared" si="7"/>
        <v>2007-3-1</v>
      </c>
      <c r="O190" s="7">
        <v>2.4518518519999999</v>
      </c>
      <c r="P190" s="7">
        <v>2.4666666670000001</v>
      </c>
      <c r="Q190" s="6" t="s">
        <v>32</v>
      </c>
      <c r="R190" s="6">
        <v>201031</v>
      </c>
      <c r="S190" s="6" t="str">
        <f t="shared" si="8"/>
        <v>2010-3-1</v>
      </c>
      <c r="T190" s="7">
        <v>2.6</v>
      </c>
      <c r="U190" s="7">
        <v>2.56</v>
      </c>
      <c r="V190" s="6" t="s">
        <v>32</v>
      </c>
      <c r="W190" s="6">
        <v>0</v>
      </c>
      <c r="X190" s="6">
        <v>0</v>
      </c>
      <c r="Y190" s="6">
        <v>1</v>
      </c>
      <c r="Z190" s="6">
        <v>1</v>
      </c>
      <c r="AA190" s="6">
        <v>1</v>
      </c>
      <c r="AB190" s="6">
        <v>1</v>
      </c>
      <c r="AC190" s="6">
        <v>0</v>
      </c>
      <c r="AD190" s="6">
        <v>0</v>
      </c>
      <c r="AE190" s="6">
        <v>0</v>
      </c>
      <c r="AF190" s="6">
        <v>1</v>
      </c>
      <c r="AG190" s="6">
        <v>1</v>
      </c>
      <c r="AH190" s="6">
        <v>1</v>
      </c>
    </row>
    <row r="191" spans="1:34" x14ac:dyDescent="0.3">
      <c r="A191" s="6">
        <v>200681</v>
      </c>
      <c r="B191" s="12" t="str">
        <f t="shared" si="6"/>
        <v>2006-8-1</v>
      </c>
      <c r="C191" s="15">
        <v>2006</v>
      </c>
      <c r="D191" s="15">
        <v>8</v>
      </c>
      <c r="E191" s="15">
        <v>1</v>
      </c>
      <c r="F191" s="6" t="s">
        <v>33</v>
      </c>
      <c r="G191" s="6" t="s">
        <v>38</v>
      </c>
      <c r="H191" s="7">
        <v>3.55</v>
      </c>
      <c r="I191" s="6" t="s">
        <v>30</v>
      </c>
      <c r="J191" s="6" t="s">
        <v>43</v>
      </c>
      <c r="K191" s="7">
        <v>2.75</v>
      </c>
      <c r="L191" s="6" t="s">
        <v>32</v>
      </c>
      <c r="M191" s="6">
        <v>200761</v>
      </c>
      <c r="N191" s="6" t="str">
        <f t="shared" si="7"/>
        <v>2007-6-1</v>
      </c>
      <c r="O191" s="7">
        <v>2.8515151520000002</v>
      </c>
      <c r="P191" s="7">
        <v>4</v>
      </c>
      <c r="Q191" s="6" t="s">
        <v>32</v>
      </c>
      <c r="R191" s="6">
        <v>200981</v>
      </c>
      <c r="S191" s="6" t="str">
        <f t="shared" si="8"/>
        <v>2009-8-1</v>
      </c>
      <c r="T191" s="7">
        <v>3.33</v>
      </c>
      <c r="U191" s="7">
        <v>3.84</v>
      </c>
      <c r="V191" s="6" t="s">
        <v>32</v>
      </c>
      <c r="W191" s="6">
        <v>0</v>
      </c>
      <c r="X191" s="6">
        <v>0</v>
      </c>
      <c r="Y191" s="6">
        <v>1</v>
      </c>
      <c r="Z191" s="6">
        <v>1</v>
      </c>
      <c r="AA191" s="6">
        <v>1</v>
      </c>
      <c r="AB191" s="6">
        <v>1</v>
      </c>
      <c r="AC191" s="6">
        <v>0</v>
      </c>
      <c r="AD191" s="6">
        <v>0</v>
      </c>
      <c r="AE191" s="6">
        <v>0</v>
      </c>
      <c r="AF191" s="6">
        <v>1</v>
      </c>
      <c r="AG191" s="6">
        <v>1</v>
      </c>
      <c r="AH191" s="6">
        <v>1</v>
      </c>
    </row>
    <row r="192" spans="1:34" x14ac:dyDescent="0.3">
      <c r="A192" s="6">
        <v>200681</v>
      </c>
      <c r="B192" s="12" t="str">
        <f t="shared" si="6"/>
        <v>2006-8-1</v>
      </c>
      <c r="C192" s="15">
        <v>2006</v>
      </c>
      <c r="D192" s="15">
        <v>8</v>
      </c>
      <c r="E192" s="15">
        <v>1</v>
      </c>
      <c r="F192" s="6" t="s">
        <v>33</v>
      </c>
      <c r="G192" s="6" t="s">
        <v>38</v>
      </c>
      <c r="H192" s="7">
        <v>3.84</v>
      </c>
      <c r="I192" s="6" t="s">
        <v>30</v>
      </c>
      <c r="J192" s="6" t="s">
        <v>31</v>
      </c>
      <c r="K192" s="7">
        <v>3.5</v>
      </c>
      <c r="L192" s="6" t="s">
        <v>32</v>
      </c>
      <c r="M192" s="6">
        <v>200731</v>
      </c>
      <c r="N192" s="6" t="str">
        <f t="shared" si="7"/>
        <v>2007-3-1</v>
      </c>
      <c r="O192" s="7">
        <v>3.4161290320000002</v>
      </c>
      <c r="P192" s="7">
        <v>3.326666667</v>
      </c>
      <c r="Q192" s="6" t="s">
        <v>32</v>
      </c>
      <c r="R192" s="6">
        <v>200981</v>
      </c>
      <c r="S192" s="6" t="str">
        <f t="shared" si="8"/>
        <v>2009-8-1</v>
      </c>
      <c r="T192" s="7">
        <v>3.69</v>
      </c>
      <c r="U192" s="7">
        <v>3.84</v>
      </c>
      <c r="V192" s="6" t="s">
        <v>32</v>
      </c>
      <c r="W192" s="6">
        <v>0</v>
      </c>
      <c r="X192" s="6">
        <v>0</v>
      </c>
      <c r="Y192" s="6">
        <v>1</v>
      </c>
      <c r="Z192" s="6">
        <v>1</v>
      </c>
      <c r="AA192" s="6">
        <v>1</v>
      </c>
      <c r="AB192" s="6">
        <v>1</v>
      </c>
      <c r="AC192" s="6">
        <v>0</v>
      </c>
      <c r="AD192" s="6">
        <v>0</v>
      </c>
      <c r="AE192" s="6">
        <v>0</v>
      </c>
      <c r="AF192" s="6">
        <v>1</v>
      </c>
      <c r="AG192" s="6">
        <v>1</v>
      </c>
      <c r="AH192" s="6">
        <v>1</v>
      </c>
    </row>
    <row r="193" spans="1:34" x14ac:dyDescent="0.3">
      <c r="A193" s="6">
        <v>200681</v>
      </c>
      <c r="B193" s="12" t="str">
        <f t="shared" si="6"/>
        <v>2006-8-1</v>
      </c>
      <c r="C193" s="15">
        <v>2006</v>
      </c>
      <c r="D193" s="15">
        <v>8</v>
      </c>
      <c r="E193" s="15">
        <v>1</v>
      </c>
      <c r="F193" s="6" t="s">
        <v>28</v>
      </c>
      <c r="G193" s="6" t="s">
        <v>40</v>
      </c>
      <c r="H193" s="7">
        <v>3.51</v>
      </c>
      <c r="I193" s="6" t="s">
        <v>30</v>
      </c>
      <c r="J193" s="6" t="s">
        <v>41</v>
      </c>
      <c r="K193" s="7">
        <v>3.2</v>
      </c>
      <c r="L193" s="6" t="s">
        <v>32</v>
      </c>
      <c r="M193" s="6">
        <v>200731</v>
      </c>
      <c r="N193" s="6" t="str">
        <f t="shared" si="7"/>
        <v>2007-3-1</v>
      </c>
      <c r="O193" s="7">
        <v>2.4629629629999998</v>
      </c>
      <c r="P193" s="7">
        <v>1.8733333329999999</v>
      </c>
      <c r="Q193" s="6" t="s">
        <v>42</v>
      </c>
      <c r="R193" s="6">
        <v>201071</v>
      </c>
      <c r="S193" s="6" t="str">
        <f t="shared" si="8"/>
        <v>2010-7-1</v>
      </c>
      <c r="T193" s="7">
        <v>3.05</v>
      </c>
      <c r="U193" s="7">
        <v>3.7</v>
      </c>
      <c r="V193" s="6" t="s">
        <v>32</v>
      </c>
      <c r="W193" s="6">
        <v>1</v>
      </c>
      <c r="X193" s="6">
        <v>0</v>
      </c>
      <c r="Y193" s="6">
        <v>1</v>
      </c>
      <c r="Z193" s="6">
        <v>1</v>
      </c>
      <c r="AA193" s="6">
        <v>1</v>
      </c>
      <c r="AB193" s="6">
        <v>1</v>
      </c>
      <c r="AC193" s="6">
        <v>0</v>
      </c>
      <c r="AD193" s="6">
        <v>0</v>
      </c>
      <c r="AE193" s="6">
        <v>0</v>
      </c>
      <c r="AF193" s="6">
        <v>1</v>
      </c>
      <c r="AG193" s="6">
        <v>1</v>
      </c>
      <c r="AH193" s="6">
        <v>1</v>
      </c>
    </row>
    <row r="194" spans="1:34" x14ac:dyDescent="0.3">
      <c r="A194" s="6">
        <v>200681</v>
      </c>
      <c r="B194" s="12" t="str">
        <f t="shared" si="6"/>
        <v>2006-8-1</v>
      </c>
      <c r="C194" s="15">
        <v>2006</v>
      </c>
      <c r="D194" s="15">
        <v>8</v>
      </c>
      <c r="E194" s="15">
        <v>1</v>
      </c>
      <c r="F194" s="6" t="s">
        <v>28</v>
      </c>
      <c r="G194" s="6" t="s">
        <v>38</v>
      </c>
      <c r="H194" s="7">
        <v>3.25</v>
      </c>
      <c r="I194" s="6" t="s">
        <v>30</v>
      </c>
      <c r="J194" s="6" t="s">
        <v>44</v>
      </c>
      <c r="K194" s="7">
        <v>3.2545454550000001</v>
      </c>
      <c r="L194" s="6" t="s">
        <v>32</v>
      </c>
      <c r="M194" s="6">
        <v>200761</v>
      </c>
      <c r="N194" s="6" t="str">
        <f t="shared" si="7"/>
        <v>2007-6-1</v>
      </c>
      <c r="O194" s="7">
        <v>3.2033333329999998</v>
      </c>
      <c r="P194" s="7">
        <v>3.3</v>
      </c>
      <c r="Q194" s="6" t="s">
        <v>32</v>
      </c>
      <c r="R194" s="6">
        <v>201031</v>
      </c>
      <c r="S194" s="6" t="str">
        <f t="shared" si="8"/>
        <v>2010-3-1</v>
      </c>
      <c r="T194" s="7">
        <v>3.07</v>
      </c>
      <c r="U194" s="7">
        <v>2.63</v>
      </c>
      <c r="V194" s="6" t="s">
        <v>32</v>
      </c>
      <c r="W194" s="6">
        <v>0</v>
      </c>
      <c r="X194" s="6">
        <v>1</v>
      </c>
      <c r="Y194" s="6">
        <v>1</v>
      </c>
      <c r="Z194" s="6">
        <v>1</v>
      </c>
      <c r="AA194" s="6">
        <v>1</v>
      </c>
      <c r="AB194" s="6">
        <v>1</v>
      </c>
      <c r="AC194" s="6">
        <v>0</v>
      </c>
      <c r="AD194" s="6">
        <v>0</v>
      </c>
      <c r="AE194" s="6">
        <v>0</v>
      </c>
      <c r="AF194" s="6">
        <v>1</v>
      </c>
      <c r="AG194" s="6">
        <v>1</v>
      </c>
      <c r="AH194" s="6">
        <v>1</v>
      </c>
    </row>
    <row r="195" spans="1:34" x14ac:dyDescent="0.3">
      <c r="A195" s="6">
        <v>200681</v>
      </c>
      <c r="B195" s="12" t="str">
        <f t="shared" ref="B195:B258" si="9">LEFT(A195,4)&amp;"-"&amp;MID(A195,5,1)&amp;"-"&amp;RIGHT(A195,1)</f>
        <v>2006-8-1</v>
      </c>
      <c r="C195" s="15">
        <v>2006</v>
      </c>
      <c r="D195" s="15">
        <v>8</v>
      </c>
      <c r="E195" s="15">
        <v>1</v>
      </c>
      <c r="F195" s="6" t="s">
        <v>33</v>
      </c>
      <c r="G195" s="6" t="s">
        <v>37</v>
      </c>
      <c r="H195" s="7">
        <v>3.09</v>
      </c>
      <c r="I195" s="6" t="s">
        <v>30</v>
      </c>
      <c r="J195" s="6" t="s">
        <v>31</v>
      </c>
      <c r="K195" s="7">
        <v>2.271428571</v>
      </c>
      <c r="L195" s="6" t="s">
        <v>32</v>
      </c>
      <c r="M195" s="6">
        <v>200731</v>
      </c>
      <c r="N195" s="6" t="str">
        <f t="shared" ref="N195:N258" si="10">LEFT(M195,4)&amp;"-"&amp;MID(M195,5,1)&amp;"-"&amp;RIGHT(M195,1)</f>
        <v>2007-3-1</v>
      </c>
      <c r="O195" s="7">
        <v>2.6571428570000002</v>
      </c>
      <c r="P195" s="7">
        <v>2.85</v>
      </c>
      <c r="Q195" s="6" t="s">
        <v>32</v>
      </c>
      <c r="R195" s="6">
        <v>200951</v>
      </c>
      <c r="S195" s="6" t="str">
        <f t="shared" ref="S195:S258" si="11">LEFT(R195,4)&amp;"-"&amp;MID(R195,5,1)&amp;"-"&amp;RIGHT(R195,1)</f>
        <v>2009-5-1</v>
      </c>
      <c r="T195" s="7">
        <v>1.99</v>
      </c>
      <c r="U195" s="7">
        <v>0.55000000000000004</v>
      </c>
      <c r="V195" s="6" t="s">
        <v>39</v>
      </c>
      <c r="W195" s="6">
        <v>0</v>
      </c>
      <c r="X195" s="6">
        <v>1</v>
      </c>
      <c r="Y195" s="6">
        <v>1</v>
      </c>
      <c r="Z195" s="6">
        <v>1</v>
      </c>
      <c r="AA195" s="6">
        <v>1</v>
      </c>
      <c r="AB195" s="6">
        <v>0</v>
      </c>
      <c r="AC195" s="6">
        <v>0</v>
      </c>
      <c r="AD195" s="6">
        <v>0</v>
      </c>
      <c r="AE195" s="6">
        <v>0</v>
      </c>
      <c r="AF195" s="6">
        <v>0</v>
      </c>
      <c r="AG195" s="6">
        <v>0</v>
      </c>
      <c r="AH195" s="6">
        <v>0</v>
      </c>
    </row>
    <row r="196" spans="1:34" x14ac:dyDescent="0.3">
      <c r="A196" s="6">
        <v>200681</v>
      </c>
      <c r="B196" s="12" t="str">
        <f t="shared" si="9"/>
        <v>2006-8-1</v>
      </c>
      <c r="C196" s="15">
        <v>2006</v>
      </c>
      <c r="D196" s="15">
        <v>8</v>
      </c>
      <c r="E196" s="15">
        <v>1</v>
      </c>
      <c r="F196" s="6" t="s">
        <v>28</v>
      </c>
      <c r="G196" s="6" t="s">
        <v>38</v>
      </c>
      <c r="H196" s="7">
        <v>3.78</v>
      </c>
      <c r="I196" s="6" t="s">
        <v>30</v>
      </c>
      <c r="J196" s="6" t="s">
        <v>44</v>
      </c>
      <c r="K196" s="7">
        <v>3.6666666669999999</v>
      </c>
      <c r="L196" s="6" t="s">
        <v>32</v>
      </c>
      <c r="M196" s="6">
        <v>200751</v>
      </c>
      <c r="N196" s="6" t="str">
        <f t="shared" si="10"/>
        <v>2007-5-1</v>
      </c>
      <c r="O196" s="7">
        <v>3.6633333330000002</v>
      </c>
      <c r="P196" s="7">
        <v>4</v>
      </c>
      <c r="Q196" s="6" t="s">
        <v>32</v>
      </c>
      <c r="R196" s="6">
        <v>201031</v>
      </c>
      <c r="S196" s="6" t="str">
        <f t="shared" si="11"/>
        <v>2010-3-1</v>
      </c>
      <c r="T196" s="7">
        <v>3.62</v>
      </c>
      <c r="U196" s="7">
        <v>4</v>
      </c>
      <c r="V196" s="6" t="s">
        <v>32</v>
      </c>
      <c r="W196" s="6">
        <v>0</v>
      </c>
      <c r="X196" s="6">
        <v>1</v>
      </c>
      <c r="Y196" s="6">
        <v>1</v>
      </c>
      <c r="Z196" s="6">
        <v>1</v>
      </c>
      <c r="AA196" s="6">
        <v>1</v>
      </c>
      <c r="AB196" s="6">
        <v>1</v>
      </c>
      <c r="AC196" s="6">
        <v>0</v>
      </c>
      <c r="AD196" s="6">
        <v>0</v>
      </c>
      <c r="AE196" s="6">
        <v>0</v>
      </c>
      <c r="AF196" s="6">
        <v>1</v>
      </c>
      <c r="AG196" s="6">
        <v>1</v>
      </c>
      <c r="AH196" s="6">
        <v>1</v>
      </c>
    </row>
    <row r="197" spans="1:34" x14ac:dyDescent="0.3">
      <c r="A197" s="6">
        <v>200681</v>
      </c>
      <c r="B197" s="12" t="str">
        <f t="shared" si="9"/>
        <v>2006-8-1</v>
      </c>
      <c r="C197" s="15">
        <v>2006</v>
      </c>
      <c r="D197" s="15">
        <v>8</v>
      </c>
      <c r="E197" s="15">
        <v>1</v>
      </c>
      <c r="F197" s="6" t="s">
        <v>28</v>
      </c>
      <c r="G197" s="6" t="s">
        <v>38</v>
      </c>
      <c r="H197" s="7">
        <v>2.89</v>
      </c>
      <c r="I197" s="6" t="s">
        <v>30</v>
      </c>
      <c r="J197" s="6" t="s">
        <v>41</v>
      </c>
      <c r="K197" s="7">
        <v>3.5</v>
      </c>
      <c r="L197" s="6" t="s">
        <v>32</v>
      </c>
      <c r="M197" s="6">
        <v>200731</v>
      </c>
      <c r="N197" s="6" t="str">
        <f t="shared" si="10"/>
        <v>2007-3-1</v>
      </c>
      <c r="O197" s="7">
        <v>3.187096774</v>
      </c>
      <c r="P197" s="7">
        <v>2.8533333330000001</v>
      </c>
      <c r="Q197" s="6" t="s">
        <v>32</v>
      </c>
      <c r="R197" s="6">
        <v>201081</v>
      </c>
      <c r="S197" s="6" t="str">
        <f t="shared" si="11"/>
        <v>2010-8-1</v>
      </c>
      <c r="T197" s="7">
        <v>3.22</v>
      </c>
      <c r="U197" s="7">
        <v>3.92</v>
      </c>
      <c r="V197" s="6" t="s">
        <v>32</v>
      </c>
      <c r="W197" s="6">
        <v>0</v>
      </c>
      <c r="X197" s="6">
        <v>0</v>
      </c>
      <c r="Y197" s="6">
        <v>1</v>
      </c>
      <c r="Z197" s="6">
        <v>0</v>
      </c>
      <c r="AA197" s="6">
        <v>1</v>
      </c>
      <c r="AB197" s="6">
        <v>1</v>
      </c>
      <c r="AC197" s="6">
        <v>1</v>
      </c>
      <c r="AD197" s="6">
        <v>0</v>
      </c>
      <c r="AE197" s="6">
        <v>0</v>
      </c>
      <c r="AF197" s="6">
        <v>0</v>
      </c>
      <c r="AG197" s="6">
        <v>1</v>
      </c>
      <c r="AH197" s="6">
        <v>1</v>
      </c>
    </row>
    <row r="198" spans="1:34" x14ac:dyDescent="0.3">
      <c r="A198" s="6">
        <v>200681</v>
      </c>
      <c r="B198" s="12" t="str">
        <f t="shared" si="9"/>
        <v>2006-8-1</v>
      </c>
      <c r="C198" s="15">
        <v>2006</v>
      </c>
      <c r="D198" s="15">
        <v>8</v>
      </c>
      <c r="E198" s="15">
        <v>1</v>
      </c>
      <c r="F198" s="6" t="s">
        <v>28</v>
      </c>
      <c r="G198" s="6" t="s">
        <v>29</v>
      </c>
      <c r="H198" s="7">
        <v>3.12</v>
      </c>
      <c r="I198" s="6" t="s">
        <v>30</v>
      </c>
      <c r="J198" s="6" t="s">
        <v>44</v>
      </c>
      <c r="K198" s="7">
        <v>3.4249999999999998</v>
      </c>
      <c r="L198" s="6" t="s">
        <v>32</v>
      </c>
      <c r="M198" s="6">
        <v>200681</v>
      </c>
      <c r="N198" s="6" t="str">
        <f t="shared" si="10"/>
        <v>2006-8-1</v>
      </c>
      <c r="O198" s="7">
        <v>3.4249999999999998</v>
      </c>
      <c r="P198" s="7">
        <v>3.4249999999999998</v>
      </c>
      <c r="Q198" s="6" t="s">
        <v>32</v>
      </c>
      <c r="R198" s="6">
        <v>200681</v>
      </c>
      <c r="S198" s="6" t="str">
        <f t="shared" si="11"/>
        <v>2006-8-1</v>
      </c>
      <c r="T198" s="7">
        <v>3.4249999999999998</v>
      </c>
      <c r="U198" s="7">
        <v>3.4249999999999998</v>
      </c>
      <c r="V198" s="6" t="s">
        <v>32</v>
      </c>
      <c r="W198" s="6">
        <v>0</v>
      </c>
      <c r="X198" s="6">
        <v>0</v>
      </c>
      <c r="Y198" s="6">
        <v>1</v>
      </c>
      <c r="Z198" s="6">
        <v>0</v>
      </c>
      <c r="AA198" s="6">
        <v>0</v>
      </c>
      <c r="AB198" s="6">
        <v>0</v>
      </c>
      <c r="AC198" s="6">
        <v>0</v>
      </c>
      <c r="AD198" s="6">
        <v>0</v>
      </c>
      <c r="AE198" s="6">
        <v>0</v>
      </c>
      <c r="AF198" s="6">
        <v>0</v>
      </c>
      <c r="AG198" s="6">
        <v>0</v>
      </c>
      <c r="AH198" s="6">
        <v>0</v>
      </c>
    </row>
    <row r="199" spans="1:34" x14ac:dyDescent="0.3">
      <c r="A199" s="6">
        <v>200681</v>
      </c>
      <c r="B199" s="12" t="str">
        <f t="shared" si="9"/>
        <v>2006-8-1</v>
      </c>
      <c r="C199" s="15">
        <v>2006</v>
      </c>
      <c r="D199" s="15">
        <v>8</v>
      </c>
      <c r="E199" s="15">
        <v>1</v>
      </c>
      <c r="F199" s="6" t="s">
        <v>33</v>
      </c>
      <c r="G199" s="6" t="s">
        <v>37</v>
      </c>
      <c r="H199" s="7">
        <v>3.21</v>
      </c>
      <c r="I199" s="6" t="s">
        <v>30</v>
      </c>
      <c r="J199" s="6" t="s">
        <v>31</v>
      </c>
      <c r="K199" s="7">
        <v>3.3</v>
      </c>
      <c r="L199" s="6" t="s">
        <v>32</v>
      </c>
      <c r="M199" s="6">
        <v>200731</v>
      </c>
      <c r="N199" s="6" t="str">
        <f t="shared" si="10"/>
        <v>2007-3-1</v>
      </c>
      <c r="O199" s="7">
        <v>2.9517241379999999</v>
      </c>
      <c r="P199" s="7">
        <v>2.6266666669999998</v>
      </c>
      <c r="Q199" s="6" t="s">
        <v>32</v>
      </c>
      <c r="R199" s="6">
        <v>201031</v>
      </c>
      <c r="S199" s="6" t="str">
        <f t="shared" si="11"/>
        <v>2010-3-1</v>
      </c>
      <c r="T199" s="7">
        <v>2.9</v>
      </c>
      <c r="U199" s="7">
        <v>3.92</v>
      </c>
      <c r="V199" s="6" t="s">
        <v>32</v>
      </c>
      <c r="W199" s="6">
        <v>0</v>
      </c>
      <c r="X199" s="6">
        <v>0</v>
      </c>
      <c r="Y199" s="6">
        <v>1</v>
      </c>
      <c r="Z199" s="6">
        <v>1</v>
      </c>
      <c r="AA199" s="6">
        <v>1</v>
      </c>
      <c r="AB199" s="6">
        <v>1</v>
      </c>
      <c r="AC199" s="6">
        <v>0</v>
      </c>
      <c r="AD199" s="6">
        <v>0</v>
      </c>
      <c r="AE199" s="6">
        <v>0</v>
      </c>
      <c r="AF199" s="6">
        <v>1</v>
      </c>
      <c r="AG199" s="6">
        <v>1</v>
      </c>
      <c r="AH199" s="6">
        <v>1</v>
      </c>
    </row>
    <row r="200" spans="1:34" x14ac:dyDescent="0.3">
      <c r="A200" s="6">
        <v>200681</v>
      </c>
      <c r="B200" s="12" t="str">
        <f t="shared" si="9"/>
        <v>2006-8-1</v>
      </c>
      <c r="C200" s="15">
        <v>2006</v>
      </c>
      <c r="D200" s="15">
        <v>8</v>
      </c>
      <c r="E200" s="15">
        <v>1</v>
      </c>
      <c r="F200" s="6" t="s">
        <v>33</v>
      </c>
      <c r="G200" s="6" t="s">
        <v>34</v>
      </c>
      <c r="H200" s="7">
        <v>3.56</v>
      </c>
      <c r="I200" s="6" t="s">
        <v>30</v>
      </c>
      <c r="J200" s="6" t="s">
        <v>35</v>
      </c>
      <c r="K200" s="7">
        <v>2.8285714290000001</v>
      </c>
      <c r="L200" s="6" t="s">
        <v>32</v>
      </c>
      <c r="M200" s="6">
        <v>200731</v>
      </c>
      <c r="N200" s="6" t="str">
        <f t="shared" si="10"/>
        <v>2007-3-1</v>
      </c>
      <c r="O200" s="7">
        <v>2.9935483870000001</v>
      </c>
      <c r="P200" s="7">
        <v>3.129411765</v>
      </c>
      <c r="Q200" s="6" t="s">
        <v>32</v>
      </c>
      <c r="R200" s="6">
        <v>201031</v>
      </c>
      <c r="S200" s="6" t="str">
        <f t="shared" si="11"/>
        <v>2010-3-1</v>
      </c>
      <c r="T200" s="7">
        <v>3.24</v>
      </c>
      <c r="U200" s="7">
        <v>3.66</v>
      </c>
      <c r="V200" s="6" t="s">
        <v>32</v>
      </c>
      <c r="W200" s="6">
        <v>0</v>
      </c>
      <c r="X200" s="6">
        <v>0</v>
      </c>
      <c r="Y200" s="6">
        <v>1</v>
      </c>
      <c r="Z200" s="6">
        <v>1</v>
      </c>
      <c r="AA200" s="6">
        <v>1</v>
      </c>
      <c r="AB200" s="6">
        <v>1</v>
      </c>
      <c r="AC200" s="6">
        <v>0</v>
      </c>
      <c r="AD200" s="6">
        <v>0</v>
      </c>
      <c r="AE200" s="6">
        <v>0</v>
      </c>
      <c r="AF200" s="6">
        <v>1</v>
      </c>
      <c r="AG200" s="6">
        <v>1</v>
      </c>
      <c r="AH200" s="6">
        <v>1</v>
      </c>
    </row>
    <row r="201" spans="1:34" x14ac:dyDescent="0.3">
      <c r="A201" s="6">
        <v>200681</v>
      </c>
      <c r="B201" s="12" t="str">
        <f t="shared" si="9"/>
        <v>2006-8-1</v>
      </c>
      <c r="C201" s="15">
        <v>2006</v>
      </c>
      <c r="D201" s="15">
        <v>8</v>
      </c>
      <c r="E201" s="15">
        <v>1</v>
      </c>
      <c r="F201" s="6" t="s">
        <v>33</v>
      </c>
      <c r="G201" s="6" t="s">
        <v>38</v>
      </c>
      <c r="H201" s="7">
        <v>3.28</v>
      </c>
      <c r="I201" s="6" t="s">
        <v>30</v>
      </c>
      <c r="J201" s="6" t="s">
        <v>41</v>
      </c>
      <c r="K201" s="7">
        <v>0.66666666699999999</v>
      </c>
      <c r="L201" s="6" t="s">
        <v>39</v>
      </c>
      <c r="M201" s="6">
        <v>200731</v>
      </c>
      <c r="N201" s="6" t="str">
        <f t="shared" si="10"/>
        <v>2007-3-1</v>
      </c>
      <c r="O201" s="7">
        <v>1.396296296</v>
      </c>
      <c r="P201" s="7">
        <v>1.98</v>
      </c>
      <c r="Q201" s="6" t="s">
        <v>39</v>
      </c>
      <c r="R201" s="6">
        <v>201161</v>
      </c>
      <c r="S201" s="6" t="str">
        <f t="shared" si="11"/>
        <v>2011-6-1</v>
      </c>
      <c r="T201" s="7">
        <v>2</v>
      </c>
      <c r="U201" s="7">
        <v>3.3</v>
      </c>
      <c r="V201" s="6" t="s">
        <v>32</v>
      </c>
      <c r="W201" s="6">
        <v>1</v>
      </c>
      <c r="X201" s="6">
        <v>0</v>
      </c>
      <c r="Y201" s="6">
        <v>1</v>
      </c>
      <c r="Z201" s="6">
        <v>1</v>
      </c>
      <c r="AA201" s="6">
        <v>1</v>
      </c>
      <c r="AB201" s="6">
        <v>1</v>
      </c>
      <c r="AC201" s="6">
        <v>1</v>
      </c>
      <c r="AD201" s="6">
        <v>0</v>
      </c>
      <c r="AE201" s="6">
        <v>0</v>
      </c>
      <c r="AF201" s="6">
        <v>0</v>
      </c>
      <c r="AG201" s="6">
        <v>1</v>
      </c>
      <c r="AH201" s="6">
        <v>1</v>
      </c>
    </row>
    <row r="202" spans="1:34" x14ac:dyDescent="0.3">
      <c r="A202" s="6">
        <v>200681</v>
      </c>
      <c r="B202" s="12" t="str">
        <f t="shared" si="9"/>
        <v>2006-8-1</v>
      </c>
      <c r="C202" s="15">
        <v>2006</v>
      </c>
      <c r="D202" s="15">
        <v>8</v>
      </c>
      <c r="E202" s="15">
        <v>1</v>
      </c>
      <c r="F202" s="6" t="s">
        <v>33</v>
      </c>
      <c r="G202" s="6" t="s">
        <v>40</v>
      </c>
      <c r="H202" s="7">
        <v>3.23</v>
      </c>
      <c r="I202" s="6" t="s">
        <v>30</v>
      </c>
      <c r="J202" s="6" t="s">
        <v>43</v>
      </c>
      <c r="K202" s="7">
        <v>2.7857142860000002</v>
      </c>
      <c r="L202" s="6" t="s">
        <v>32</v>
      </c>
      <c r="M202" s="6">
        <v>200731</v>
      </c>
      <c r="N202" s="6" t="str">
        <f t="shared" si="10"/>
        <v>2007-3-1</v>
      </c>
      <c r="O202" s="7">
        <v>2.91</v>
      </c>
      <c r="P202" s="7">
        <v>3.0187499999999998</v>
      </c>
      <c r="Q202" s="6" t="s">
        <v>32</v>
      </c>
      <c r="R202" s="6">
        <v>201071</v>
      </c>
      <c r="S202" s="6" t="str">
        <f t="shared" si="11"/>
        <v>2010-7-1</v>
      </c>
      <c r="T202" s="7">
        <v>3.03</v>
      </c>
      <c r="U202" s="7">
        <v>3</v>
      </c>
      <c r="V202" s="6" t="s">
        <v>32</v>
      </c>
      <c r="W202" s="6">
        <v>0</v>
      </c>
      <c r="X202" s="6">
        <v>0</v>
      </c>
      <c r="Y202" s="6">
        <v>1</v>
      </c>
      <c r="Z202" s="6">
        <v>1</v>
      </c>
      <c r="AA202" s="6">
        <v>1</v>
      </c>
      <c r="AB202" s="6">
        <v>1</v>
      </c>
      <c r="AC202" s="6">
        <v>0</v>
      </c>
      <c r="AD202" s="6">
        <v>0</v>
      </c>
      <c r="AE202" s="6">
        <v>0</v>
      </c>
      <c r="AF202" s="6">
        <v>1</v>
      </c>
      <c r="AG202" s="6">
        <v>1</v>
      </c>
      <c r="AH202" s="6">
        <v>1</v>
      </c>
    </row>
    <row r="203" spans="1:34" x14ac:dyDescent="0.3">
      <c r="A203" s="6">
        <v>200681</v>
      </c>
      <c r="B203" s="12" t="str">
        <f t="shared" si="9"/>
        <v>2006-8-1</v>
      </c>
      <c r="C203" s="15">
        <v>2006</v>
      </c>
      <c r="D203" s="15">
        <v>8</v>
      </c>
      <c r="E203" s="15">
        <v>1</v>
      </c>
      <c r="F203" s="6" t="s">
        <v>28</v>
      </c>
      <c r="G203" s="6" t="s">
        <v>38</v>
      </c>
      <c r="H203" s="7">
        <v>3.54</v>
      </c>
      <c r="I203" s="6" t="s">
        <v>30</v>
      </c>
      <c r="J203" s="6" t="s">
        <v>31</v>
      </c>
      <c r="K203" s="7">
        <v>2</v>
      </c>
      <c r="L203" s="6" t="s">
        <v>32</v>
      </c>
      <c r="M203" s="6">
        <v>200731</v>
      </c>
      <c r="N203" s="6" t="str">
        <f t="shared" si="10"/>
        <v>2007-3-1</v>
      </c>
      <c r="O203" s="7">
        <v>1.9629629630000001</v>
      </c>
      <c r="P203" s="7">
        <v>1.9090909089999999</v>
      </c>
      <c r="Q203" s="6" t="s">
        <v>39</v>
      </c>
      <c r="R203" s="6">
        <v>201031</v>
      </c>
      <c r="S203" s="6" t="str">
        <f t="shared" si="11"/>
        <v>2010-3-1</v>
      </c>
      <c r="T203" s="7">
        <v>2.76</v>
      </c>
      <c r="U203" s="7">
        <v>3.07</v>
      </c>
      <c r="V203" s="6" t="s">
        <v>32</v>
      </c>
      <c r="W203" s="6">
        <v>0</v>
      </c>
      <c r="X203" s="6">
        <v>0</v>
      </c>
      <c r="Y203" s="6">
        <v>1</v>
      </c>
      <c r="Z203" s="6">
        <v>1</v>
      </c>
      <c r="AA203" s="6">
        <v>1</v>
      </c>
      <c r="AB203" s="6">
        <v>1</v>
      </c>
      <c r="AC203" s="6">
        <v>0</v>
      </c>
      <c r="AD203" s="6">
        <v>0</v>
      </c>
      <c r="AE203" s="6">
        <v>0</v>
      </c>
      <c r="AF203" s="6">
        <v>1</v>
      </c>
      <c r="AG203" s="6">
        <v>1</v>
      </c>
      <c r="AH203" s="6">
        <v>1</v>
      </c>
    </row>
    <row r="204" spans="1:34" x14ac:dyDescent="0.3">
      <c r="A204" s="6">
        <v>200681</v>
      </c>
      <c r="B204" s="12" t="str">
        <f t="shared" si="9"/>
        <v>2006-8-1</v>
      </c>
      <c r="C204" s="15">
        <v>2006</v>
      </c>
      <c r="D204" s="15">
        <v>8</v>
      </c>
      <c r="E204" s="15">
        <v>1</v>
      </c>
      <c r="F204" s="6" t="s">
        <v>28</v>
      </c>
      <c r="G204" s="6" t="s">
        <v>38</v>
      </c>
      <c r="H204" s="7">
        <v>2.78</v>
      </c>
      <c r="I204" s="6" t="s">
        <v>30</v>
      </c>
      <c r="J204" s="6" t="s">
        <v>46</v>
      </c>
      <c r="K204" s="7">
        <v>3.3</v>
      </c>
      <c r="L204" s="6" t="s">
        <v>32</v>
      </c>
      <c r="M204" s="6">
        <v>200731</v>
      </c>
      <c r="N204" s="6" t="str">
        <f t="shared" si="10"/>
        <v>2007-3-1</v>
      </c>
      <c r="O204" s="7">
        <v>2.6586206899999998</v>
      </c>
      <c r="P204" s="7">
        <v>2.06</v>
      </c>
      <c r="Q204" s="6" t="s">
        <v>32</v>
      </c>
      <c r="R204" s="6">
        <v>201031</v>
      </c>
      <c r="S204" s="6" t="str">
        <f t="shared" si="11"/>
        <v>2010-3-1</v>
      </c>
      <c r="T204" s="7">
        <v>2.65</v>
      </c>
      <c r="U204" s="7">
        <v>3.1</v>
      </c>
      <c r="V204" s="6" t="s">
        <v>32</v>
      </c>
      <c r="W204" s="6">
        <v>0</v>
      </c>
      <c r="X204" s="6">
        <v>0</v>
      </c>
      <c r="Y204" s="6">
        <v>1</v>
      </c>
      <c r="Z204" s="6">
        <v>1</v>
      </c>
      <c r="AA204" s="6">
        <v>1</v>
      </c>
      <c r="AB204" s="6">
        <v>1</v>
      </c>
      <c r="AC204" s="6">
        <v>0</v>
      </c>
      <c r="AD204" s="6">
        <v>0</v>
      </c>
      <c r="AE204" s="6">
        <v>0</v>
      </c>
      <c r="AF204" s="6">
        <v>1</v>
      </c>
      <c r="AG204" s="6">
        <v>1</v>
      </c>
      <c r="AH204" s="6">
        <v>1</v>
      </c>
    </row>
    <row r="205" spans="1:34" x14ac:dyDescent="0.3">
      <c r="A205" s="6">
        <v>200681</v>
      </c>
      <c r="B205" s="12" t="str">
        <f t="shared" si="9"/>
        <v>2006-8-1</v>
      </c>
      <c r="C205" s="15">
        <v>2006</v>
      </c>
      <c r="D205" s="15">
        <v>8</v>
      </c>
      <c r="E205" s="15">
        <v>1</v>
      </c>
      <c r="F205" s="6" t="s">
        <v>28</v>
      </c>
      <c r="G205" s="6" t="s">
        <v>38</v>
      </c>
      <c r="H205" s="7">
        <v>3.8</v>
      </c>
      <c r="I205" s="6" t="s">
        <v>30</v>
      </c>
      <c r="J205" s="6" t="s">
        <v>41</v>
      </c>
      <c r="K205" s="7">
        <v>3.86</v>
      </c>
      <c r="L205" s="6" t="s">
        <v>32</v>
      </c>
      <c r="M205" s="6">
        <v>200731</v>
      </c>
      <c r="N205" s="6" t="str">
        <f t="shared" si="10"/>
        <v>2007-3-1</v>
      </c>
      <c r="O205" s="7">
        <v>3.9322580650000001</v>
      </c>
      <c r="P205" s="7">
        <v>4</v>
      </c>
      <c r="Q205" s="6" t="s">
        <v>32</v>
      </c>
      <c r="R205" s="6">
        <v>201131</v>
      </c>
      <c r="S205" s="6" t="str">
        <f t="shared" si="11"/>
        <v>2011-3-1</v>
      </c>
      <c r="T205" s="7">
        <v>3.86</v>
      </c>
      <c r="U205" s="7">
        <v>4</v>
      </c>
      <c r="V205" s="6" t="s">
        <v>32</v>
      </c>
      <c r="W205" s="6">
        <v>1</v>
      </c>
      <c r="X205" s="6">
        <v>0</v>
      </c>
      <c r="Y205" s="6">
        <v>1</v>
      </c>
      <c r="Z205" s="6">
        <v>1</v>
      </c>
      <c r="AA205" s="6">
        <v>1</v>
      </c>
      <c r="AB205" s="6">
        <v>1</v>
      </c>
      <c r="AC205" s="6">
        <v>1</v>
      </c>
      <c r="AD205" s="6">
        <v>0</v>
      </c>
      <c r="AE205" s="6">
        <v>0</v>
      </c>
      <c r="AF205" s="6">
        <v>0</v>
      </c>
      <c r="AG205" s="6">
        <v>1</v>
      </c>
      <c r="AH205" s="6">
        <v>1</v>
      </c>
    </row>
    <row r="206" spans="1:34" x14ac:dyDescent="0.3">
      <c r="A206" s="6">
        <v>200681</v>
      </c>
      <c r="B206" s="12" t="str">
        <f t="shared" si="9"/>
        <v>2006-8-1</v>
      </c>
      <c r="C206" s="15">
        <v>2006</v>
      </c>
      <c r="D206" s="15">
        <v>8</v>
      </c>
      <c r="E206" s="15">
        <v>1</v>
      </c>
      <c r="F206" s="6" t="s">
        <v>33</v>
      </c>
      <c r="G206" s="6" t="s">
        <v>38</v>
      </c>
      <c r="H206" s="7">
        <v>3.57</v>
      </c>
      <c r="I206" s="6" t="s">
        <v>30</v>
      </c>
      <c r="J206" s="6" t="s">
        <v>45</v>
      </c>
      <c r="K206" s="7">
        <v>3.2749999999999999</v>
      </c>
      <c r="L206" s="6" t="s">
        <v>32</v>
      </c>
      <c r="M206" s="6">
        <v>200731</v>
      </c>
      <c r="N206" s="6" t="str">
        <f t="shared" si="10"/>
        <v>2007-3-1</v>
      </c>
      <c r="O206" s="7">
        <v>3.096774194</v>
      </c>
      <c r="P206" s="7">
        <v>2.9066666670000001</v>
      </c>
      <c r="Q206" s="6" t="s">
        <v>32</v>
      </c>
      <c r="R206" s="6">
        <v>200981</v>
      </c>
      <c r="S206" s="6" t="str">
        <f t="shared" si="11"/>
        <v>2009-8-1</v>
      </c>
      <c r="T206" s="7">
        <v>2.61</v>
      </c>
      <c r="U206" s="7">
        <v>1.69</v>
      </c>
      <c r="V206" s="6" t="s">
        <v>42</v>
      </c>
      <c r="W206" s="6">
        <v>0</v>
      </c>
      <c r="X206" s="6">
        <v>0</v>
      </c>
      <c r="Y206" s="6">
        <v>1</v>
      </c>
      <c r="Z206" s="6">
        <v>1</v>
      </c>
      <c r="AA206" s="6">
        <v>1</v>
      </c>
      <c r="AB206" s="6">
        <v>1</v>
      </c>
      <c r="AC206" s="6">
        <v>0</v>
      </c>
      <c r="AD206" s="6">
        <v>0</v>
      </c>
      <c r="AE206" s="6">
        <v>0</v>
      </c>
      <c r="AF206" s="6">
        <v>1</v>
      </c>
      <c r="AG206" s="6">
        <v>1</v>
      </c>
      <c r="AH206" s="6">
        <v>1</v>
      </c>
    </row>
    <row r="207" spans="1:34" x14ac:dyDescent="0.3">
      <c r="A207" s="6">
        <v>200681</v>
      </c>
      <c r="B207" s="12" t="str">
        <f t="shared" si="9"/>
        <v>2006-8-1</v>
      </c>
      <c r="C207" s="15">
        <v>2006</v>
      </c>
      <c r="D207" s="15">
        <v>8</v>
      </c>
      <c r="E207" s="15">
        <v>1</v>
      </c>
      <c r="F207" s="6" t="s">
        <v>33</v>
      </c>
      <c r="G207" s="6" t="s">
        <v>36</v>
      </c>
      <c r="H207" s="7">
        <v>3.55</v>
      </c>
      <c r="I207" s="6" t="s">
        <v>30</v>
      </c>
      <c r="J207" s="6" t="s">
        <v>41</v>
      </c>
      <c r="K207" s="7">
        <v>3.6749999999999998</v>
      </c>
      <c r="L207" s="6" t="s">
        <v>32</v>
      </c>
      <c r="M207" s="6">
        <v>200731</v>
      </c>
      <c r="N207" s="6" t="str">
        <f t="shared" si="10"/>
        <v>2007-3-1</v>
      </c>
      <c r="O207" s="7">
        <v>3.764516129</v>
      </c>
      <c r="P207" s="7">
        <v>3.86</v>
      </c>
      <c r="Q207" s="6" t="s">
        <v>32</v>
      </c>
      <c r="R207" s="6">
        <v>200981</v>
      </c>
      <c r="S207" s="6" t="str">
        <f t="shared" si="11"/>
        <v>2009-8-1</v>
      </c>
      <c r="T207" s="7">
        <v>3.8</v>
      </c>
      <c r="U207" s="7">
        <v>3.76</v>
      </c>
      <c r="V207" s="6" t="s">
        <v>32</v>
      </c>
      <c r="W207" s="6">
        <v>0</v>
      </c>
      <c r="X207" s="6">
        <v>0</v>
      </c>
      <c r="Y207" s="6">
        <v>1</v>
      </c>
      <c r="Z207" s="6">
        <v>1</v>
      </c>
      <c r="AA207" s="6">
        <v>1</v>
      </c>
      <c r="AB207" s="6">
        <v>1</v>
      </c>
      <c r="AC207" s="6">
        <v>0</v>
      </c>
      <c r="AD207" s="6">
        <v>0</v>
      </c>
      <c r="AE207" s="6">
        <v>0</v>
      </c>
      <c r="AF207" s="6">
        <v>1</v>
      </c>
      <c r="AG207" s="6">
        <v>1</v>
      </c>
      <c r="AH207" s="6">
        <v>1</v>
      </c>
    </row>
    <row r="208" spans="1:34" x14ac:dyDescent="0.3">
      <c r="A208" s="6">
        <v>200681</v>
      </c>
      <c r="B208" s="12" t="str">
        <f t="shared" si="9"/>
        <v>2006-8-1</v>
      </c>
      <c r="C208" s="15">
        <v>2006</v>
      </c>
      <c r="D208" s="15">
        <v>8</v>
      </c>
      <c r="E208" s="15">
        <v>1</v>
      </c>
      <c r="F208" s="6" t="s">
        <v>33</v>
      </c>
      <c r="G208" s="6" t="s">
        <v>29</v>
      </c>
      <c r="H208" s="7">
        <v>2.74</v>
      </c>
      <c r="I208" s="6" t="s">
        <v>30</v>
      </c>
      <c r="J208" s="6" t="s">
        <v>45</v>
      </c>
      <c r="K208" s="7">
        <v>2.8250000000000002</v>
      </c>
      <c r="L208" s="6" t="s">
        <v>32</v>
      </c>
      <c r="M208" s="6">
        <v>200731</v>
      </c>
      <c r="N208" s="6" t="str">
        <f t="shared" si="10"/>
        <v>2007-3-1</v>
      </c>
      <c r="O208" s="7">
        <v>2.6206896550000001</v>
      </c>
      <c r="P208" s="7">
        <v>2.3692307690000001</v>
      </c>
      <c r="Q208" s="6" t="s">
        <v>32</v>
      </c>
      <c r="R208" s="6">
        <v>201031</v>
      </c>
      <c r="S208" s="6" t="str">
        <f t="shared" si="11"/>
        <v>2010-3-1</v>
      </c>
      <c r="T208" s="7">
        <v>2.54</v>
      </c>
      <c r="U208" s="7">
        <v>2.86</v>
      </c>
      <c r="V208" s="6" t="s">
        <v>32</v>
      </c>
      <c r="W208" s="6">
        <v>1</v>
      </c>
      <c r="X208" s="6">
        <v>0</v>
      </c>
      <c r="Y208" s="6">
        <v>1</v>
      </c>
      <c r="Z208" s="6">
        <v>1</v>
      </c>
      <c r="AA208" s="6">
        <v>1</v>
      </c>
      <c r="AB208" s="6">
        <v>1</v>
      </c>
      <c r="AC208" s="6">
        <v>0</v>
      </c>
      <c r="AD208" s="6">
        <v>0</v>
      </c>
      <c r="AE208" s="6">
        <v>0</v>
      </c>
      <c r="AF208" s="6">
        <v>1</v>
      </c>
      <c r="AG208" s="6">
        <v>1</v>
      </c>
      <c r="AH208" s="6">
        <v>1</v>
      </c>
    </row>
    <row r="209" spans="1:34" x14ac:dyDescent="0.3">
      <c r="A209" s="6">
        <v>200681</v>
      </c>
      <c r="B209" s="12" t="str">
        <f t="shared" si="9"/>
        <v>2006-8-1</v>
      </c>
      <c r="C209" s="15">
        <v>2006</v>
      </c>
      <c r="D209" s="15">
        <v>8</v>
      </c>
      <c r="E209" s="15">
        <v>1</v>
      </c>
      <c r="F209" s="6" t="s">
        <v>33</v>
      </c>
      <c r="G209" s="6" t="s">
        <v>38</v>
      </c>
      <c r="H209" s="7">
        <v>3.8</v>
      </c>
      <c r="I209" s="6" t="s">
        <v>30</v>
      </c>
      <c r="J209" s="6" t="s">
        <v>31</v>
      </c>
      <c r="K209" s="7">
        <v>3.4249999999999998</v>
      </c>
      <c r="L209" s="6" t="s">
        <v>32</v>
      </c>
      <c r="M209" s="6">
        <v>200731</v>
      </c>
      <c r="N209" s="6" t="str">
        <f t="shared" si="10"/>
        <v>2007-3-1</v>
      </c>
      <c r="O209" s="7">
        <v>3.56</v>
      </c>
      <c r="P209" s="7">
        <v>3.7142857139999998</v>
      </c>
      <c r="Q209" s="6" t="s">
        <v>32</v>
      </c>
      <c r="R209" s="6">
        <v>201031</v>
      </c>
      <c r="S209" s="6" t="str">
        <f t="shared" si="11"/>
        <v>2010-3-1</v>
      </c>
      <c r="T209" s="7">
        <v>3.55</v>
      </c>
      <c r="U209" s="7">
        <v>3.89</v>
      </c>
      <c r="V209" s="6" t="s">
        <v>32</v>
      </c>
      <c r="W209" s="6">
        <v>1</v>
      </c>
      <c r="X209" s="6">
        <v>0</v>
      </c>
      <c r="Y209" s="6">
        <v>1</v>
      </c>
      <c r="Z209" s="6">
        <v>1</v>
      </c>
      <c r="AA209" s="6">
        <v>1</v>
      </c>
      <c r="AB209" s="6">
        <v>1</v>
      </c>
      <c r="AC209" s="6">
        <v>0</v>
      </c>
      <c r="AD209" s="6">
        <v>0</v>
      </c>
      <c r="AE209" s="6">
        <v>0</v>
      </c>
      <c r="AF209" s="6">
        <v>1</v>
      </c>
      <c r="AG209" s="6">
        <v>1</v>
      </c>
      <c r="AH209" s="6">
        <v>1</v>
      </c>
    </row>
    <row r="210" spans="1:34" x14ac:dyDescent="0.3">
      <c r="A210" s="6">
        <v>200681</v>
      </c>
      <c r="B210" s="12" t="str">
        <f t="shared" si="9"/>
        <v>2006-8-1</v>
      </c>
      <c r="C210" s="15">
        <v>2006</v>
      </c>
      <c r="D210" s="15">
        <v>8</v>
      </c>
      <c r="E210" s="15">
        <v>1</v>
      </c>
      <c r="F210" s="6" t="s">
        <v>28</v>
      </c>
      <c r="G210" s="6" t="s">
        <v>40</v>
      </c>
      <c r="H210" s="7">
        <v>3</v>
      </c>
      <c r="I210" s="6" t="s">
        <v>30</v>
      </c>
      <c r="J210" s="6" t="s">
        <v>31</v>
      </c>
      <c r="K210" s="7">
        <v>2.8733333330000002</v>
      </c>
      <c r="L210" s="6" t="s">
        <v>32</v>
      </c>
      <c r="M210" s="6">
        <v>200731</v>
      </c>
      <c r="N210" s="6" t="str">
        <f t="shared" si="10"/>
        <v>2007-3-1</v>
      </c>
      <c r="O210" s="7">
        <v>2.99</v>
      </c>
      <c r="P210" s="7">
        <v>3.1066666669999998</v>
      </c>
      <c r="Q210" s="6" t="s">
        <v>32</v>
      </c>
      <c r="R210" s="6">
        <v>201031</v>
      </c>
      <c r="S210" s="6" t="str">
        <f t="shared" si="11"/>
        <v>2010-3-1</v>
      </c>
      <c r="T210" s="7">
        <v>3.21</v>
      </c>
      <c r="U210" s="7">
        <v>3.15</v>
      </c>
      <c r="V210" s="6" t="s">
        <v>32</v>
      </c>
      <c r="W210" s="6">
        <v>0</v>
      </c>
      <c r="X210" s="6">
        <v>0</v>
      </c>
      <c r="Y210" s="6">
        <v>1</v>
      </c>
      <c r="Z210" s="6">
        <v>1</v>
      </c>
      <c r="AA210" s="6">
        <v>1</v>
      </c>
      <c r="AB210" s="6">
        <v>1</v>
      </c>
      <c r="AC210" s="6">
        <v>0</v>
      </c>
      <c r="AD210" s="6">
        <v>0</v>
      </c>
      <c r="AE210" s="6">
        <v>0</v>
      </c>
      <c r="AF210" s="6">
        <v>1</v>
      </c>
      <c r="AG210" s="6">
        <v>1</v>
      </c>
      <c r="AH210" s="6">
        <v>1</v>
      </c>
    </row>
    <row r="211" spans="1:34" x14ac:dyDescent="0.3">
      <c r="A211" s="6">
        <v>200681</v>
      </c>
      <c r="B211" s="12" t="str">
        <f t="shared" si="9"/>
        <v>2006-8-1</v>
      </c>
      <c r="C211" s="15">
        <v>2006</v>
      </c>
      <c r="D211" s="15">
        <v>8</v>
      </c>
      <c r="E211" s="15">
        <v>1</v>
      </c>
      <c r="F211" s="6" t="s">
        <v>33</v>
      </c>
      <c r="G211" s="6" t="s">
        <v>40</v>
      </c>
      <c r="H211" s="7">
        <v>3.5</v>
      </c>
      <c r="I211" s="6" t="s">
        <v>30</v>
      </c>
      <c r="J211" s="6" t="s">
        <v>43</v>
      </c>
      <c r="K211" s="7">
        <v>3.4166666669999999</v>
      </c>
      <c r="L211" s="6" t="s">
        <v>32</v>
      </c>
      <c r="M211" s="6">
        <v>200731</v>
      </c>
      <c r="N211" s="6" t="str">
        <f t="shared" si="10"/>
        <v>2007-3-1</v>
      </c>
      <c r="O211" s="7">
        <v>3.1666666669999999</v>
      </c>
      <c r="P211" s="7">
        <v>3</v>
      </c>
      <c r="Q211" s="6" t="s">
        <v>32</v>
      </c>
      <c r="R211" s="6">
        <v>201031</v>
      </c>
      <c r="S211" s="6" t="str">
        <f t="shared" si="11"/>
        <v>2010-3-1</v>
      </c>
      <c r="T211" s="7">
        <v>3.2</v>
      </c>
      <c r="U211" s="7">
        <v>2.85</v>
      </c>
      <c r="V211" s="6" t="s">
        <v>32</v>
      </c>
      <c r="W211" s="6">
        <v>0</v>
      </c>
      <c r="X211" s="6">
        <v>0</v>
      </c>
      <c r="Y211" s="6">
        <v>1</v>
      </c>
      <c r="Z211" s="6">
        <v>1</v>
      </c>
      <c r="AA211" s="6">
        <v>1</v>
      </c>
      <c r="AB211" s="6">
        <v>1</v>
      </c>
      <c r="AC211" s="6">
        <v>0</v>
      </c>
      <c r="AD211" s="6">
        <v>0</v>
      </c>
      <c r="AE211" s="6">
        <v>0</v>
      </c>
      <c r="AF211" s="6">
        <v>1</v>
      </c>
      <c r="AG211" s="6">
        <v>1</v>
      </c>
      <c r="AH211" s="6">
        <v>1</v>
      </c>
    </row>
    <row r="212" spans="1:34" x14ac:dyDescent="0.3">
      <c r="A212" s="6">
        <v>200681</v>
      </c>
      <c r="B212" s="12" t="str">
        <f t="shared" si="9"/>
        <v>2006-8-1</v>
      </c>
      <c r="C212" s="15">
        <v>2006</v>
      </c>
      <c r="D212" s="15">
        <v>8</v>
      </c>
      <c r="E212" s="15">
        <v>1</v>
      </c>
      <c r="F212" s="6" t="s">
        <v>28</v>
      </c>
      <c r="G212" s="6" t="s">
        <v>38</v>
      </c>
      <c r="H212" s="16">
        <v>3.38</v>
      </c>
      <c r="I212" s="6" t="s">
        <v>30</v>
      </c>
      <c r="J212" s="6" t="s">
        <v>41</v>
      </c>
      <c r="K212" s="7">
        <v>2.846666667</v>
      </c>
      <c r="L212" s="6" t="s">
        <v>32</v>
      </c>
      <c r="M212" s="6">
        <v>200731</v>
      </c>
      <c r="N212" s="6" t="str">
        <f t="shared" si="10"/>
        <v>2007-3-1</v>
      </c>
      <c r="O212" s="7">
        <v>2.0866666669999998</v>
      </c>
      <c r="P212" s="7">
        <v>1.326666667</v>
      </c>
      <c r="Q212" s="6" t="s">
        <v>42</v>
      </c>
      <c r="R212" s="6">
        <v>201031</v>
      </c>
      <c r="S212" s="6" t="str">
        <f t="shared" si="11"/>
        <v>2010-3-1</v>
      </c>
      <c r="T212" s="7">
        <v>2.75</v>
      </c>
      <c r="U212" s="7">
        <v>2.56</v>
      </c>
      <c r="V212" s="6" t="s">
        <v>32</v>
      </c>
      <c r="W212" s="6">
        <v>0</v>
      </c>
      <c r="X212" s="6">
        <v>0</v>
      </c>
      <c r="Y212" s="6">
        <v>1</v>
      </c>
      <c r="Z212" s="6">
        <v>1</v>
      </c>
      <c r="AA212" s="6">
        <v>1</v>
      </c>
      <c r="AB212" s="6">
        <v>1</v>
      </c>
      <c r="AC212" s="6">
        <v>0</v>
      </c>
      <c r="AD212" s="6">
        <v>0</v>
      </c>
      <c r="AE212" s="6">
        <v>0</v>
      </c>
      <c r="AF212" s="6">
        <v>1</v>
      </c>
      <c r="AG212" s="6">
        <v>1</v>
      </c>
      <c r="AH212" s="6">
        <v>1</v>
      </c>
    </row>
    <row r="213" spans="1:34" x14ac:dyDescent="0.3">
      <c r="A213" s="6">
        <v>200681</v>
      </c>
      <c r="B213" s="12" t="str">
        <f t="shared" si="9"/>
        <v>2006-8-1</v>
      </c>
      <c r="C213" s="15">
        <v>2006</v>
      </c>
      <c r="D213" s="15">
        <v>8</v>
      </c>
      <c r="E213" s="15">
        <v>1</v>
      </c>
      <c r="F213" s="6" t="s">
        <v>33</v>
      </c>
      <c r="G213" s="6" t="s">
        <v>40</v>
      </c>
      <c r="H213" s="7">
        <v>3.78</v>
      </c>
      <c r="I213" s="6" t="s">
        <v>30</v>
      </c>
      <c r="J213" s="6" t="s">
        <v>43</v>
      </c>
      <c r="K213" s="7">
        <v>1.433333333</v>
      </c>
      <c r="L213" s="6" t="s">
        <v>39</v>
      </c>
      <c r="M213" s="6">
        <v>200731</v>
      </c>
      <c r="N213" s="6" t="str">
        <f t="shared" si="10"/>
        <v>2007-3-1</v>
      </c>
      <c r="O213" s="7">
        <v>1.7370370369999999</v>
      </c>
      <c r="P213" s="7">
        <v>1.98</v>
      </c>
      <c r="Q213" s="6" t="s">
        <v>39</v>
      </c>
      <c r="R213" s="6">
        <v>201031</v>
      </c>
      <c r="S213" s="6" t="str">
        <f t="shared" si="11"/>
        <v>2010-3-1</v>
      </c>
      <c r="T213" s="7">
        <v>2.35</v>
      </c>
      <c r="U213" s="7">
        <v>2.4300000000000002</v>
      </c>
      <c r="V213" s="6" t="s">
        <v>32</v>
      </c>
      <c r="W213" s="6">
        <v>1</v>
      </c>
      <c r="X213" s="6">
        <v>0</v>
      </c>
      <c r="Y213" s="6">
        <v>1</v>
      </c>
      <c r="Z213" s="6">
        <v>1</v>
      </c>
      <c r="AA213" s="6">
        <v>1</v>
      </c>
      <c r="AB213" s="6">
        <v>1</v>
      </c>
      <c r="AC213" s="6">
        <v>0</v>
      </c>
      <c r="AD213" s="6">
        <v>0</v>
      </c>
      <c r="AE213" s="6">
        <v>0</v>
      </c>
      <c r="AF213" s="6">
        <v>0</v>
      </c>
      <c r="AG213" s="6">
        <v>1</v>
      </c>
      <c r="AH213" s="6">
        <v>1</v>
      </c>
    </row>
    <row r="214" spans="1:34" x14ac:dyDescent="0.3">
      <c r="A214" s="6">
        <v>200681</v>
      </c>
      <c r="B214" s="12" t="str">
        <f t="shared" si="9"/>
        <v>2006-8-1</v>
      </c>
      <c r="C214" s="15">
        <v>2006</v>
      </c>
      <c r="D214" s="15">
        <v>8</v>
      </c>
      <c r="E214" s="15">
        <v>1</v>
      </c>
      <c r="F214" s="6" t="s">
        <v>28</v>
      </c>
      <c r="G214" s="6" t="s">
        <v>37</v>
      </c>
      <c r="H214" s="7">
        <v>2.9</v>
      </c>
      <c r="I214" s="6" t="s">
        <v>30</v>
      </c>
      <c r="J214" s="6" t="s">
        <v>31</v>
      </c>
      <c r="K214" s="7">
        <v>3.4333333330000002</v>
      </c>
      <c r="L214" s="6" t="s">
        <v>32</v>
      </c>
      <c r="M214" s="6">
        <v>200731</v>
      </c>
      <c r="N214" s="6" t="str">
        <f t="shared" si="10"/>
        <v>2007-3-1</v>
      </c>
      <c r="O214" s="7">
        <v>3.246666667</v>
      </c>
      <c r="P214" s="7">
        <v>3.06</v>
      </c>
      <c r="Q214" s="6" t="s">
        <v>32</v>
      </c>
      <c r="R214" s="6">
        <v>201031</v>
      </c>
      <c r="S214" s="6" t="str">
        <f t="shared" si="11"/>
        <v>2010-3-1</v>
      </c>
      <c r="T214" s="7">
        <v>2.4500000000000002</v>
      </c>
      <c r="U214" s="7">
        <v>2.81</v>
      </c>
      <c r="V214" s="6" t="s">
        <v>32</v>
      </c>
      <c r="W214" s="6">
        <v>0</v>
      </c>
      <c r="X214" s="6">
        <v>0</v>
      </c>
      <c r="Y214" s="6">
        <v>1</v>
      </c>
      <c r="Z214" s="6">
        <v>1</v>
      </c>
      <c r="AA214" s="6">
        <v>1</v>
      </c>
      <c r="AB214" s="6">
        <v>1</v>
      </c>
      <c r="AC214" s="6">
        <v>0</v>
      </c>
      <c r="AD214" s="6">
        <v>0</v>
      </c>
      <c r="AE214" s="6">
        <v>0</v>
      </c>
      <c r="AF214" s="6">
        <v>1</v>
      </c>
      <c r="AG214" s="6">
        <v>1</v>
      </c>
      <c r="AH214" s="6">
        <v>1</v>
      </c>
    </row>
    <row r="215" spans="1:34" x14ac:dyDescent="0.3">
      <c r="A215" s="6">
        <v>200781</v>
      </c>
      <c r="B215" s="12" t="str">
        <f t="shared" si="9"/>
        <v>2007-8-1</v>
      </c>
      <c r="C215" s="15">
        <v>2007</v>
      </c>
      <c r="D215" s="15">
        <v>8</v>
      </c>
      <c r="E215" s="15">
        <v>1</v>
      </c>
      <c r="F215" s="6" t="s">
        <v>33</v>
      </c>
      <c r="G215" s="6" t="s">
        <v>38</v>
      </c>
      <c r="H215" s="7">
        <v>3.39</v>
      </c>
      <c r="I215" s="6" t="s">
        <v>49</v>
      </c>
      <c r="J215" s="6" t="s">
        <v>41</v>
      </c>
      <c r="K215" s="7">
        <v>3.33</v>
      </c>
      <c r="L215" s="6" t="s">
        <v>32</v>
      </c>
      <c r="M215" s="6">
        <v>200851</v>
      </c>
      <c r="N215" s="6" t="str">
        <f t="shared" si="10"/>
        <v>2008-5-1</v>
      </c>
      <c r="O215" s="7">
        <v>2.14</v>
      </c>
      <c r="P215" s="7">
        <v>0</v>
      </c>
      <c r="Q215" s="6" t="s">
        <v>42</v>
      </c>
      <c r="R215" s="6">
        <v>200851</v>
      </c>
      <c r="S215" s="6" t="str">
        <f t="shared" si="11"/>
        <v>2008-5-1</v>
      </c>
      <c r="T215" s="7">
        <v>2.14</v>
      </c>
      <c r="U215" s="7">
        <v>0</v>
      </c>
      <c r="V215" s="6" t="s">
        <v>42</v>
      </c>
      <c r="W215" s="6">
        <v>0</v>
      </c>
      <c r="X215" s="6">
        <v>0</v>
      </c>
      <c r="Y215" s="6">
        <v>1</v>
      </c>
      <c r="Z215" s="6">
        <v>0</v>
      </c>
      <c r="AA215" s="6">
        <v>0</v>
      </c>
      <c r="AB215" s="6">
        <v>0</v>
      </c>
      <c r="AC215" s="6">
        <v>0</v>
      </c>
      <c r="AD215" s="6">
        <v>0</v>
      </c>
      <c r="AE215" s="6">
        <v>0</v>
      </c>
      <c r="AF215" s="6">
        <v>0</v>
      </c>
      <c r="AG215" s="6">
        <v>0</v>
      </c>
      <c r="AH215" s="6">
        <v>0</v>
      </c>
    </row>
    <row r="216" spans="1:34" x14ac:dyDescent="0.3">
      <c r="A216" s="6">
        <v>200781</v>
      </c>
      <c r="B216" s="12" t="str">
        <f t="shared" si="9"/>
        <v>2007-8-1</v>
      </c>
      <c r="C216" s="15">
        <v>2007</v>
      </c>
      <c r="D216" s="15">
        <v>8</v>
      </c>
      <c r="E216" s="15">
        <v>1</v>
      </c>
      <c r="F216" s="6" t="s">
        <v>28</v>
      </c>
      <c r="G216" s="6" t="s">
        <v>37</v>
      </c>
      <c r="H216" s="7">
        <v>3.33</v>
      </c>
      <c r="I216" s="6" t="s">
        <v>49</v>
      </c>
      <c r="J216" s="6" t="s">
        <v>31</v>
      </c>
      <c r="K216" s="7">
        <v>2.46</v>
      </c>
      <c r="L216" s="6" t="s">
        <v>32</v>
      </c>
      <c r="M216" s="6">
        <v>200831</v>
      </c>
      <c r="N216" s="6" t="str">
        <f t="shared" si="10"/>
        <v>2008-3-1</v>
      </c>
      <c r="O216" s="7">
        <v>2.63</v>
      </c>
      <c r="P216" s="7">
        <v>2.75</v>
      </c>
      <c r="Q216" s="6" t="s">
        <v>32</v>
      </c>
      <c r="R216" s="6">
        <v>200831</v>
      </c>
      <c r="S216" s="6" t="str">
        <f t="shared" si="11"/>
        <v>2008-3-1</v>
      </c>
      <c r="T216" s="7">
        <v>2.63</v>
      </c>
      <c r="U216" s="7">
        <v>2.75</v>
      </c>
      <c r="V216" s="6" t="s">
        <v>32</v>
      </c>
      <c r="W216" s="6">
        <v>0</v>
      </c>
      <c r="X216" s="6">
        <v>1</v>
      </c>
      <c r="Y216" s="6">
        <v>1</v>
      </c>
      <c r="Z216" s="6">
        <v>0</v>
      </c>
      <c r="AA216" s="6">
        <v>0</v>
      </c>
      <c r="AB216" s="6">
        <v>0</v>
      </c>
      <c r="AC216" s="6">
        <v>0</v>
      </c>
      <c r="AD216" s="6">
        <v>0</v>
      </c>
      <c r="AE216" s="6">
        <v>0</v>
      </c>
      <c r="AF216" s="6">
        <v>0</v>
      </c>
      <c r="AG216" s="6">
        <v>0</v>
      </c>
      <c r="AH216" s="6">
        <v>0</v>
      </c>
    </row>
    <row r="217" spans="1:34" x14ac:dyDescent="0.3">
      <c r="A217" s="6">
        <v>200781</v>
      </c>
      <c r="B217" s="12" t="str">
        <f t="shared" si="9"/>
        <v>2007-8-1</v>
      </c>
      <c r="C217" s="15">
        <v>2007</v>
      </c>
      <c r="D217" s="15">
        <v>8</v>
      </c>
      <c r="E217" s="15">
        <v>1</v>
      </c>
      <c r="F217" s="6" t="s">
        <v>33</v>
      </c>
      <c r="G217" s="6" t="s">
        <v>38</v>
      </c>
      <c r="H217" s="7">
        <v>3.41</v>
      </c>
      <c r="I217" s="6" t="s">
        <v>49</v>
      </c>
      <c r="J217" s="6" t="s">
        <v>31</v>
      </c>
      <c r="K217" s="7">
        <v>2.33</v>
      </c>
      <c r="L217" s="6" t="s">
        <v>39</v>
      </c>
      <c r="M217" s="6">
        <v>200831</v>
      </c>
      <c r="N217" s="6" t="str">
        <f t="shared" si="10"/>
        <v>2008-3-1</v>
      </c>
      <c r="O217" s="7">
        <v>2.57</v>
      </c>
      <c r="P217" s="7">
        <v>2.8</v>
      </c>
      <c r="Q217" s="6" t="s">
        <v>32</v>
      </c>
      <c r="R217" s="6">
        <v>201181</v>
      </c>
      <c r="S217" s="6" t="str">
        <f t="shared" si="11"/>
        <v>2011-8-1</v>
      </c>
      <c r="T217" s="7">
        <v>2.85</v>
      </c>
      <c r="U217" s="7">
        <v>3.33</v>
      </c>
      <c r="V217" s="6" t="s">
        <v>32</v>
      </c>
      <c r="W217" s="6">
        <v>0</v>
      </c>
      <c r="X217" s="6">
        <v>0</v>
      </c>
      <c r="Y217" s="6">
        <v>1</v>
      </c>
      <c r="Z217" s="6">
        <v>1</v>
      </c>
      <c r="AA217" s="6">
        <v>1</v>
      </c>
      <c r="AB217" s="6">
        <v>1</v>
      </c>
      <c r="AC217" s="6">
        <v>1</v>
      </c>
      <c r="AD217" s="6">
        <v>0</v>
      </c>
      <c r="AE217" s="6">
        <v>0</v>
      </c>
      <c r="AF217" s="6">
        <v>0</v>
      </c>
      <c r="AG217" s="6">
        <v>1</v>
      </c>
      <c r="AH217" s="6">
        <v>1</v>
      </c>
    </row>
    <row r="218" spans="1:34" x14ac:dyDescent="0.3">
      <c r="A218" s="6">
        <v>200781</v>
      </c>
      <c r="B218" s="12" t="str">
        <f t="shared" si="9"/>
        <v>2007-8-1</v>
      </c>
      <c r="C218" s="15">
        <v>2007</v>
      </c>
      <c r="D218" s="15">
        <v>8</v>
      </c>
      <c r="E218" s="15">
        <v>1</v>
      </c>
      <c r="F218" s="6" t="s">
        <v>28</v>
      </c>
      <c r="G218" s="6" t="s">
        <v>37</v>
      </c>
      <c r="H218" s="16">
        <v>3.03</v>
      </c>
      <c r="I218" s="6" t="s">
        <v>50</v>
      </c>
      <c r="J218" s="6" t="s">
        <v>44</v>
      </c>
      <c r="K218" s="7">
        <v>2.23</v>
      </c>
      <c r="L218" s="6" t="s">
        <v>32</v>
      </c>
      <c r="M218" s="6">
        <v>200831</v>
      </c>
      <c r="N218" s="6" t="str">
        <f t="shared" si="10"/>
        <v>2008-3-1</v>
      </c>
      <c r="O218" s="7">
        <v>2.52</v>
      </c>
      <c r="P218" s="7">
        <v>2.83</v>
      </c>
      <c r="Q218" s="6" t="s">
        <v>32</v>
      </c>
      <c r="R218" s="6">
        <v>200831</v>
      </c>
      <c r="S218" s="6" t="str">
        <f t="shared" si="11"/>
        <v>2008-3-1</v>
      </c>
      <c r="T218" s="7">
        <v>2.52</v>
      </c>
      <c r="U218" s="7">
        <v>2.83</v>
      </c>
      <c r="V218" s="6" t="s">
        <v>32</v>
      </c>
      <c r="W218" s="6">
        <v>0</v>
      </c>
      <c r="X218" s="6">
        <v>1</v>
      </c>
      <c r="Y218" s="6">
        <v>1</v>
      </c>
      <c r="Z218" s="6">
        <v>0</v>
      </c>
      <c r="AA218" s="6">
        <v>0</v>
      </c>
      <c r="AB218" s="6">
        <v>0</v>
      </c>
      <c r="AC218" s="6">
        <v>0</v>
      </c>
      <c r="AD218" s="6">
        <v>0</v>
      </c>
      <c r="AE218" s="6">
        <v>0</v>
      </c>
      <c r="AF218" s="6">
        <v>0</v>
      </c>
      <c r="AG218" s="6">
        <v>0</v>
      </c>
      <c r="AH218" s="6">
        <v>0</v>
      </c>
    </row>
    <row r="219" spans="1:34" x14ac:dyDescent="0.3">
      <c r="A219" s="6">
        <v>200781</v>
      </c>
      <c r="B219" s="12" t="str">
        <f t="shared" si="9"/>
        <v>2007-8-1</v>
      </c>
      <c r="C219" s="15">
        <v>2007</v>
      </c>
      <c r="D219" s="15">
        <v>8</v>
      </c>
      <c r="E219" s="15">
        <v>1</v>
      </c>
      <c r="F219" s="6" t="s">
        <v>28</v>
      </c>
      <c r="G219" s="6" t="s">
        <v>29</v>
      </c>
      <c r="H219" s="7">
        <v>3</v>
      </c>
      <c r="I219" s="6" t="s">
        <v>49</v>
      </c>
      <c r="J219" s="6" t="s">
        <v>44</v>
      </c>
      <c r="K219" s="7">
        <v>2.85</v>
      </c>
      <c r="L219" s="6" t="s">
        <v>32</v>
      </c>
      <c r="M219" s="6">
        <v>200831</v>
      </c>
      <c r="N219" s="6" t="str">
        <f t="shared" si="10"/>
        <v>2008-3-1</v>
      </c>
      <c r="O219" s="7">
        <v>2.3199999999999998</v>
      </c>
      <c r="P219" s="7">
        <v>1.48</v>
      </c>
      <c r="Q219" s="6" t="s">
        <v>42</v>
      </c>
      <c r="R219" s="6">
        <v>200831</v>
      </c>
      <c r="S219" s="6" t="str">
        <f t="shared" si="11"/>
        <v>2008-3-1</v>
      </c>
      <c r="T219" s="7">
        <v>2.3199999999999998</v>
      </c>
      <c r="U219" s="7">
        <v>1.48</v>
      </c>
      <c r="V219" s="6" t="s">
        <v>42</v>
      </c>
      <c r="W219" s="6">
        <v>0</v>
      </c>
      <c r="X219" s="6">
        <v>1</v>
      </c>
      <c r="Y219" s="6">
        <v>1</v>
      </c>
      <c r="Z219" s="6">
        <v>0</v>
      </c>
      <c r="AA219" s="6">
        <v>0</v>
      </c>
      <c r="AB219" s="6">
        <v>0</v>
      </c>
      <c r="AC219" s="6">
        <v>0</v>
      </c>
      <c r="AD219" s="6">
        <v>0</v>
      </c>
      <c r="AE219" s="6">
        <v>0</v>
      </c>
      <c r="AF219" s="6">
        <v>0</v>
      </c>
      <c r="AG219" s="6">
        <v>0</v>
      </c>
      <c r="AH219" s="6">
        <v>0</v>
      </c>
    </row>
    <row r="220" spans="1:34" x14ac:dyDescent="0.3">
      <c r="A220" s="6">
        <v>200781</v>
      </c>
      <c r="B220" s="12" t="str">
        <f t="shared" si="9"/>
        <v>2007-8-1</v>
      </c>
      <c r="C220" s="15">
        <v>2007</v>
      </c>
      <c r="D220" s="15">
        <v>8</v>
      </c>
      <c r="E220" s="15">
        <v>1</v>
      </c>
      <c r="F220" s="6" t="s">
        <v>33</v>
      </c>
      <c r="G220" s="6" t="s">
        <v>36</v>
      </c>
      <c r="H220" s="7">
        <v>3.3</v>
      </c>
      <c r="I220" s="6" t="s">
        <v>49</v>
      </c>
      <c r="J220" s="6" t="s">
        <v>46</v>
      </c>
      <c r="K220" s="7">
        <v>2.38</v>
      </c>
      <c r="L220" s="6" t="s">
        <v>32</v>
      </c>
      <c r="M220" s="6">
        <v>200781</v>
      </c>
      <c r="N220" s="6" t="str">
        <f t="shared" si="10"/>
        <v>2007-8-1</v>
      </c>
      <c r="O220" s="7">
        <v>2.38</v>
      </c>
      <c r="P220" s="7">
        <v>2.38</v>
      </c>
      <c r="Q220" s="6" t="s">
        <v>32</v>
      </c>
      <c r="R220" s="6">
        <v>200781</v>
      </c>
      <c r="S220" s="6" t="str">
        <f t="shared" si="11"/>
        <v>2007-8-1</v>
      </c>
      <c r="T220" s="7">
        <v>2.38</v>
      </c>
      <c r="U220" s="7">
        <v>2.38</v>
      </c>
      <c r="V220" s="6" t="s">
        <v>32</v>
      </c>
      <c r="W220" s="6">
        <v>1</v>
      </c>
      <c r="X220" s="6">
        <v>1</v>
      </c>
      <c r="Y220" s="6">
        <v>1</v>
      </c>
      <c r="Z220" s="6">
        <v>0</v>
      </c>
      <c r="AA220" s="6">
        <v>0</v>
      </c>
      <c r="AB220" s="6">
        <v>0</v>
      </c>
      <c r="AC220" s="6">
        <v>0</v>
      </c>
      <c r="AD220" s="6">
        <v>0</v>
      </c>
      <c r="AE220" s="6">
        <v>0</v>
      </c>
      <c r="AF220" s="6">
        <v>0</v>
      </c>
      <c r="AG220" s="6">
        <v>0</v>
      </c>
      <c r="AH220" s="6">
        <v>0</v>
      </c>
    </row>
    <row r="221" spans="1:34" x14ac:dyDescent="0.3">
      <c r="A221" s="6">
        <v>200781</v>
      </c>
      <c r="B221" s="12" t="str">
        <f t="shared" si="9"/>
        <v>2007-8-1</v>
      </c>
      <c r="C221" s="15">
        <v>2007</v>
      </c>
      <c r="D221" s="15">
        <v>8</v>
      </c>
      <c r="E221" s="15">
        <v>1</v>
      </c>
      <c r="F221" s="6" t="s">
        <v>28</v>
      </c>
      <c r="G221" s="6" t="s">
        <v>34</v>
      </c>
      <c r="H221" s="7">
        <v>3.25</v>
      </c>
      <c r="I221" s="6" t="s">
        <v>49</v>
      </c>
      <c r="J221" s="6" t="s">
        <v>35</v>
      </c>
      <c r="K221" s="7">
        <v>3.5</v>
      </c>
      <c r="L221" s="6" t="s">
        <v>32</v>
      </c>
      <c r="M221" s="6">
        <v>200831</v>
      </c>
      <c r="N221" s="6" t="str">
        <f t="shared" si="10"/>
        <v>2008-3-1</v>
      </c>
      <c r="O221" s="7">
        <v>3.24</v>
      </c>
      <c r="P221" s="7">
        <v>2.96</v>
      </c>
      <c r="Q221" s="6" t="s">
        <v>32</v>
      </c>
      <c r="R221" s="6">
        <v>201171</v>
      </c>
      <c r="S221" s="6" t="str">
        <f t="shared" si="11"/>
        <v>2011-7-1</v>
      </c>
      <c r="T221" s="7">
        <v>3.19</v>
      </c>
      <c r="U221" s="7">
        <v>4</v>
      </c>
      <c r="V221" s="6" t="s">
        <v>32</v>
      </c>
      <c r="W221" s="6">
        <v>0</v>
      </c>
      <c r="X221" s="6">
        <v>0</v>
      </c>
      <c r="Y221" s="6">
        <v>1</v>
      </c>
      <c r="Z221" s="6">
        <v>1</v>
      </c>
      <c r="AA221" s="6">
        <v>1</v>
      </c>
      <c r="AB221" s="6">
        <v>1</v>
      </c>
      <c r="AC221" s="6">
        <v>0</v>
      </c>
      <c r="AD221" s="6">
        <v>0</v>
      </c>
      <c r="AE221" s="6">
        <v>0</v>
      </c>
      <c r="AF221" s="6">
        <v>1</v>
      </c>
      <c r="AG221" s="6">
        <v>1</v>
      </c>
      <c r="AH221" s="6">
        <v>1</v>
      </c>
    </row>
    <row r="222" spans="1:34" x14ac:dyDescent="0.3">
      <c r="A222" s="6">
        <v>200781</v>
      </c>
      <c r="B222" s="12" t="str">
        <f t="shared" si="9"/>
        <v>2007-8-1</v>
      </c>
      <c r="C222" s="15">
        <v>2007</v>
      </c>
      <c r="D222" s="15">
        <v>8</v>
      </c>
      <c r="E222" s="15">
        <v>1</v>
      </c>
      <c r="F222" s="6" t="s">
        <v>28</v>
      </c>
      <c r="G222" s="6" t="s">
        <v>34</v>
      </c>
      <c r="H222" s="7">
        <v>2.75</v>
      </c>
      <c r="I222" s="6" t="s">
        <v>49</v>
      </c>
      <c r="J222" s="6" t="s">
        <v>35</v>
      </c>
      <c r="K222" s="7">
        <v>2.4300000000000002</v>
      </c>
      <c r="L222" s="6" t="s">
        <v>32</v>
      </c>
      <c r="M222" s="6">
        <v>200851</v>
      </c>
      <c r="N222" s="6" t="str">
        <f t="shared" si="10"/>
        <v>2008-5-1</v>
      </c>
      <c r="O222" s="7">
        <v>2.59</v>
      </c>
      <c r="P222" s="7">
        <v>2.72</v>
      </c>
      <c r="Q222" s="6" t="s">
        <v>32</v>
      </c>
      <c r="R222" s="6">
        <v>201131</v>
      </c>
      <c r="S222" s="6" t="str">
        <f t="shared" si="11"/>
        <v>2011-3-1</v>
      </c>
      <c r="T222" s="7">
        <v>2.7</v>
      </c>
      <c r="U222" s="7">
        <v>2.9</v>
      </c>
      <c r="V222" s="6" t="s">
        <v>32</v>
      </c>
      <c r="W222" s="6">
        <v>0</v>
      </c>
      <c r="X222" s="6">
        <v>0</v>
      </c>
      <c r="Y222" s="6">
        <v>1</v>
      </c>
      <c r="Z222" s="6">
        <v>1</v>
      </c>
      <c r="AA222" s="6">
        <v>1</v>
      </c>
      <c r="AB222" s="6">
        <v>1</v>
      </c>
      <c r="AC222" s="6">
        <v>0</v>
      </c>
      <c r="AD222" s="6">
        <v>0</v>
      </c>
      <c r="AE222" s="6">
        <v>0</v>
      </c>
      <c r="AF222" s="6">
        <v>1</v>
      </c>
      <c r="AG222" s="6">
        <v>1</v>
      </c>
      <c r="AH222" s="6">
        <v>1</v>
      </c>
    </row>
    <row r="223" spans="1:34" x14ac:dyDescent="0.3">
      <c r="A223" s="6">
        <v>200781</v>
      </c>
      <c r="B223" s="12" t="str">
        <f t="shared" si="9"/>
        <v>2007-8-1</v>
      </c>
      <c r="C223" s="15">
        <v>2007</v>
      </c>
      <c r="D223" s="15">
        <v>8</v>
      </c>
      <c r="E223" s="15">
        <v>1</v>
      </c>
      <c r="F223" s="6" t="s">
        <v>28</v>
      </c>
      <c r="G223" s="6" t="s">
        <v>37</v>
      </c>
      <c r="H223" s="7">
        <v>3.13</v>
      </c>
      <c r="I223" s="6" t="s">
        <v>49</v>
      </c>
      <c r="J223" s="6" t="s">
        <v>31</v>
      </c>
      <c r="K223" s="7">
        <v>2.63</v>
      </c>
      <c r="L223" s="6" t="s">
        <v>32</v>
      </c>
      <c r="M223" s="6">
        <v>200781</v>
      </c>
      <c r="N223" s="6" t="str">
        <f t="shared" si="10"/>
        <v>2007-8-1</v>
      </c>
      <c r="O223" s="7">
        <v>2.63</v>
      </c>
      <c r="P223" s="7">
        <v>2.63</v>
      </c>
      <c r="Q223" s="6" t="s">
        <v>32</v>
      </c>
      <c r="R223" s="6">
        <v>200781</v>
      </c>
      <c r="S223" s="6" t="str">
        <f t="shared" si="11"/>
        <v>2007-8-1</v>
      </c>
      <c r="T223" s="7">
        <v>2.63</v>
      </c>
      <c r="U223" s="7">
        <v>2.63</v>
      </c>
      <c r="V223" s="6" t="s">
        <v>32</v>
      </c>
      <c r="W223" s="6">
        <v>0</v>
      </c>
      <c r="X223" s="6">
        <v>1</v>
      </c>
      <c r="Y223" s="6">
        <v>1</v>
      </c>
      <c r="Z223" s="6">
        <v>0</v>
      </c>
      <c r="AA223" s="6">
        <v>0</v>
      </c>
      <c r="AB223" s="6">
        <v>0</v>
      </c>
      <c r="AC223" s="6">
        <v>0</v>
      </c>
      <c r="AD223" s="6">
        <v>0</v>
      </c>
      <c r="AE223" s="6">
        <v>0</v>
      </c>
      <c r="AF223" s="6">
        <v>0</v>
      </c>
      <c r="AG223" s="6">
        <v>0</v>
      </c>
      <c r="AH223" s="6">
        <v>0</v>
      </c>
    </row>
    <row r="224" spans="1:34" x14ac:dyDescent="0.3">
      <c r="A224" s="6">
        <v>200781</v>
      </c>
      <c r="B224" s="12" t="str">
        <f t="shared" si="9"/>
        <v>2007-8-1</v>
      </c>
      <c r="C224" s="15">
        <v>2007</v>
      </c>
      <c r="D224" s="15">
        <v>8</v>
      </c>
      <c r="E224" s="15">
        <v>1</v>
      </c>
      <c r="F224" s="6" t="s">
        <v>28</v>
      </c>
      <c r="G224" s="6" t="s">
        <v>36</v>
      </c>
      <c r="H224" s="7">
        <v>3.2</v>
      </c>
      <c r="I224" s="6" t="s">
        <v>49</v>
      </c>
      <c r="J224" s="6" t="s">
        <v>31</v>
      </c>
      <c r="K224" s="7">
        <v>1.5</v>
      </c>
      <c r="L224" s="6" t="s">
        <v>39</v>
      </c>
      <c r="M224" s="6">
        <v>200831</v>
      </c>
      <c r="N224" s="6" t="str">
        <f t="shared" si="10"/>
        <v>2008-3-1</v>
      </c>
      <c r="O224" s="7">
        <v>2.2000000000000002</v>
      </c>
      <c r="P224" s="7">
        <v>1.66</v>
      </c>
      <c r="Q224" s="6" t="s">
        <v>42</v>
      </c>
      <c r="R224" s="6">
        <v>200881</v>
      </c>
      <c r="S224" s="6" t="str">
        <f t="shared" si="11"/>
        <v>2008-8-1</v>
      </c>
      <c r="T224" s="7">
        <v>1.25</v>
      </c>
      <c r="U224" s="7">
        <v>0</v>
      </c>
      <c r="V224" s="6" t="s">
        <v>39</v>
      </c>
      <c r="W224" s="6">
        <v>0</v>
      </c>
      <c r="X224" s="6">
        <v>0</v>
      </c>
      <c r="Y224" s="6">
        <v>1</v>
      </c>
      <c r="Z224" s="6">
        <v>1</v>
      </c>
      <c r="AA224" s="6">
        <v>0</v>
      </c>
      <c r="AB224" s="6">
        <v>0</v>
      </c>
      <c r="AC224" s="6">
        <v>0</v>
      </c>
      <c r="AD224" s="6">
        <v>0</v>
      </c>
      <c r="AE224" s="6">
        <v>0</v>
      </c>
      <c r="AF224" s="6">
        <v>0</v>
      </c>
      <c r="AG224" s="6">
        <v>0</v>
      </c>
      <c r="AH224" s="6">
        <v>0</v>
      </c>
    </row>
    <row r="225" spans="1:34" x14ac:dyDescent="0.3">
      <c r="A225" s="6">
        <v>200781</v>
      </c>
      <c r="B225" s="12" t="str">
        <f t="shared" si="9"/>
        <v>2007-8-1</v>
      </c>
      <c r="C225" s="15">
        <v>2007</v>
      </c>
      <c r="D225" s="15">
        <v>8</v>
      </c>
      <c r="E225" s="15">
        <v>1</v>
      </c>
      <c r="F225" s="6" t="s">
        <v>28</v>
      </c>
      <c r="G225" s="6" t="s">
        <v>34</v>
      </c>
      <c r="H225" s="16">
        <v>3.39</v>
      </c>
      <c r="I225" s="6" t="s">
        <v>49</v>
      </c>
      <c r="J225" s="6" t="s">
        <v>35</v>
      </c>
      <c r="K225" s="7">
        <v>2.94</v>
      </c>
      <c r="L225" s="6" t="s">
        <v>32</v>
      </c>
      <c r="M225" s="6">
        <v>200831</v>
      </c>
      <c r="N225" s="6" t="str">
        <f t="shared" si="10"/>
        <v>2008-3-1</v>
      </c>
      <c r="O225" s="7">
        <v>3.35</v>
      </c>
      <c r="P225" s="7">
        <v>3.75</v>
      </c>
      <c r="Q225" s="6" t="s">
        <v>32</v>
      </c>
      <c r="R225" s="6">
        <v>200931</v>
      </c>
      <c r="S225" s="6" t="str">
        <f t="shared" si="11"/>
        <v>2009-3-1</v>
      </c>
      <c r="T225" s="7">
        <v>3.5</v>
      </c>
      <c r="U225" s="7">
        <v>3.58</v>
      </c>
      <c r="V225" s="6" t="s">
        <v>32</v>
      </c>
      <c r="W225" s="6">
        <v>0</v>
      </c>
      <c r="X225" s="6">
        <v>0</v>
      </c>
      <c r="Y225" s="6">
        <v>1</v>
      </c>
      <c r="Z225" s="6">
        <v>1</v>
      </c>
      <c r="AA225" s="6">
        <v>0</v>
      </c>
      <c r="AB225" s="6">
        <v>0</v>
      </c>
      <c r="AC225" s="6">
        <v>0</v>
      </c>
      <c r="AD225" s="6">
        <v>0</v>
      </c>
      <c r="AE225" s="6">
        <v>0</v>
      </c>
      <c r="AF225" s="6">
        <v>0</v>
      </c>
      <c r="AG225" s="6">
        <v>0</v>
      </c>
      <c r="AH225" s="6">
        <v>0</v>
      </c>
    </row>
    <row r="226" spans="1:34" x14ac:dyDescent="0.3">
      <c r="A226" s="6">
        <v>200781</v>
      </c>
      <c r="B226" s="12" t="str">
        <f t="shared" si="9"/>
        <v>2007-8-1</v>
      </c>
      <c r="C226" s="15">
        <v>2007</v>
      </c>
      <c r="D226" s="15">
        <v>8</v>
      </c>
      <c r="E226" s="15">
        <v>1</v>
      </c>
      <c r="F226" s="6" t="s">
        <v>28</v>
      </c>
      <c r="G226" s="6" t="s">
        <v>37</v>
      </c>
      <c r="H226" s="7">
        <v>3.23</v>
      </c>
      <c r="I226" s="6" t="s">
        <v>49</v>
      </c>
      <c r="J226" s="6" t="s">
        <v>41</v>
      </c>
      <c r="K226" s="7">
        <v>2.75</v>
      </c>
      <c r="L226" s="6" t="s">
        <v>32</v>
      </c>
      <c r="M226" s="6">
        <v>200831</v>
      </c>
      <c r="N226" s="6" t="str">
        <f t="shared" si="10"/>
        <v>2008-3-1</v>
      </c>
      <c r="O226" s="7">
        <v>2.1</v>
      </c>
      <c r="P226" s="7">
        <v>1.3</v>
      </c>
      <c r="Q226" s="6" t="s">
        <v>42</v>
      </c>
      <c r="R226" s="6">
        <v>201231</v>
      </c>
      <c r="S226" s="6" t="str">
        <f t="shared" si="11"/>
        <v>2012-3-1</v>
      </c>
      <c r="T226" s="7">
        <v>2.6</v>
      </c>
      <c r="U226" s="7">
        <v>3.21</v>
      </c>
      <c r="V226" s="6" t="s">
        <v>32</v>
      </c>
      <c r="W226" s="6">
        <v>0</v>
      </c>
      <c r="X226" s="6">
        <v>0</v>
      </c>
      <c r="Y226" s="6">
        <v>1</v>
      </c>
      <c r="Z226" s="6">
        <v>1</v>
      </c>
      <c r="AA226" s="6">
        <v>1</v>
      </c>
      <c r="AB226" s="6">
        <v>1</v>
      </c>
      <c r="AC226" s="6">
        <v>1</v>
      </c>
      <c r="AD226" s="6">
        <v>0</v>
      </c>
      <c r="AE226" s="6">
        <v>0</v>
      </c>
      <c r="AF226" s="6">
        <v>0</v>
      </c>
      <c r="AG226" s="6">
        <v>1</v>
      </c>
      <c r="AH226" s="6">
        <v>1</v>
      </c>
    </row>
    <row r="227" spans="1:34" x14ac:dyDescent="0.3">
      <c r="A227" s="6">
        <v>200781</v>
      </c>
      <c r="B227" s="12" t="str">
        <f t="shared" si="9"/>
        <v>2007-8-1</v>
      </c>
      <c r="C227" s="15">
        <v>2007</v>
      </c>
      <c r="D227" s="15">
        <v>8</v>
      </c>
      <c r="E227" s="15">
        <v>1</v>
      </c>
      <c r="F227" s="6" t="s">
        <v>28</v>
      </c>
      <c r="G227" s="6" t="s">
        <v>38</v>
      </c>
      <c r="H227" s="7">
        <v>2.85</v>
      </c>
      <c r="I227" s="6" t="s">
        <v>49</v>
      </c>
      <c r="J227" s="6" t="s">
        <v>45</v>
      </c>
      <c r="K227" s="7">
        <v>3</v>
      </c>
      <c r="L227" s="6" t="s">
        <v>32</v>
      </c>
      <c r="M227" s="6">
        <v>200831</v>
      </c>
      <c r="N227" s="6" t="str">
        <f t="shared" si="10"/>
        <v>2008-3-1</v>
      </c>
      <c r="O227" s="7">
        <v>3.25</v>
      </c>
      <c r="P227" s="7">
        <v>3.5</v>
      </c>
      <c r="Q227" s="6" t="s">
        <v>32</v>
      </c>
      <c r="R227" s="6">
        <v>201131</v>
      </c>
      <c r="S227" s="6" t="str">
        <f t="shared" si="11"/>
        <v>2011-3-1</v>
      </c>
      <c r="T227" s="7">
        <v>2.62</v>
      </c>
      <c r="U227" s="7">
        <v>2.8</v>
      </c>
      <c r="V227" s="6" t="s">
        <v>32</v>
      </c>
      <c r="W227" s="6">
        <v>1</v>
      </c>
      <c r="X227" s="6">
        <v>0</v>
      </c>
      <c r="Y227" s="6">
        <v>1</v>
      </c>
      <c r="Z227" s="6">
        <v>1</v>
      </c>
      <c r="AA227" s="6">
        <v>1</v>
      </c>
      <c r="AB227" s="6">
        <v>1</v>
      </c>
      <c r="AC227" s="6">
        <v>0</v>
      </c>
      <c r="AD227" s="6">
        <v>0</v>
      </c>
      <c r="AE227" s="6">
        <v>0</v>
      </c>
      <c r="AF227" s="6">
        <v>1</v>
      </c>
      <c r="AG227" s="6">
        <v>1</v>
      </c>
      <c r="AH227" s="6">
        <v>1</v>
      </c>
    </row>
    <row r="228" spans="1:34" x14ac:dyDescent="0.3">
      <c r="A228" s="6">
        <v>200781</v>
      </c>
      <c r="B228" s="12" t="str">
        <f t="shared" si="9"/>
        <v>2007-8-1</v>
      </c>
      <c r="C228" s="15">
        <v>2007</v>
      </c>
      <c r="D228" s="15">
        <v>8</v>
      </c>
      <c r="E228" s="15">
        <v>1</v>
      </c>
      <c r="F228" s="6" t="s">
        <v>28</v>
      </c>
      <c r="G228" s="6" t="s">
        <v>38</v>
      </c>
      <c r="H228" s="7">
        <v>3.31</v>
      </c>
      <c r="I228" s="6" t="s">
        <v>49</v>
      </c>
      <c r="J228" s="6" t="s">
        <v>46</v>
      </c>
      <c r="K228" s="7">
        <v>2.1</v>
      </c>
      <c r="L228" s="6" t="s">
        <v>32</v>
      </c>
      <c r="M228" s="6">
        <v>200831</v>
      </c>
      <c r="N228" s="6" t="str">
        <f t="shared" si="10"/>
        <v>2008-3-1</v>
      </c>
      <c r="O228" s="7">
        <v>2.58</v>
      </c>
      <c r="P228" s="7">
        <v>2.67</v>
      </c>
      <c r="Q228" s="6" t="s">
        <v>32</v>
      </c>
      <c r="R228" s="6">
        <v>200831</v>
      </c>
      <c r="S228" s="6" t="str">
        <f t="shared" si="11"/>
        <v>2008-3-1</v>
      </c>
      <c r="T228" s="7">
        <v>2.58</v>
      </c>
      <c r="U228" s="7">
        <v>2.67</v>
      </c>
      <c r="V228" s="6" t="s">
        <v>32</v>
      </c>
      <c r="W228" s="6">
        <v>0</v>
      </c>
      <c r="X228" s="6">
        <v>0</v>
      </c>
      <c r="Y228" s="6">
        <v>1</v>
      </c>
      <c r="Z228" s="6">
        <v>0</v>
      </c>
      <c r="AA228" s="6">
        <v>0</v>
      </c>
      <c r="AB228" s="6">
        <v>0</v>
      </c>
      <c r="AC228" s="6">
        <v>0</v>
      </c>
      <c r="AD228" s="6">
        <v>0</v>
      </c>
      <c r="AE228" s="6">
        <v>0</v>
      </c>
      <c r="AF228" s="6">
        <v>0</v>
      </c>
      <c r="AG228" s="6">
        <v>0</v>
      </c>
      <c r="AH228" s="6">
        <v>0</v>
      </c>
    </row>
    <row r="229" spans="1:34" x14ac:dyDescent="0.3">
      <c r="A229" s="6">
        <v>200781</v>
      </c>
      <c r="B229" s="12" t="str">
        <f t="shared" si="9"/>
        <v>2007-8-1</v>
      </c>
      <c r="C229" s="15">
        <v>2007</v>
      </c>
      <c r="D229" s="15">
        <v>8</v>
      </c>
      <c r="E229" s="15">
        <v>1</v>
      </c>
      <c r="F229" s="6" t="s">
        <v>33</v>
      </c>
      <c r="G229" s="6" t="s">
        <v>38</v>
      </c>
      <c r="H229" s="7">
        <v>3</v>
      </c>
      <c r="I229" s="6" t="s">
        <v>49</v>
      </c>
      <c r="J229" s="6" t="s">
        <v>44</v>
      </c>
      <c r="K229" s="7">
        <v>2.36</v>
      </c>
      <c r="L229" s="6" t="s">
        <v>32</v>
      </c>
      <c r="M229" s="6">
        <v>200851</v>
      </c>
      <c r="N229" s="6" t="str">
        <f t="shared" si="10"/>
        <v>2008-5-1</v>
      </c>
      <c r="O229" s="7">
        <v>3.24</v>
      </c>
      <c r="P229" s="7">
        <v>3.7</v>
      </c>
      <c r="Q229" s="6" t="s">
        <v>32</v>
      </c>
      <c r="R229" s="6">
        <v>201171</v>
      </c>
      <c r="S229" s="6" t="str">
        <f t="shared" si="11"/>
        <v>2011-7-1</v>
      </c>
      <c r="T229" s="7">
        <v>3.23</v>
      </c>
      <c r="U229" s="7">
        <v>3.3</v>
      </c>
      <c r="V229" s="6" t="s">
        <v>32</v>
      </c>
      <c r="W229" s="6">
        <v>0</v>
      </c>
      <c r="X229" s="6">
        <v>0</v>
      </c>
      <c r="Y229" s="6">
        <v>1</v>
      </c>
      <c r="Z229" s="6">
        <v>1</v>
      </c>
      <c r="AA229" s="6">
        <v>1</v>
      </c>
      <c r="AB229" s="6">
        <v>1</v>
      </c>
      <c r="AC229" s="6">
        <v>0</v>
      </c>
      <c r="AD229" s="6">
        <v>0</v>
      </c>
      <c r="AE229" s="6">
        <v>0</v>
      </c>
      <c r="AF229" s="6">
        <v>0</v>
      </c>
      <c r="AG229" s="6">
        <v>1</v>
      </c>
      <c r="AH229" s="6">
        <v>1</v>
      </c>
    </row>
    <row r="230" spans="1:34" x14ac:dyDescent="0.3">
      <c r="A230" s="6">
        <v>200781</v>
      </c>
      <c r="B230" s="12" t="str">
        <f t="shared" si="9"/>
        <v>2007-8-1</v>
      </c>
      <c r="C230" s="15">
        <v>2007</v>
      </c>
      <c r="D230" s="15">
        <v>8</v>
      </c>
      <c r="E230" s="15">
        <v>1</v>
      </c>
      <c r="F230" s="6" t="s">
        <v>33</v>
      </c>
      <c r="G230" s="6" t="s">
        <v>38</v>
      </c>
      <c r="H230" s="7">
        <v>3.11</v>
      </c>
      <c r="I230" s="6" t="s">
        <v>49</v>
      </c>
      <c r="J230" s="6" t="s">
        <v>41</v>
      </c>
      <c r="K230" s="7">
        <v>1.8</v>
      </c>
      <c r="L230" s="6" t="s">
        <v>39</v>
      </c>
      <c r="M230" s="6">
        <v>200831</v>
      </c>
      <c r="N230" s="6" t="str">
        <f t="shared" si="10"/>
        <v>2008-3-1</v>
      </c>
      <c r="O230" s="7">
        <v>1.78</v>
      </c>
      <c r="P230" s="7">
        <v>1.76</v>
      </c>
      <c r="Q230" s="6" t="s">
        <v>39</v>
      </c>
      <c r="R230" s="6">
        <v>200831</v>
      </c>
      <c r="S230" s="6" t="str">
        <f t="shared" si="11"/>
        <v>2008-3-1</v>
      </c>
      <c r="T230" s="7">
        <v>1.78</v>
      </c>
      <c r="U230" s="7">
        <v>1.76</v>
      </c>
      <c r="V230" s="6" t="s">
        <v>39</v>
      </c>
      <c r="W230" s="6">
        <v>0</v>
      </c>
      <c r="X230" s="6">
        <v>0</v>
      </c>
      <c r="Y230" s="6">
        <v>1</v>
      </c>
      <c r="Z230" s="6">
        <v>0</v>
      </c>
      <c r="AA230" s="6">
        <v>0</v>
      </c>
      <c r="AB230" s="6">
        <v>0</v>
      </c>
      <c r="AC230" s="6">
        <v>0</v>
      </c>
      <c r="AD230" s="6">
        <v>0</v>
      </c>
      <c r="AE230" s="6">
        <v>0</v>
      </c>
      <c r="AF230" s="6">
        <v>0</v>
      </c>
      <c r="AG230" s="6">
        <v>0</v>
      </c>
      <c r="AH230" s="6">
        <v>0</v>
      </c>
    </row>
    <row r="231" spans="1:34" x14ac:dyDescent="0.3">
      <c r="A231" s="6">
        <v>200781</v>
      </c>
      <c r="B231" s="12" t="str">
        <f t="shared" si="9"/>
        <v>2007-8-1</v>
      </c>
      <c r="C231" s="15">
        <v>2007</v>
      </c>
      <c r="D231" s="15">
        <v>8</v>
      </c>
      <c r="E231" s="15">
        <v>1</v>
      </c>
      <c r="F231" s="6" t="s">
        <v>28</v>
      </c>
      <c r="G231" s="6" t="s">
        <v>36</v>
      </c>
      <c r="H231" s="7">
        <v>2.84</v>
      </c>
      <c r="I231" s="6" t="s">
        <v>49</v>
      </c>
      <c r="J231" s="6" t="s">
        <v>31</v>
      </c>
      <c r="K231" s="7">
        <v>2</v>
      </c>
      <c r="L231" s="6" t="s">
        <v>32</v>
      </c>
      <c r="M231" s="6">
        <v>200781</v>
      </c>
      <c r="N231" s="6" t="str">
        <f t="shared" si="10"/>
        <v>2007-8-1</v>
      </c>
      <c r="O231" s="7">
        <v>2</v>
      </c>
      <c r="P231" s="7">
        <v>2</v>
      </c>
      <c r="Q231" s="6" t="s">
        <v>32</v>
      </c>
      <c r="R231" s="6">
        <v>200781</v>
      </c>
      <c r="S231" s="6" t="str">
        <f t="shared" si="11"/>
        <v>2007-8-1</v>
      </c>
      <c r="T231" s="7">
        <v>2</v>
      </c>
      <c r="U231" s="7">
        <v>2</v>
      </c>
      <c r="V231" s="6" t="s">
        <v>32</v>
      </c>
      <c r="W231" s="6">
        <v>0</v>
      </c>
      <c r="X231" s="6">
        <v>1</v>
      </c>
      <c r="Y231" s="6">
        <v>1</v>
      </c>
      <c r="Z231" s="6">
        <v>0</v>
      </c>
      <c r="AA231" s="6">
        <v>0</v>
      </c>
      <c r="AB231" s="6">
        <v>0</v>
      </c>
      <c r="AC231" s="6">
        <v>0</v>
      </c>
      <c r="AD231" s="6">
        <v>0</v>
      </c>
      <c r="AE231" s="6">
        <v>0</v>
      </c>
      <c r="AF231" s="6">
        <v>0</v>
      </c>
      <c r="AG231" s="6">
        <v>0</v>
      </c>
      <c r="AH231" s="6">
        <v>0</v>
      </c>
    </row>
    <row r="232" spans="1:34" x14ac:dyDescent="0.3">
      <c r="A232" s="6">
        <v>200781</v>
      </c>
      <c r="B232" s="12" t="str">
        <f t="shared" si="9"/>
        <v>2007-8-1</v>
      </c>
      <c r="C232" s="15">
        <v>2007</v>
      </c>
      <c r="D232" s="15">
        <v>8</v>
      </c>
      <c r="E232" s="15">
        <v>1</v>
      </c>
      <c r="F232" s="6" t="s">
        <v>28</v>
      </c>
      <c r="G232" s="6" t="s">
        <v>40</v>
      </c>
      <c r="H232" s="7">
        <v>3.19</v>
      </c>
      <c r="I232" s="6" t="s">
        <v>49</v>
      </c>
      <c r="J232" s="6" t="s">
        <v>31</v>
      </c>
      <c r="K232" s="7">
        <v>3.94</v>
      </c>
      <c r="L232" s="6" t="s">
        <v>32</v>
      </c>
      <c r="M232" s="6">
        <v>200831</v>
      </c>
      <c r="N232" s="6" t="str">
        <f t="shared" si="10"/>
        <v>2008-3-1</v>
      </c>
      <c r="O232" s="7">
        <v>3.93</v>
      </c>
      <c r="P232" s="7">
        <v>3.92</v>
      </c>
      <c r="Q232" s="6" t="s">
        <v>32</v>
      </c>
      <c r="R232" s="6">
        <v>201131</v>
      </c>
      <c r="S232" s="6" t="str">
        <f t="shared" si="11"/>
        <v>2011-3-1</v>
      </c>
      <c r="T232" s="7">
        <v>3.97</v>
      </c>
      <c r="U232" s="7">
        <v>4</v>
      </c>
      <c r="V232" s="6" t="s">
        <v>32</v>
      </c>
      <c r="W232" s="6">
        <v>0</v>
      </c>
      <c r="X232" s="6">
        <v>0</v>
      </c>
      <c r="Y232" s="6">
        <v>1</v>
      </c>
      <c r="Z232" s="6">
        <v>1</v>
      </c>
      <c r="AA232" s="6">
        <v>1</v>
      </c>
      <c r="AB232" s="6">
        <v>1</v>
      </c>
      <c r="AC232" s="6">
        <v>0</v>
      </c>
      <c r="AD232" s="6">
        <v>0</v>
      </c>
      <c r="AE232" s="6">
        <v>0</v>
      </c>
      <c r="AF232" s="6">
        <v>1</v>
      </c>
      <c r="AG232" s="6">
        <v>1</v>
      </c>
      <c r="AH232" s="6">
        <v>1</v>
      </c>
    </row>
    <row r="233" spans="1:34" x14ac:dyDescent="0.3">
      <c r="A233" s="6">
        <v>200781</v>
      </c>
      <c r="B233" s="12" t="str">
        <f t="shared" si="9"/>
        <v>2007-8-1</v>
      </c>
      <c r="C233" s="15">
        <v>2007</v>
      </c>
      <c r="D233" s="15">
        <v>8</v>
      </c>
      <c r="E233" s="15">
        <v>1</v>
      </c>
      <c r="F233" s="6" t="s">
        <v>28</v>
      </c>
      <c r="G233" s="6" t="s">
        <v>37</v>
      </c>
      <c r="H233" s="7">
        <v>3.11</v>
      </c>
      <c r="I233" s="6" t="s">
        <v>49</v>
      </c>
      <c r="J233" s="6" t="s">
        <v>31</v>
      </c>
      <c r="K233" s="7">
        <v>1.95</v>
      </c>
      <c r="L233" s="6" t="s">
        <v>39</v>
      </c>
      <c r="M233" s="6">
        <v>200831</v>
      </c>
      <c r="N233" s="6" t="str">
        <f t="shared" si="10"/>
        <v>2008-3-1</v>
      </c>
      <c r="O233" s="7">
        <v>2.71</v>
      </c>
      <c r="P233" s="7">
        <v>3.42</v>
      </c>
      <c r="Q233" s="6" t="s">
        <v>32</v>
      </c>
      <c r="R233" s="6">
        <v>201131</v>
      </c>
      <c r="S233" s="6" t="str">
        <f t="shared" si="11"/>
        <v>2011-3-1</v>
      </c>
      <c r="T233" s="7">
        <v>3.08</v>
      </c>
      <c r="U233" s="7">
        <v>3.43</v>
      </c>
      <c r="V233" s="6" t="s">
        <v>32</v>
      </c>
      <c r="W233" s="6">
        <v>0</v>
      </c>
      <c r="X233" s="6">
        <v>0</v>
      </c>
      <c r="Y233" s="6">
        <v>1</v>
      </c>
      <c r="Z233" s="6">
        <v>1</v>
      </c>
      <c r="AA233" s="6">
        <v>1</v>
      </c>
      <c r="AB233" s="6">
        <v>1</v>
      </c>
      <c r="AC233" s="6">
        <v>0</v>
      </c>
      <c r="AD233" s="6">
        <v>0</v>
      </c>
      <c r="AE233" s="6">
        <v>0</v>
      </c>
      <c r="AF233" s="6">
        <v>1</v>
      </c>
      <c r="AG233" s="6">
        <v>1</v>
      </c>
      <c r="AH233" s="6">
        <v>1</v>
      </c>
    </row>
    <row r="234" spans="1:34" x14ac:dyDescent="0.3">
      <c r="A234" s="6">
        <v>200781</v>
      </c>
      <c r="B234" s="12" t="str">
        <f t="shared" si="9"/>
        <v>2007-8-1</v>
      </c>
      <c r="C234" s="15">
        <v>2007</v>
      </c>
      <c r="D234" s="15">
        <v>8</v>
      </c>
      <c r="E234" s="15">
        <v>1</v>
      </c>
      <c r="F234" s="6" t="s">
        <v>28</v>
      </c>
      <c r="G234" s="6" t="s">
        <v>38</v>
      </c>
      <c r="H234" s="7">
        <v>3.8</v>
      </c>
      <c r="I234" s="6" t="s">
        <v>49</v>
      </c>
      <c r="J234" s="6" t="s">
        <v>44</v>
      </c>
      <c r="K234" s="7">
        <v>3.66</v>
      </c>
      <c r="L234" s="6" t="s">
        <v>32</v>
      </c>
      <c r="M234" s="6">
        <v>200831</v>
      </c>
      <c r="N234" s="6" t="str">
        <f t="shared" si="10"/>
        <v>2008-3-1</v>
      </c>
      <c r="O234" s="7">
        <v>3.67</v>
      </c>
      <c r="P234" s="7">
        <v>3.67</v>
      </c>
      <c r="Q234" s="6" t="s">
        <v>32</v>
      </c>
      <c r="R234" s="6">
        <v>201131</v>
      </c>
      <c r="S234" s="6" t="str">
        <f t="shared" si="11"/>
        <v>2011-3-1</v>
      </c>
      <c r="T234" s="7">
        <v>3.85</v>
      </c>
      <c r="U234" s="7">
        <v>4</v>
      </c>
      <c r="V234" s="6" t="s">
        <v>32</v>
      </c>
      <c r="W234" s="6">
        <v>0</v>
      </c>
      <c r="X234" s="6">
        <v>0</v>
      </c>
      <c r="Y234" s="6">
        <v>1</v>
      </c>
      <c r="Z234" s="6">
        <v>1</v>
      </c>
      <c r="AA234" s="6">
        <v>1</v>
      </c>
      <c r="AB234" s="6">
        <v>1</v>
      </c>
      <c r="AC234" s="6">
        <v>0</v>
      </c>
      <c r="AD234" s="6">
        <v>0</v>
      </c>
      <c r="AE234" s="6">
        <v>0</v>
      </c>
      <c r="AF234" s="6">
        <v>1</v>
      </c>
      <c r="AG234" s="6">
        <v>1</v>
      </c>
      <c r="AH234" s="6">
        <v>1</v>
      </c>
    </row>
    <row r="235" spans="1:34" x14ac:dyDescent="0.3">
      <c r="A235" s="6">
        <v>200781</v>
      </c>
      <c r="B235" s="12" t="str">
        <f t="shared" si="9"/>
        <v>2007-8-1</v>
      </c>
      <c r="C235" s="15">
        <v>2007</v>
      </c>
      <c r="D235" s="15">
        <v>8</v>
      </c>
      <c r="E235" s="15">
        <v>1</v>
      </c>
      <c r="F235" s="6" t="s">
        <v>28</v>
      </c>
      <c r="G235" s="6" t="s">
        <v>34</v>
      </c>
      <c r="H235" s="7">
        <v>3.09</v>
      </c>
      <c r="I235" s="6" t="s">
        <v>49</v>
      </c>
      <c r="J235" s="6" t="s">
        <v>35</v>
      </c>
      <c r="K235" s="7">
        <v>2.75</v>
      </c>
      <c r="L235" s="6" t="s">
        <v>32</v>
      </c>
      <c r="M235" s="6">
        <v>200831</v>
      </c>
      <c r="N235" s="6" t="str">
        <f t="shared" si="10"/>
        <v>2008-3-1</v>
      </c>
      <c r="O235" s="7">
        <v>2.75</v>
      </c>
      <c r="P235" s="7">
        <v>2.75</v>
      </c>
      <c r="Q235" s="6" t="s">
        <v>32</v>
      </c>
      <c r="R235" s="6">
        <v>201131</v>
      </c>
      <c r="S235" s="6" t="str">
        <f t="shared" si="11"/>
        <v>2011-3-1</v>
      </c>
      <c r="T235" s="7">
        <v>2.7</v>
      </c>
      <c r="U235" s="7">
        <v>2.4300000000000002</v>
      </c>
      <c r="V235" s="6" t="s">
        <v>32</v>
      </c>
      <c r="W235" s="6">
        <v>0</v>
      </c>
      <c r="X235" s="6">
        <v>0</v>
      </c>
      <c r="Y235" s="6">
        <v>1</v>
      </c>
      <c r="Z235" s="6">
        <v>1</v>
      </c>
      <c r="AA235" s="6">
        <v>1</v>
      </c>
      <c r="AB235" s="6">
        <v>0</v>
      </c>
      <c r="AC235" s="6">
        <v>0</v>
      </c>
      <c r="AD235" s="6">
        <v>0</v>
      </c>
      <c r="AE235" s="6">
        <v>0</v>
      </c>
      <c r="AF235" s="6">
        <v>1</v>
      </c>
      <c r="AG235" s="6">
        <v>1</v>
      </c>
      <c r="AH235" s="6">
        <v>1</v>
      </c>
    </row>
    <row r="236" spans="1:34" x14ac:dyDescent="0.3">
      <c r="A236" s="6">
        <v>200781</v>
      </c>
      <c r="B236" s="12" t="str">
        <f t="shared" si="9"/>
        <v>2007-8-1</v>
      </c>
      <c r="C236" s="15">
        <v>2007</v>
      </c>
      <c r="D236" s="15">
        <v>8</v>
      </c>
      <c r="E236" s="15">
        <v>1</v>
      </c>
      <c r="F236" s="6" t="s">
        <v>28</v>
      </c>
      <c r="G236" s="6" t="s">
        <v>40</v>
      </c>
      <c r="H236" s="7">
        <v>2.97</v>
      </c>
      <c r="I236" s="6" t="s">
        <v>49</v>
      </c>
      <c r="J236" s="6" t="s">
        <v>31</v>
      </c>
      <c r="K236" s="7">
        <v>0</v>
      </c>
      <c r="L236" s="6" t="s">
        <v>39</v>
      </c>
      <c r="M236" s="6">
        <v>200871</v>
      </c>
      <c r="N236" s="6" t="str">
        <f t="shared" si="10"/>
        <v>2008-7-1</v>
      </c>
      <c r="O236" s="7">
        <v>0.32</v>
      </c>
      <c r="P236" s="7">
        <v>0</v>
      </c>
      <c r="Q236" s="6" t="s">
        <v>39</v>
      </c>
      <c r="R236" s="6">
        <v>200881</v>
      </c>
      <c r="S236" s="6" t="str">
        <f t="shared" si="11"/>
        <v>2008-8-1</v>
      </c>
      <c r="T236" s="7">
        <v>0.32</v>
      </c>
      <c r="U236" s="7">
        <v>0</v>
      </c>
      <c r="V236" s="6" t="s">
        <v>47</v>
      </c>
      <c r="W236" s="6">
        <v>0</v>
      </c>
      <c r="X236" s="6">
        <v>0</v>
      </c>
      <c r="Y236" s="6">
        <v>1</v>
      </c>
      <c r="Z236" s="6">
        <v>1</v>
      </c>
      <c r="AA236" s="6">
        <v>0</v>
      </c>
      <c r="AB236" s="6">
        <v>0</v>
      </c>
      <c r="AC236" s="6">
        <v>0</v>
      </c>
      <c r="AD236" s="6">
        <v>0</v>
      </c>
      <c r="AE236" s="6">
        <v>0</v>
      </c>
      <c r="AF236" s="6">
        <v>0</v>
      </c>
      <c r="AG236" s="6">
        <v>0</v>
      </c>
      <c r="AH236" s="6">
        <v>0</v>
      </c>
    </row>
    <row r="237" spans="1:34" x14ac:dyDescent="0.3">
      <c r="A237" s="6">
        <v>200781</v>
      </c>
      <c r="B237" s="12" t="str">
        <f t="shared" si="9"/>
        <v>2007-8-1</v>
      </c>
      <c r="C237" s="15">
        <v>2007</v>
      </c>
      <c r="D237" s="15">
        <v>8</v>
      </c>
      <c r="E237" s="15">
        <v>1</v>
      </c>
      <c r="F237" s="6" t="s">
        <v>33</v>
      </c>
      <c r="G237" s="6" t="s">
        <v>36</v>
      </c>
      <c r="H237" s="7">
        <v>4</v>
      </c>
      <c r="I237" s="6" t="s">
        <v>49</v>
      </c>
      <c r="J237" s="6" t="s">
        <v>41</v>
      </c>
      <c r="K237" s="7">
        <v>4</v>
      </c>
      <c r="L237" s="6" t="s">
        <v>32</v>
      </c>
      <c r="M237" s="6">
        <v>200831</v>
      </c>
      <c r="N237" s="6" t="str">
        <f t="shared" si="10"/>
        <v>2008-3-1</v>
      </c>
      <c r="O237" s="7">
        <v>4</v>
      </c>
      <c r="P237" s="7">
        <v>4</v>
      </c>
      <c r="Q237" s="6" t="s">
        <v>32</v>
      </c>
      <c r="R237" s="6">
        <v>201131</v>
      </c>
      <c r="S237" s="6" t="str">
        <f t="shared" si="11"/>
        <v>2011-3-1</v>
      </c>
      <c r="T237" s="7">
        <v>4</v>
      </c>
      <c r="U237" s="7">
        <v>4</v>
      </c>
      <c r="V237" s="6" t="s">
        <v>32</v>
      </c>
      <c r="W237" s="6">
        <v>0</v>
      </c>
      <c r="X237" s="6">
        <v>0</v>
      </c>
      <c r="Y237" s="6">
        <v>1</v>
      </c>
      <c r="Z237" s="6">
        <v>1</v>
      </c>
      <c r="AA237" s="6">
        <v>1</v>
      </c>
      <c r="AB237" s="6">
        <v>1</v>
      </c>
      <c r="AC237" s="6">
        <v>0</v>
      </c>
      <c r="AD237" s="6">
        <v>0</v>
      </c>
      <c r="AE237" s="6">
        <v>0</v>
      </c>
      <c r="AF237" s="6">
        <v>1</v>
      </c>
      <c r="AG237" s="6">
        <v>1</v>
      </c>
      <c r="AH237" s="6">
        <v>1</v>
      </c>
    </row>
    <row r="238" spans="1:34" x14ac:dyDescent="0.3">
      <c r="A238" s="6">
        <v>200781</v>
      </c>
      <c r="B238" s="12" t="str">
        <f t="shared" si="9"/>
        <v>2007-8-1</v>
      </c>
      <c r="C238" s="15">
        <v>2007</v>
      </c>
      <c r="D238" s="15">
        <v>8</v>
      </c>
      <c r="E238" s="15">
        <v>1</v>
      </c>
      <c r="F238" s="6" t="s">
        <v>28</v>
      </c>
      <c r="G238" s="6" t="s">
        <v>37</v>
      </c>
      <c r="H238" s="7">
        <v>2.8</v>
      </c>
      <c r="I238" s="6" t="s">
        <v>49</v>
      </c>
      <c r="J238" s="6" t="s">
        <v>31</v>
      </c>
      <c r="K238" s="7">
        <v>0.33</v>
      </c>
      <c r="L238" s="6" t="s">
        <v>39</v>
      </c>
      <c r="M238" s="6">
        <v>200781</v>
      </c>
      <c r="N238" s="6" t="str">
        <f t="shared" si="10"/>
        <v>2007-8-1</v>
      </c>
      <c r="O238" s="7">
        <v>0.33</v>
      </c>
      <c r="P238" s="7">
        <v>0.33</v>
      </c>
      <c r="Q238" s="6" t="s">
        <v>39</v>
      </c>
      <c r="R238" s="6">
        <v>200781</v>
      </c>
      <c r="S238" s="6" t="str">
        <f t="shared" si="11"/>
        <v>2007-8-1</v>
      </c>
      <c r="T238" s="7">
        <v>0.33</v>
      </c>
      <c r="U238" s="7">
        <v>0.33</v>
      </c>
      <c r="V238" s="6" t="s">
        <v>39</v>
      </c>
      <c r="W238" s="6">
        <v>0</v>
      </c>
      <c r="X238" s="6">
        <v>0</v>
      </c>
      <c r="Y238" s="6">
        <v>1</v>
      </c>
      <c r="Z238" s="6">
        <v>0</v>
      </c>
      <c r="AA238" s="6">
        <v>0</v>
      </c>
      <c r="AB238" s="6">
        <v>0</v>
      </c>
      <c r="AC238" s="6">
        <v>0</v>
      </c>
      <c r="AD238" s="6">
        <v>0</v>
      </c>
      <c r="AE238" s="6">
        <v>0</v>
      </c>
      <c r="AF238" s="6">
        <v>0</v>
      </c>
      <c r="AG238" s="6">
        <v>0</v>
      </c>
      <c r="AH238" s="6">
        <v>0</v>
      </c>
    </row>
    <row r="239" spans="1:34" x14ac:dyDescent="0.3">
      <c r="A239" s="6">
        <v>200781</v>
      </c>
      <c r="B239" s="12" t="str">
        <f t="shared" si="9"/>
        <v>2007-8-1</v>
      </c>
      <c r="C239" s="15">
        <v>2007</v>
      </c>
      <c r="D239" s="15">
        <v>8</v>
      </c>
      <c r="E239" s="15">
        <v>1</v>
      </c>
      <c r="F239" s="6" t="s">
        <v>28</v>
      </c>
      <c r="G239" s="6" t="s">
        <v>40</v>
      </c>
      <c r="H239" s="7">
        <v>3.49</v>
      </c>
      <c r="I239" s="6" t="s">
        <v>49</v>
      </c>
      <c r="J239" s="6" t="s">
        <v>41</v>
      </c>
      <c r="K239" s="7">
        <v>3.26</v>
      </c>
      <c r="L239" s="6" t="s">
        <v>32</v>
      </c>
      <c r="M239" s="6">
        <v>200831</v>
      </c>
      <c r="N239" s="6" t="str">
        <f t="shared" si="10"/>
        <v>2008-3-1</v>
      </c>
      <c r="O239" s="7">
        <v>3.24</v>
      </c>
      <c r="P239" s="7">
        <v>3.21</v>
      </c>
      <c r="Q239" s="6" t="s">
        <v>32</v>
      </c>
      <c r="R239" s="6">
        <v>201031</v>
      </c>
      <c r="S239" s="6" t="str">
        <f t="shared" si="11"/>
        <v>2010-3-1</v>
      </c>
      <c r="T239" s="7">
        <v>3.31</v>
      </c>
      <c r="U239" s="7">
        <v>3.4</v>
      </c>
      <c r="V239" s="6" t="s">
        <v>32</v>
      </c>
      <c r="W239" s="6">
        <v>1</v>
      </c>
      <c r="X239" s="6">
        <v>0</v>
      </c>
      <c r="Y239" s="6">
        <v>1</v>
      </c>
      <c r="Z239" s="6">
        <v>1</v>
      </c>
      <c r="AA239" s="6">
        <v>1</v>
      </c>
      <c r="AB239" s="6">
        <v>0</v>
      </c>
      <c r="AC239" s="6">
        <v>0</v>
      </c>
      <c r="AD239" s="6">
        <v>0</v>
      </c>
      <c r="AE239" s="6">
        <v>1</v>
      </c>
      <c r="AF239" s="6">
        <v>1</v>
      </c>
      <c r="AG239" s="6">
        <v>1</v>
      </c>
      <c r="AH239" s="6">
        <v>1</v>
      </c>
    </row>
    <row r="240" spans="1:34" x14ac:dyDescent="0.3">
      <c r="A240" s="6">
        <v>200781</v>
      </c>
      <c r="B240" s="12" t="str">
        <f t="shared" si="9"/>
        <v>2007-8-1</v>
      </c>
      <c r="C240" s="15">
        <v>2007</v>
      </c>
      <c r="D240" s="15">
        <v>8</v>
      </c>
      <c r="E240" s="15">
        <v>1</v>
      </c>
      <c r="F240" s="6" t="s">
        <v>33</v>
      </c>
      <c r="G240" s="6" t="s">
        <v>40</v>
      </c>
      <c r="H240" s="7">
        <v>4</v>
      </c>
      <c r="I240" s="6" t="s">
        <v>49</v>
      </c>
      <c r="J240" s="6" t="s">
        <v>31</v>
      </c>
      <c r="K240" s="7">
        <v>3.92</v>
      </c>
      <c r="L240" s="6" t="s">
        <v>32</v>
      </c>
      <c r="M240" s="6">
        <v>200831</v>
      </c>
      <c r="N240" s="6" t="str">
        <f t="shared" si="10"/>
        <v>2008-3-1</v>
      </c>
      <c r="O240" s="7">
        <v>3.92</v>
      </c>
      <c r="P240" s="7">
        <v>3.92</v>
      </c>
      <c r="Q240" s="6" t="s">
        <v>32</v>
      </c>
      <c r="R240" s="6">
        <v>201081</v>
      </c>
      <c r="S240" s="6" t="str">
        <f t="shared" si="11"/>
        <v>2010-8-1</v>
      </c>
      <c r="T240" s="7">
        <v>3.98</v>
      </c>
      <c r="U240" s="7">
        <v>4</v>
      </c>
      <c r="V240" s="6" t="s">
        <v>32</v>
      </c>
      <c r="W240" s="6">
        <v>0</v>
      </c>
      <c r="X240" s="6">
        <v>0</v>
      </c>
      <c r="Y240" s="6">
        <v>1</v>
      </c>
      <c r="Z240" s="6">
        <v>1</v>
      </c>
      <c r="AA240" s="6">
        <v>1</v>
      </c>
      <c r="AB240" s="6">
        <v>1</v>
      </c>
      <c r="AC240" s="6">
        <v>0</v>
      </c>
      <c r="AD240" s="6">
        <v>0</v>
      </c>
      <c r="AE240" s="6">
        <v>0</v>
      </c>
      <c r="AF240" s="6">
        <v>1</v>
      </c>
      <c r="AG240" s="6">
        <v>1</v>
      </c>
      <c r="AH240" s="6">
        <v>1</v>
      </c>
    </row>
    <row r="241" spans="1:34" x14ac:dyDescent="0.3">
      <c r="A241" s="6">
        <v>200781</v>
      </c>
      <c r="B241" s="12" t="str">
        <f t="shared" si="9"/>
        <v>2007-8-1</v>
      </c>
      <c r="C241" s="15">
        <v>2007</v>
      </c>
      <c r="D241" s="15">
        <v>8</v>
      </c>
      <c r="E241" s="15">
        <v>1</v>
      </c>
      <c r="F241" s="6" t="s">
        <v>28</v>
      </c>
      <c r="G241" s="6" t="s">
        <v>29</v>
      </c>
      <c r="H241" s="7">
        <v>3.12</v>
      </c>
      <c r="I241" s="6" t="s">
        <v>49</v>
      </c>
      <c r="J241" s="6" t="s">
        <v>31</v>
      </c>
      <c r="K241" s="7">
        <v>2.67</v>
      </c>
      <c r="L241" s="6" t="s">
        <v>32</v>
      </c>
      <c r="M241" s="6">
        <v>200831</v>
      </c>
      <c r="N241" s="6" t="str">
        <f t="shared" si="10"/>
        <v>2008-3-1</v>
      </c>
      <c r="O241" s="7">
        <v>2.89</v>
      </c>
      <c r="P241" s="7">
        <v>3.07</v>
      </c>
      <c r="Q241" s="6" t="s">
        <v>32</v>
      </c>
      <c r="R241" s="6">
        <v>200831</v>
      </c>
      <c r="S241" s="6" t="str">
        <f t="shared" si="11"/>
        <v>2008-3-1</v>
      </c>
      <c r="T241" s="7">
        <v>2.89</v>
      </c>
      <c r="U241" s="7">
        <v>3.07</v>
      </c>
      <c r="V241" s="6" t="s">
        <v>32</v>
      </c>
      <c r="W241" s="6">
        <v>0</v>
      </c>
      <c r="X241" s="6">
        <v>0</v>
      </c>
      <c r="Y241" s="6">
        <v>1</v>
      </c>
      <c r="Z241" s="6">
        <v>0</v>
      </c>
      <c r="AA241" s="6">
        <v>0</v>
      </c>
      <c r="AB241" s="6">
        <v>0</v>
      </c>
      <c r="AC241" s="6">
        <v>0</v>
      </c>
      <c r="AD241" s="6">
        <v>0</v>
      </c>
      <c r="AE241" s="6">
        <v>0</v>
      </c>
      <c r="AF241" s="6">
        <v>0</v>
      </c>
      <c r="AG241" s="6">
        <v>0</v>
      </c>
      <c r="AH241" s="6">
        <v>0</v>
      </c>
    </row>
    <row r="242" spans="1:34" x14ac:dyDescent="0.3">
      <c r="A242" s="6">
        <v>200781</v>
      </c>
      <c r="B242" s="12" t="str">
        <f t="shared" si="9"/>
        <v>2007-8-1</v>
      </c>
      <c r="C242" s="15">
        <v>2007</v>
      </c>
      <c r="D242" s="15">
        <v>8</v>
      </c>
      <c r="E242" s="15">
        <v>1</v>
      </c>
      <c r="F242" s="6" t="s">
        <v>33</v>
      </c>
      <c r="G242" s="6" t="s">
        <v>38</v>
      </c>
      <c r="H242" s="7">
        <v>2.46</v>
      </c>
      <c r="I242" s="6" t="s">
        <v>49</v>
      </c>
      <c r="J242" s="6" t="s">
        <v>45</v>
      </c>
      <c r="K242" s="7">
        <v>2.0499999999999998</v>
      </c>
      <c r="L242" s="6" t="s">
        <v>32</v>
      </c>
      <c r="M242" s="6">
        <v>200831</v>
      </c>
      <c r="N242" s="6" t="str">
        <f t="shared" si="10"/>
        <v>2008-3-1</v>
      </c>
      <c r="O242" s="7">
        <v>2.37</v>
      </c>
      <c r="P242" s="7">
        <v>2.72</v>
      </c>
      <c r="Q242" s="6" t="s">
        <v>32</v>
      </c>
      <c r="R242" s="6">
        <v>201181</v>
      </c>
      <c r="S242" s="6" t="str">
        <f t="shared" si="11"/>
        <v>2011-8-1</v>
      </c>
      <c r="T242" s="7">
        <v>2.06</v>
      </c>
      <c r="U242" s="7">
        <v>2.0499999999999998</v>
      </c>
      <c r="V242" s="6" t="s">
        <v>32</v>
      </c>
      <c r="W242" s="6">
        <v>0</v>
      </c>
      <c r="X242" s="6">
        <v>0</v>
      </c>
      <c r="Y242" s="6">
        <v>1</v>
      </c>
      <c r="Z242" s="6">
        <v>1</v>
      </c>
      <c r="AA242" s="6">
        <v>1</v>
      </c>
      <c r="AB242" s="6">
        <v>1</v>
      </c>
      <c r="AC242" s="6">
        <v>1</v>
      </c>
      <c r="AD242" s="6">
        <v>0</v>
      </c>
      <c r="AE242" s="6">
        <v>0</v>
      </c>
      <c r="AF242" s="6">
        <v>0</v>
      </c>
      <c r="AG242" s="6">
        <v>1</v>
      </c>
      <c r="AH242" s="6">
        <v>1</v>
      </c>
    </row>
    <row r="243" spans="1:34" x14ac:dyDescent="0.3">
      <c r="A243" s="6">
        <v>200781</v>
      </c>
      <c r="B243" s="12" t="str">
        <f t="shared" si="9"/>
        <v>2007-8-1</v>
      </c>
      <c r="C243" s="15">
        <v>2007</v>
      </c>
      <c r="D243" s="15">
        <v>8</v>
      </c>
      <c r="E243" s="15">
        <v>1</v>
      </c>
      <c r="F243" s="6" t="s">
        <v>33</v>
      </c>
      <c r="G243" s="6" t="s">
        <v>40</v>
      </c>
      <c r="H243" s="7">
        <v>3.03</v>
      </c>
      <c r="I243" s="6" t="s">
        <v>49</v>
      </c>
      <c r="J243" s="6" t="s">
        <v>43</v>
      </c>
      <c r="K243" s="7">
        <v>1.5</v>
      </c>
      <c r="L243" s="6" t="s">
        <v>39</v>
      </c>
      <c r="M243" s="6">
        <v>200831</v>
      </c>
      <c r="N243" s="6" t="str">
        <f t="shared" si="10"/>
        <v>2008-3-1</v>
      </c>
      <c r="O243" s="7">
        <v>0.5</v>
      </c>
      <c r="P243" s="7">
        <v>0.37</v>
      </c>
      <c r="Q243" s="6" t="s">
        <v>47</v>
      </c>
      <c r="R243" s="6">
        <v>200831</v>
      </c>
      <c r="S243" s="6" t="str">
        <f t="shared" si="11"/>
        <v>2008-3-1</v>
      </c>
      <c r="T243" s="7">
        <v>0.5</v>
      </c>
      <c r="U243" s="7">
        <v>0.37</v>
      </c>
      <c r="V243" s="6" t="s">
        <v>47</v>
      </c>
      <c r="W243" s="6">
        <v>0</v>
      </c>
      <c r="X243" s="6">
        <v>0</v>
      </c>
      <c r="Y243" s="6">
        <v>1</v>
      </c>
      <c r="Z243" s="6">
        <v>0</v>
      </c>
      <c r="AA243" s="6">
        <v>0</v>
      </c>
      <c r="AB243" s="6">
        <v>0</v>
      </c>
      <c r="AC243" s="6">
        <v>0</v>
      </c>
      <c r="AD243" s="6">
        <v>0</v>
      </c>
      <c r="AE243" s="6">
        <v>0</v>
      </c>
      <c r="AF243" s="6">
        <v>0</v>
      </c>
      <c r="AG243" s="6">
        <v>0</v>
      </c>
      <c r="AH243" s="6">
        <v>0</v>
      </c>
    </row>
    <row r="244" spans="1:34" x14ac:dyDescent="0.3">
      <c r="A244" s="6">
        <v>200781</v>
      </c>
      <c r="B244" s="12" t="str">
        <f t="shared" si="9"/>
        <v>2007-8-1</v>
      </c>
      <c r="C244" s="15">
        <v>2007</v>
      </c>
      <c r="D244" s="15">
        <v>8</v>
      </c>
      <c r="E244" s="15">
        <v>1</v>
      </c>
      <c r="F244" s="6" t="s">
        <v>28</v>
      </c>
      <c r="G244" s="8" t="s">
        <v>38</v>
      </c>
      <c r="H244" s="7">
        <v>2.98</v>
      </c>
      <c r="I244" s="6" t="s">
        <v>49</v>
      </c>
      <c r="J244" s="6" t="s">
        <v>44</v>
      </c>
      <c r="K244" s="7">
        <v>0.98</v>
      </c>
      <c r="L244" s="6" t="s">
        <v>39</v>
      </c>
      <c r="M244" s="6">
        <v>200831</v>
      </c>
      <c r="N244" s="6" t="str">
        <f t="shared" si="10"/>
        <v>2008-3-1</v>
      </c>
      <c r="O244" s="7">
        <v>1.5</v>
      </c>
      <c r="P244" s="7">
        <v>1.8</v>
      </c>
      <c r="Q244" s="6" t="s">
        <v>39</v>
      </c>
      <c r="R244" s="6">
        <v>201131</v>
      </c>
      <c r="S244" s="6" t="str">
        <f t="shared" si="11"/>
        <v>2011-3-1</v>
      </c>
      <c r="T244" s="7">
        <v>2.48</v>
      </c>
      <c r="U244" s="7">
        <v>3</v>
      </c>
      <c r="V244" s="6" t="s">
        <v>32</v>
      </c>
      <c r="W244" s="6">
        <v>1</v>
      </c>
      <c r="X244" s="6">
        <v>0</v>
      </c>
      <c r="Y244" s="6">
        <v>1</v>
      </c>
      <c r="Z244" s="6">
        <v>1</v>
      </c>
      <c r="AA244" s="6">
        <v>1</v>
      </c>
      <c r="AB244" s="6">
        <v>1</v>
      </c>
      <c r="AC244" s="6">
        <v>0</v>
      </c>
      <c r="AD244" s="6">
        <v>0</v>
      </c>
      <c r="AE244" s="6">
        <v>0</v>
      </c>
      <c r="AF244" s="6">
        <v>1</v>
      </c>
      <c r="AG244" s="6">
        <v>1</v>
      </c>
      <c r="AH244" s="6">
        <v>1</v>
      </c>
    </row>
    <row r="245" spans="1:34" x14ac:dyDescent="0.3">
      <c r="A245" s="6">
        <v>200781</v>
      </c>
      <c r="B245" s="12" t="str">
        <f t="shared" si="9"/>
        <v>2007-8-1</v>
      </c>
      <c r="C245" s="15">
        <v>2007</v>
      </c>
      <c r="D245" s="15">
        <v>8</v>
      </c>
      <c r="E245" s="15">
        <v>1</v>
      </c>
      <c r="F245" s="6" t="s">
        <v>33</v>
      </c>
      <c r="G245" s="6" t="s">
        <v>29</v>
      </c>
      <c r="H245" s="7">
        <v>3.76</v>
      </c>
      <c r="I245" s="6" t="s">
        <v>49</v>
      </c>
      <c r="J245" s="6" t="s">
        <v>31</v>
      </c>
      <c r="K245" s="7">
        <v>3.67</v>
      </c>
      <c r="L245" s="6" t="s">
        <v>32</v>
      </c>
      <c r="M245" s="6">
        <v>200831</v>
      </c>
      <c r="N245" s="6" t="str">
        <f t="shared" si="10"/>
        <v>2008-3-1</v>
      </c>
      <c r="O245" s="7">
        <v>3.59</v>
      </c>
      <c r="P245" s="7">
        <v>3.51</v>
      </c>
      <c r="Q245" s="6" t="s">
        <v>32</v>
      </c>
      <c r="R245" s="6">
        <v>200931</v>
      </c>
      <c r="S245" s="6" t="str">
        <f t="shared" si="11"/>
        <v>2009-3-1</v>
      </c>
      <c r="T245" s="7">
        <v>3.67</v>
      </c>
      <c r="U245" s="7">
        <v>3.57</v>
      </c>
      <c r="V245" s="6" t="s">
        <v>32</v>
      </c>
      <c r="W245" s="6">
        <v>0</v>
      </c>
      <c r="X245" s="6">
        <v>0</v>
      </c>
      <c r="Y245" s="6">
        <v>1</v>
      </c>
      <c r="Z245" s="6">
        <v>1</v>
      </c>
      <c r="AA245" s="6">
        <v>0</v>
      </c>
      <c r="AB245" s="6">
        <v>0</v>
      </c>
      <c r="AC245" s="6">
        <v>0</v>
      </c>
      <c r="AD245" s="6">
        <v>0</v>
      </c>
      <c r="AE245" s="6">
        <v>0</v>
      </c>
      <c r="AF245" s="6">
        <v>0</v>
      </c>
      <c r="AG245" s="6">
        <v>0</v>
      </c>
      <c r="AH245" s="6">
        <v>0</v>
      </c>
    </row>
    <row r="246" spans="1:34" x14ac:dyDescent="0.3">
      <c r="A246" s="6">
        <v>200781</v>
      </c>
      <c r="B246" s="12" t="str">
        <f t="shared" si="9"/>
        <v>2007-8-1</v>
      </c>
      <c r="C246" s="15">
        <v>2007</v>
      </c>
      <c r="D246" s="15">
        <v>8</v>
      </c>
      <c r="E246" s="15">
        <v>1</v>
      </c>
      <c r="F246" s="6" t="s">
        <v>28</v>
      </c>
      <c r="G246" s="6" t="s">
        <v>37</v>
      </c>
      <c r="H246" s="7">
        <v>2.94</v>
      </c>
      <c r="I246" s="6" t="s">
        <v>49</v>
      </c>
      <c r="J246" s="6" t="s">
        <v>43</v>
      </c>
      <c r="K246" s="7">
        <v>0.42</v>
      </c>
      <c r="L246" s="6" t="s">
        <v>39</v>
      </c>
      <c r="M246" s="6">
        <v>200831</v>
      </c>
      <c r="N246" s="6" t="str">
        <f t="shared" si="10"/>
        <v>2008-3-1</v>
      </c>
      <c r="O246" s="7">
        <v>0.91</v>
      </c>
      <c r="P246" s="7">
        <v>1.56</v>
      </c>
      <c r="Q246" s="6" t="s">
        <v>39</v>
      </c>
      <c r="R246" s="6">
        <v>200931</v>
      </c>
      <c r="S246" s="6" t="str">
        <f t="shared" si="11"/>
        <v>2009-3-1</v>
      </c>
      <c r="T246" s="7">
        <v>1.29</v>
      </c>
      <c r="U246" s="7">
        <v>1.56</v>
      </c>
      <c r="V246" s="6" t="s">
        <v>47</v>
      </c>
      <c r="W246" s="6">
        <v>0</v>
      </c>
      <c r="X246" s="6">
        <v>0</v>
      </c>
      <c r="Y246" s="6">
        <v>1</v>
      </c>
      <c r="Z246" s="6">
        <v>1</v>
      </c>
      <c r="AA246" s="6">
        <v>0</v>
      </c>
      <c r="AB246" s="6">
        <v>0</v>
      </c>
      <c r="AC246" s="6">
        <v>0</v>
      </c>
      <c r="AD246" s="6">
        <v>0</v>
      </c>
      <c r="AE246" s="6">
        <v>0</v>
      </c>
      <c r="AF246" s="6">
        <v>0</v>
      </c>
      <c r="AG246" s="6">
        <v>0</v>
      </c>
      <c r="AH246" s="6">
        <v>0</v>
      </c>
    </row>
    <row r="247" spans="1:34" x14ac:dyDescent="0.3">
      <c r="A247" s="6">
        <v>200781</v>
      </c>
      <c r="B247" s="12" t="str">
        <f t="shared" si="9"/>
        <v>2007-8-1</v>
      </c>
      <c r="C247" s="15">
        <v>2007</v>
      </c>
      <c r="D247" s="15">
        <v>8</v>
      </c>
      <c r="E247" s="15">
        <v>1</v>
      </c>
      <c r="F247" s="6" t="s">
        <v>28</v>
      </c>
      <c r="G247" s="6" t="s">
        <v>37</v>
      </c>
      <c r="H247" s="7">
        <v>2.7</v>
      </c>
      <c r="I247" s="6" t="s">
        <v>49</v>
      </c>
      <c r="J247" s="6" t="s">
        <v>43</v>
      </c>
      <c r="K247" s="7">
        <v>0</v>
      </c>
      <c r="L247" s="6" t="s">
        <v>39</v>
      </c>
      <c r="M247" s="6">
        <v>200781</v>
      </c>
      <c r="N247" s="6" t="str">
        <f t="shared" si="10"/>
        <v>2007-8-1</v>
      </c>
      <c r="O247" s="7">
        <v>0</v>
      </c>
      <c r="P247" s="7">
        <v>0</v>
      </c>
      <c r="Q247" s="6" t="s">
        <v>39</v>
      </c>
      <c r="R247" s="6">
        <v>200781</v>
      </c>
      <c r="S247" s="6" t="str">
        <f t="shared" si="11"/>
        <v>2007-8-1</v>
      </c>
      <c r="T247" s="7">
        <v>0</v>
      </c>
      <c r="U247" s="7">
        <v>0</v>
      </c>
      <c r="V247" s="6" t="s">
        <v>39</v>
      </c>
      <c r="W247" s="6">
        <v>0</v>
      </c>
      <c r="X247" s="6">
        <v>0</v>
      </c>
      <c r="Y247" s="6">
        <v>1</v>
      </c>
      <c r="Z247" s="6">
        <v>0</v>
      </c>
      <c r="AA247" s="6">
        <v>0</v>
      </c>
      <c r="AB247" s="6">
        <v>0</v>
      </c>
      <c r="AC247" s="6">
        <v>0</v>
      </c>
      <c r="AD247" s="6">
        <v>0</v>
      </c>
      <c r="AE247" s="6">
        <v>0</v>
      </c>
      <c r="AF247" s="6">
        <v>0</v>
      </c>
      <c r="AG247" s="6">
        <v>0</v>
      </c>
      <c r="AH247" s="6">
        <v>0</v>
      </c>
    </row>
    <row r="248" spans="1:34" x14ac:dyDescent="0.3">
      <c r="A248" s="6">
        <v>200781</v>
      </c>
      <c r="B248" s="12" t="str">
        <f t="shared" si="9"/>
        <v>2007-8-1</v>
      </c>
      <c r="C248" s="15">
        <v>2007</v>
      </c>
      <c r="D248" s="15">
        <v>8</v>
      </c>
      <c r="E248" s="15">
        <v>1</v>
      </c>
      <c r="F248" s="6" t="s">
        <v>28</v>
      </c>
      <c r="G248" s="6" t="s">
        <v>40</v>
      </c>
      <c r="H248" s="7">
        <v>3.39</v>
      </c>
      <c r="I248" s="6" t="s">
        <v>49</v>
      </c>
      <c r="J248" s="6" t="s">
        <v>41</v>
      </c>
      <c r="K248" s="7">
        <v>3.67</v>
      </c>
      <c r="L248" s="6" t="s">
        <v>32</v>
      </c>
      <c r="M248" s="6">
        <v>200831</v>
      </c>
      <c r="N248" s="6" t="str">
        <f t="shared" si="10"/>
        <v>2008-3-1</v>
      </c>
      <c r="O248" s="7">
        <v>3.51</v>
      </c>
      <c r="P248" s="7">
        <v>3.35</v>
      </c>
      <c r="Q248" s="6" t="s">
        <v>32</v>
      </c>
      <c r="R248" s="6">
        <v>201131</v>
      </c>
      <c r="S248" s="6" t="str">
        <f t="shared" si="11"/>
        <v>2011-3-1</v>
      </c>
      <c r="T248" s="7">
        <v>3.52</v>
      </c>
      <c r="U248" s="7">
        <v>3.48</v>
      </c>
      <c r="V248" s="6" t="s">
        <v>32</v>
      </c>
      <c r="W248" s="6">
        <v>0</v>
      </c>
      <c r="X248" s="6">
        <v>0</v>
      </c>
      <c r="Y248" s="6">
        <v>1</v>
      </c>
      <c r="Z248" s="6">
        <v>1</v>
      </c>
      <c r="AA248" s="6">
        <v>1</v>
      </c>
      <c r="AB248" s="6">
        <v>1</v>
      </c>
      <c r="AC248" s="6">
        <v>0</v>
      </c>
      <c r="AD248" s="6">
        <v>0</v>
      </c>
      <c r="AE248" s="6">
        <v>0</v>
      </c>
      <c r="AF248" s="6">
        <v>1</v>
      </c>
      <c r="AG248" s="6">
        <v>1</v>
      </c>
      <c r="AH248" s="6">
        <v>1</v>
      </c>
    </row>
    <row r="249" spans="1:34" x14ac:dyDescent="0.3">
      <c r="A249" s="6">
        <v>200781</v>
      </c>
      <c r="B249" s="12" t="str">
        <f t="shared" si="9"/>
        <v>2007-8-1</v>
      </c>
      <c r="C249" s="15">
        <v>2007</v>
      </c>
      <c r="D249" s="15">
        <v>8</v>
      </c>
      <c r="E249" s="15">
        <v>1</v>
      </c>
      <c r="F249" s="6" t="s">
        <v>28</v>
      </c>
      <c r="G249" s="6" t="s">
        <v>37</v>
      </c>
      <c r="H249" s="7">
        <v>2.8</v>
      </c>
      <c r="I249" s="6" t="s">
        <v>49</v>
      </c>
      <c r="J249" s="6" t="s">
        <v>31</v>
      </c>
      <c r="K249" s="7">
        <v>3.08</v>
      </c>
      <c r="L249" s="6" t="s">
        <v>32</v>
      </c>
      <c r="M249" s="6">
        <v>200831</v>
      </c>
      <c r="N249" s="6" t="str">
        <f t="shared" si="10"/>
        <v>2008-3-1</v>
      </c>
      <c r="O249" s="7">
        <v>2.98</v>
      </c>
      <c r="P249" s="7">
        <v>2.9</v>
      </c>
      <c r="Q249" s="6" t="s">
        <v>32</v>
      </c>
      <c r="R249" s="6">
        <v>201161</v>
      </c>
      <c r="S249" s="6" t="str">
        <f t="shared" si="11"/>
        <v>2011-6-1</v>
      </c>
      <c r="T249" s="7">
        <v>2.78</v>
      </c>
      <c r="U249" s="7">
        <v>2.2999999999999998</v>
      </c>
      <c r="V249" s="6" t="s">
        <v>32</v>
      </c>
      <c r="W249" s="6">
        <v>0</v>
      </c>
      <c r="X249" s="6">
        <v>1</v>
      </c>
      <c r="Y249" s="6">
        <v>1</v>
      </c>
      <c r="Z249" s="6">
        <v>1</v>
      </c>
      <c r="AA249" s="6">
        <v>1</v>
      </c>
      <c r="AB249" s="6">
        <v>1</v>
      </c>
      <c r="AC249" s="6">
        <v>0</v>
      </c>
      <c r="AD249" s="6">
        <v>0</v>
      </c>
      <c r="AE249" s="6">
        <v>0</v>
      </c>
      <c r="AF249" s="6">
        <v>1</v>
      </c>
      <c r="AG249" s="6">
        <v>1</v>
      </c>
      <c r="AH249" s="6">
        <v>1</v>
      </c>
    </row>
    <row r="250" spans="1:34" x14ac:dyDescent="0.3">
      <c r="A250" s="6">
        <v>200781</v>
      </c>
      <c r="B250" s="12" t="str">
        <f t="shared" si="9"/>
        <v>2007-8-1</v>
      </c>
      <c r="C250" s="15">
        <v>2007</v>
      </c>
      <c r="D250" s="15">
        <v>8</v>
      </c>
      <c r="E250" s="15">
        <v>1</v>
      </c>
      <c r="F250" s="6" t="s">
        <v>33</v>
      </c>
      <c r="G250" s="6" t="s">
        <v>29</v>
      </c>
      <c r="H250" s="7">
        <v>3.29</v>
      </c>
      <c r="I250" s="6" t="s">
        <v>49</v>
      </c>
      <c r="J250" s="6" t="s">
        <v>31</v>
      </c>
      <c r="K250" s="7">
        <v>2.37</v>
      </c>
      <c r="L250" s="6" t="s">
        <v>32</v>
      </c>
      <c r="M250" s="6">
        <v>200831</v>
      </c>
      <c r="N250" s="6" t="str">
        <f t="shared" si="10"/>
        <v>2008-3-1</v>
      </c>
      <c r="O250" s="7">
        <v>2.27</v>
      </c>
      <c r="P250" s="7">
        <v>2.17</v>
      </c>
      <c r="Q250" s="6" t="s">
        <v>32</v>
      </c>
      <c r="R250" s="6">
        <v>201031</v>
      </c>
      <c r="S250" s="6" t="str">
        <f t="shared" si="11"/>
        <v>2010-3-1</v>
      </c>
      <c r="T250" s="7">
        <v>1.67</v>
      </c>
      <c r="U250" s="7">
        <v>0</v>
      </c>
      <c r="V250" s="6" t="s">
        <v>47</v>
      </c>
      <c r="W250" s="6">
        <v>1</v>
      </c>
      <c r="X250" s="6">
        <v>0</v>
      </c>
      <c r="Y250" s="6">
        <v>1</v>
      </c>
      <c r="Z250" s="6">
        <v>1</v>
      </c>
      <c r="AA250" s="6">
        <v>1</v>
      </c>
      <c r="AB250" s="6">
        <v>0</v>
      </c>
      <c r="AC250" s="6">
        <v>0</v>
      </c>
      <c r="AD250" s="6">
        <v>0</v>
      </c>
      <c r="AE250" s="6">
        <v>0</v>
      </c>
      <c r="AF250" s="6">
        <v>0</v>
      </c>
      <c r="AG250" s="6">
        <v>0</v>
      </c>
      <c r="AH250" s="6">
        <v>0</v>
      </c>
    </row>
    <row r="251" spans="1:34" x14ac:dyDescent="0.3">
      <c r="A251" s="6">
        <v>200781</v>
      </c>
      <c r="B251" s="12" t="str">
        <f t="shared" si="9"/>
        <v>2007-8-1</v>
      </c>
      <c r="C251" s="15">
        <v>2007</v>
      </c>
      <c r="D251" s="15">
        <v>8</v>
      </c>
      <c r="E251" s="15">
        <v>1</v>
      </c>
      <c r="F251" s="6" t="s">
        <v>33</v>
      </c>
      <c r="G251" s="6" t="s">
        <v>38</v>
      </c>
      <c r="H251" s="7">
        <v>3.95</v>
      </c>
      <c r="I251" s="6" t="s">
        <v>49</v>
      </c>
      <c r="J251" s="6" t="s">
        <v>31</v>
      </c>
      <c r="K251" s="7">
        <v>3.82</v>
      </c>
      <c r="L251" s="6" t="s">
        <v>32</v>
      </c>
      <c r="M251" s="6">
        <v>200831</v>
      </c>
      <c r="N251" s="6" t="str">
        <f t="shared" si="10"/>
        <v>2008-3-1</v>
      </c>
      <c r="O251" s="7">
        <v>3.87</v>
      </c>
      <c r="P251" s="7">
        <v>3.92</v>
      </c>
      <c r="Q251" s="6" t="s">
        <v>32</v>
      </c>
      <c r="R251" s="6">
        <v>201031</v>
      </c>
      <c r="S251" s="6" t="str">
        <f t="shared" si="11"/>
        <v>2010-3-1</v>
      </c>
      <c r="T251" s="7">
        <v>3.9</v>
      </c>
      <c r="U251" s="7">
        <v>3.85</v>
      </c>
      <c r="V251" s="6" t="s">
        <v>32</v>
      </c>
      <c r="W251" s="6">
        <v>0</v>
      </c>
      <c r="X251" s="6">
        <v>1</v>
      </c>
      <c r="Y251" s="6">
        <v>1</v>
      </c>
      <c r="Z251" s="6">
        <v>1</v>
      </c>
      <c r="AA251" s="6">
        <v>1</v>
      </c>
      <c r="AB251" s="6">
        <v>0</v>
      </c>
      <c r="AC251" s="6">
        <v>0</v>
      </c>
      <c r="AD251" s="6">
        <v>0</v>
      </c>
      <c r="AE251" s="6">
        <v>1</v>
      </c>
      <c r="AF251" s="6">
        <v>1</v>
      </c>
      <c r="AG251" s="6">
        <v>1</v>
      </c>
      <c r="AH251" s="6">
        <v>1</v>
      </c>
    </row>
    <row r="252" spans="1:34" x14ac:dyDescent="0.3">
      <c r="A252" s="6">
        <v>200781</v>
      </c>
      <c r="B252" s="12" t="str">
        <f t="shared" si="9"/>
        <v>2007-8-1</v>
      </c>
      <c r="C252" s="15">
        <v>2007</v>
      </c>
      <c r="D252" s="15">
        <v>8</v>
      </c>
      <c r="E252" s="15">
        <v>1</v>
      </c>
      <c r="F252" s="6" t="s">
        <v>28</v>
      </c>
      <c r="G252" s="6" t="s">
        <v>38</v>
      </c>
      <c r="H252" s="7">
        <v>2.6</v>
      </c>
      <c r="I252" s="6" t="s">
        <v>49</v>
      </c>
      <c r="J252" s="6" t="s">
        <v>45</v>
      </c>
      <c r="K252" s="7">
        <v>2.3199999999999998</v>
      </c>
      <c r="L252" s="6" t="s">
        <v>32</v>
      </c>
      <c r="M252" s="6">
        <v>200831</v>
      </c>
      <c r="N252" s="6" t="str">
        <f t="shared" si="10"/>
        <v>2008-3-1</v>
      </c>
      <c r="O252" s="7">
        <v>2.41</v>
      </c>
      <c r="P252" s="7">
        <v>2.5</v>
      </c>
      <c r="Q252" s="6" t="s">
        <v>32</v>
      </c>
      <c r="R252" s="6">
        <v>201131</v>
      </c>
      <c r="S252" s="6" t="str">
        <f t="shared" si="11"/>
        <v>2011-3-1</v>
      </c>
      <c r="T252" s="7">
        <v>2.2799999999999998</v>
      </c>
      <c r="U252" s="7">
        <v>2.66</v>
      </c>
      <c r="V252" s="6" t="s">
        <v>32</v>
      </c>
      <c r="W252" s="6">
        <v>0</v>
      </c>
      <c r="X252" s="6">
        <v>0</v>
      </c>
      <c r="Y252" s="6">
        <v>1</v>
      </c>
      <c r="Z252" s="6">
        <v>1</v>
      </c>
      <c r="AA252" s="6">
        <v>1</v>
      </c>
      <c r="AB252" s="6">
        <v>1</v>
      </c>
      <c r="AC252" s="6">
        <v>0</v>
      </c>
      <c r="AD252" s="6">
        <v>0</v>
      </c>
      <c r="AE252" s="6">
        <v>0</v>
      </c>
      <c r="AF252" s="6">
        <v>1</v>
      </c>
      <c r="AG252" s="6">
        <v>1</v>
      </c>
      <c r="AH252" s="6">
        <v>1</v>
      </c>
    </row>
    <row r="253" spans="1:34" x14ac:dyDescent="0.3">
      <c r="A253" s="6">
        <v>200781</v>
      </c>
      <c r="B253" s="12" t="str">
        <f t="shared" si="9"/>
        <v>2007-8-1</v>
      </c>
      <c r="C253" s="15">
        <v>2007</v>
      </c>
      <c r="D253" s="15">
        <v>8</v>
      </c>
      <c r="E253" s="15">
        <v>1</v>
      </c>
      <c r="F253" s="6" t="s">
        <v>33</v>
      </c>
      <c r="G253" s="6" t="s">
        <v>38</v>
      </c>
      <c r="H253" s="7">
        <v>3.53</v>
      </c>
      <c r="I253" s="6" t="s">
        <v>49</v>
      </c>
      <c r="J253" s="6" t="s">
        <v>31</v>
      </c>
      <c r="K253" s="7">
        <v>3.26</v>
      </c>
      <c r="L253" s="6" t="s">
        <v>32</v>
      </c>
      <c r="M253" s="6">
        <v>200831</v>
      </c>
      <c r="N253" s="6" t="str">
        <f t="shared" si="10"/>
        <v>2008-3-1</v>
      </c>
      <c r="O253" s="7">
        <v>3.18</v>
      </c>
      <c r="P253" s="7">
        <v>3.1</v>
      </c>
      <c r="Q253" s="6" t="s">
        <v>32</v>
      </c>
      <c r="R253" s="6">
        <v>201131</v>
      </c>
      <c r="S253" s="6" t="str">
        <f t="shared" si="11"/>
        <v>2011-3-1</v>
      </c>
      <c r="T253" s="7">
        <v>3.03</v>
      </c>
      <c r="U253" s="7">
        <v>2.85</v>
      </c>
      <c r="V253" s="6" t="s">
        <v>32</v>
      </c>
      <c r="W253" s="6">
        <v>0</v>
      </c>
      <c r="X253" s="6">
        <v>0</v>
      </c>
      <c r="Y253" s="6">
        <v>1</v>
      </c>
      <c r="Z253" s="6">
        <v>1</v>
      </c>
      <c r="AA253" s="6">
        <v>1</v>
      </c>
      <c r="AB253" s="6">
        <v>1</v>
      </c>
      <c r="AC253" s="6">
        <v>0</v>
      </c>
      <c r="AD253" s="6">
        <v>0</v>
      </c>
      <c r="AE253" s="6">
        <v>0</v>
      </c>
      <c r="AF253" s="6">
        <v>1</v>
      </c>
      <c r="AG253" s="6">
        <v>1</v>
      </c>
      <c r="AH253" s="6">
        <v>1</v>
      </c>
    </row>
    <row r="254" spans="1:34" x14ac:dyDescent="0.3">
      <c r="A254" s="6">
        <v>200781</v>
      </c>
      <c r="B254" s="12" t="str">
        <f t="shared" si="9"/>
        <v>2007-8-1</v>
      </c>
      <c r="C254" s="15">
        <v>2007</v>
      </c>
      <c r="D254" s="15">
        <v>8</v>
      </c>
      <c r="E254" s="15">
        <v>1</v>
      </c>
      <c r="F254" s="6" t="s">
        <v>28</v>
      </c>
      <c r="G254" s="6" t="s">
        <v>38</v>
      </c>
      <c r="H254" s="7">
        <v>3.45</v>
      </c>
      <c r="I254" s="6" t="s">
        <v>51</v>
      </c>
      <c r="J254" s="6" t="s">
        <v>44</v>
      </c>
      <c r="K254" s="7">
        <v>2.52</v>
      </c>
      <c r="L254" s="6" t="s">
        <v>32</v>
      </c>
      <c r="M254" s="6">
        <v>200831</v>
      </c>
      <c r="N254" s="6" t="str">
        <f t="shared" si="10"/>
        <v>2008-3-1</v>
      </c>
      <c r="O254" s="7">
        <v>2.12</v>
      </c>
      <c r="P254" s="7">
        <v>1.66</v>
      </c>
      <c r="Q254" s="6" t="s">
        <v>42</v>
      </c>
      <c r="R254" s="6">
        <v>200831</v>
      </c>
      <c r="S254" s="6" t="str">
        <f t="shared" si="11"/>
        <v>2008-3-1</v>
      </c>
      <c r="T254" s="7">
        <v>2.12</v>
      </c>
      <c r="U254" s="7">
        <v>1.66</v>
      </c>
      <c r="V254" s="6" t="s">
        <v>42</v>
      </c>
      <c r="W254" s="6">
        <v>0</v>
      </c>
      <c r="X254" s="6">
        <v>0</v>
      </c>
      <c r="Y254" s="6">
        <v>1</v>
      </c>
      <c r="Z254" s="6">
        <v>0</v>
      </c>
      <c r="AA254" s="6">
        <v>0</v>
      </c>
      <c r="AB254" s="6">
        <v>0</v>
      </c>
      <c r="AC254" s="6">
        <v>0</v>
      </c>
      <c r="AD254" s="6">
        <v>0</v>
      </c>
      <c r="AE254" s="6">
        <v>0</v>
      </c>
      <c r="AF254" s="6">
        <v>0</v>
      </c>
      <c r="AG254" s="6">
        <v>0</v>
      </c>
      <c r="AH254" s="6">
        <v>0</v>
      </c>
    </row>
    <row r="255" spans="1:34" x14ac:dyDescent="0.3">
      <c r="A255" s="6">
        <v>200781</v>
      </c>
      <c r="B255" s="12" t="str">
        <f t="shared" si="9"/>
        <v>2007-8-1</v>
      </c>
      <c r="C255" s="15">
        <v>2007</v>
      </c>
      <c r="D255" s="15">
        <v>8</v>
      </c>
      <c r="E255" s="15">
        <v>1</v>
      </c>
      <c r="F255" s="6" t="s">
        <v>33</v>
      </c>
      <c r="G255" s="6" t="s">
        <v>37</v>
      </c>
      <c r="H255" s="7">
        <v>3.14</v>
      </c>
      <c r="I255" s="6" t="s">
        <v>49</v>
      </c>
      <c r="J255" s="6" t="s">
        <v>31</v>
      </c>
      <c r="K255" s="7">
        <v>1.5</v>
      </c>
      <c r="L255" s="6" t="s">
        <v>39</v>
      </c>
      <c r="M255" s="6">
        <v>200861</v>
      </c>
      <c r="N255" s="6" t="str">
        <f t="shared" si="10"/>
        <v>2008-6-1</v>
      </c>
      <c r="O255" s="7">
        <v>2.08</v>
      </c>
      <c r="P255" s="7">
        <v>3.3</v>
      </c>
      <c r="Q255" s="6" t="s">
        <v>32</v>
      </c>
      <c r="R255" s="6">
        <v>201161</v>
      </c>
      <c r="S255" s="6" t="str">
        <f t="shared" si="11"/>
        <v>2011-6-1</v>
      </c>
      <c r="T255" s="7">
        <v>2.4300000000000002</v>
      </c>
      <c r="U255" s="7">
        <v>3</v>
      </c>
      <c r="V255" s="6" t="s">
        <v>32</v>
      </c>
      <c r="W255" s="6">
        <v>1</v>
      </c>
      <c r="X255" s="6">
        <v>1</v>
      </c>
      <c r="Y255" s="6">
        <v>1</v>
      </c>
      <c r="Z255" s="6">
        <v>1</v>
      </c>
      <c r="AA255" s="6">
        <v>1</v>
      </c>
      <c r="AB255" s="6">
        <v>1</v>
      </c>
      <c r="AC255" s="6">
        <v>0</v>
      </c>
      <c r="AD255" s="6">
        <v>0</v>
      </c>
      <c r="AE255" s="6">
        <v>0</v>
      </c>
      <c r="AF255" s="6">
        <v>1</v>
      </c>
      <c r="AG255" s="6">
        <v>1</v>
      </c>
      <c r="AH255" s="6">
        <v>1</v>
      </c>
    </row>
    <row r="256" spans="1:34" x14ac:dyDescent="0.3">
      <c r="A256" s="6">
        <v>200781</v>
      </c>
      <c r="B256" s="12" t="str">
        <f t="shared" si="9"/>
        <v>2007-8-1</v>
      </c>
      <c r="C256" s="15">
        <v>2007</v>
      </c>
      <c r="D256" s="15">
        <v>8</v>
      </c>
      <c r="E256" s="15">
        <v>1</v>
      </c>
      <c r="F256" s="6" t="s">
        <v>33</v>
      </c>
      <c r="G256" s="6" t="s">
        <v>40</v>
      </c>
      <c r="H256" s="7">
        <v>3.7</v>
      </c>
      <c r="I256" s="6" t="s">
        <v>49</v>
      </c>
      <c r="J256" s="6" t="s">
        <v>31</v>
      </c>
      <c r="K256" s="7">
        <v>3.5</v>
      </c>
      <c r="L256" s="6" t="s">
        <v>32</v>
      </c>
      <c r="M256" s="6">
        <v>200831</v>
      </c>
      <c r="N256" s="6" t="str">
        <f t="shared" si="10"/>
        <v>2008-3-1</v>
      </c>
      <c r="O256" s="7">
        <v>3.44</v>
      </c>
      <c r="P256" s="7">
        <v>3.38</v>
      </c>
      <c r="Q256" s="6" t="s">
        <v>32</v>
      </c>
      <c r="R256" s="6">
        <v>201171</v>
      </c>
      <c r="S256" s="6" t="str">
        <f t="shared" si="11"/>
        <v>2011-7-1</v>
      </c>
      <c r="T256" s="7">
        <v>3.28</v>
      </c>
      <c r="U256" s="7">
        <v>3.5</v>
      </c>
      <c r="V256" s="6" t="s">
        <v>32</v>
      </c>
      <c r="W256" s="6">
        <v>1</v>
      </c>
      <c r="X256" s="6">
        <v>0</v>
      </c>
      <c r="Y256" s="6">
        <v>1</v>
      </c>
      <c r="Z256" s="6">
        <v>1</v>
      </c>
      <c r="AA256" s="6">
        <v>1</v>
      </c>
      <c r="AB256" s="6">
        <v>1</v>
      </c>
      <c r="AC256" s="6">
        <v>0</v>
      </c>
      <c r="AD256" s="6">
        <v>0</v>
      </c>
      <c r="AE256" s="6">
        <v>0</v>
      </c>
      <c r="AF256" s="6">
        <v>1</v>
      </c>
      <c r="AG256" s="6">
        <v>1</v>
      </c>
      <c r="AH256" s="6">
        <v>1</v>
      </c>
    </row>
    <row r="257" spans="1:34" x14ac:dyDescent="0.3">
      <c r="A257" s="6">
        <v>200781</v>
      </c>
      <c r="B257" s="12" t="str">
        <f t="shared" si="9"/>
        <v>2007-8-1</v>
      </c>
      <c r="C257" s="15">
        <v>2007</v>
      </c>
      <c r="D257" s="15">
        <v>8</v>
      </c>
      <c r="E257" s="15">
        <v>1</v>
      </c>
      <c r="F257" s="6" t="s">
        <v>28</v>
      </c>
      <c r="G257" s="6" t="s">
        <v>38</v>
      </c>
      <c r="H257" s="7">
        <v>2.74</v>
      </c>
      <c r="I257" s="6" t="s">
        <v>52</v>
      </c>
      <c r="J257" s="6" t="s">
        <v>31</v>
      </c>
      <c r="K257" s="7">
        <v>2.82</v>
      </c>
      <c r="L257" s="6" t="s">
        <v>32</v>
      </c>
      <c r="M257" s="6">
        <v>200831</v>
      </c>
      <c r="N257" s="6" t="str">
        <f t="shared" si="10"/>
        <v>2008-3-1</v>
      </c>
      <c r="O257" s="7">
        <v>2.73</v>
      </c>
      <c r="P257" s="7">
        <v>2.67</v>
      </c>
      <c r="Q257" s="6" t="s">
        <v>32</v>
      </c>
      <c r="R257" s="17"/>
      <c r="S257" s="6" t="str">
        <f t="shared" si="11"/>
        <v>--</v>
      </c>
      <c r="T257" s="16"/>
      <c r="U257" s="16"/>
      <c r="V257" s="17"/>
      <c r="W257" s="6">
        <v>0</v>
      </c>
      <c r="X257" s="6">
        <v>0</v>
      </c>
      <c r="Y257" s="6">
        <v>1</v>
      </c>
      <c r="Z257" s="6">
        <v>1</v>
      </c>
      <c r="AA257" s="6">
        <v>1</v>
      </c>
      <c r="AB257" s="6">
        <v>1</v>
      </c>
      <c r="AC257" s="6">
        <v>0</v>
      </c>
      <c r="AD257" s="6">
        <v>0</v>
      </c>
      <c r="AE257" s="6">
        <v>0</v>
      </c>
      <c r="AF257" s="6">
        <v>0</v>
      </c>
      <c r="AG257" s="6">
        <v>0</v>
      </c>
      <c r="AH257" s="6">
        <v>0</v>
      </c>
    </row>
    <row r="258" spans="1:34" x14ac:dyDescent="0.3">
      <c r="A258" s="6">
        <v>200781</v>
      </c>
      <c r="B258" s="12" t="str">
        <f t="shared" si="9"/>
        <v>2007-8-1</v>
      </c>
      <c r="C258" s="15">
        <v>2007</v>
      </c>
      <c r="D258" s="15">
        <v>8</v>
      </c>
      <c r="E258" s="15">
        <v>1</v>
      </c>
      <c r="F258" s="6" t="s">
        <v>28</v>
      </c>
      <c r="G258" s="6" t="s">
        <v>38</v>
      </c>
      <c r="H258" s="7">
        <v>3.06</v>
      </c>
      <c r="I258" s="6" t="s">
        <v>49</v>
      </c>
      <c r="J258" s="6" t="s">
        <v>46</v>
      </c>
      <c r="K258" s="7">
        <v>3.27</v>
      </c>
      <c r="L258" s="6" t="s">
        <v>32</v>
      </c>
      <c r="M258" s="6">
        <v>200831</v>
      </c>
      <c r="N258" s="6" t="str">
        <f t="shared" si="10"/>
        <v>2008-3-1</v>
      </c>
      <c r="O258" s="7">
        <v>2.61</v>
      </c>
      <c r="P258" s="7">
        <v>1.95</v>
      </c>
      <c r="Q258" s="6" t="s">
        <v>42</v>
      </c>
      <c r="R258" s="6">
        <v>201181</v>
      </c>
      <c r="S258" s="6" t="str">
        <f t="shared" si="11"/>
        <v>2011-8-1</v>
      </c>
      <c r="T258" s="7">
        <v>2.64</v>
      </c>
      <c r="U258" s="7">
        <v>3.37</v>
      </c>
      <c r="V258" s="6" t="s">
        <v>32</v>
      </c>
      <c r="W258" s="6">
        <v>0</v>
      </c>
      <c r="X258" s="6">
        <v>0</v>
      </c>
      <c r="Y258" s="6">
        <v>1</v>
      </c>
      <c r="Z258" s="6">
        <v>1</v>
      </c>
      <c r="AA258" s="6">
        <v>1</v>
      </c>
      <c r="AB258" s="6">
        <v>1</v>
      </c>
      <c r="AC258" s="6">
        <v>1</v>
      </c>
      <c r="AD258" s="6">
        <v>0</v>
      </c>
      <c r="AE258" s="6">
        <v>0</v>
      </c>
      <c r="AF258" s="6">
        <v>0</v>
      </c>
      <c r="AG258" s="6">
        <v>1</v>
      </c>
      <c r="AH258" s="6">
        <v>1</v>
      </c>
    </row>
    <row r="259" spans="1:34" x14ac:dyDescent="0.3">
      <c r="A259" s="6">
        <v>200781</v>
      </c>
      <c r="B259" s="12" t="str">
        <f t="shared" ref="B259:B322" si="12">LEFT(A259,4)&amp;"-"&amp;MID(A259,5,1)&amp;"-"&amp;RIGHT(A259,1)</f>
        <v>2007-8-1</v>
      </c>
      <c r="C259" s="15">
        <v>2007</v>
      </c>
      <c r="D259" s="15">
        <v>8</v>
      </c>
      <c r="E259" s="15">
        <v>1</v>
      </c>
      <c r="F259" s="6" t="s">
        <v>33</v>
      </c>
      <c r="G259" s="6" t="s">
        <v>38</v>
      </c>
      <c r="H259" s="7">
        <v>2.79</v>
      </c>
      <c r="I259" s="6" t="s">
        <v>49</v>
      </c>
      <c r="J259" s="6" t="s">
        <v>31</v>
      </c>
      <c r="K259" s="7">
        <v>3.17</v>
      </c>
      <c r="L259" s="6" t="s">
        <v>32</v>
      </c>
      <c r="M259" s="6">
        <v>200831</v>
      </c>
      <c r="N259" s="6" t="str">
        <f t="shared" ref="N259:N322" si="13">LEFT(M259,4)&amp;"-"&amp;MID(M259,5,1)&amp;"-"&amp;RIGHT(M259,1)</f>
        <v>2008-3-1</v>
      </c>
      <c r="O259" s="7">
        <v>3.3</v>
      </c>
      <c r="P259" s="7">
        <v>3.42</v>
      </c>
      <c r="Q259" s="6" t="s">
        <v>32</v>
      </c>
      <c r="R259" s="6">
        <v>201131</v>
      </c>
      <c r="S259" s="6" t="str">
        <f t="shared" ref="S259:S322" si="14">LEFT(R259,4)&amp;"-"&amp;MID(R259,5,1)&amp;"-"&amp;RIGHT(R259,1)</f>
        <v>2011-3-1</v>
      </c>
      <c r="T259" s="7">
        <v>3.28</v>
      </c>
      <c r="U259" s="7">
        <v>3.32</v>
      </c>
      <c r="V259" s="6" t="s">
        <v>32</v>
      </c>
      <c r="W259" s="6">
        <v>0</v>
      </c>
      <c r="X259" s="6">
        <v>1</v>
      </c>
      <c r="Y259" s="6">
        <v>1</v>
      </c>
      <c r="Z259" s="6">
        <v>1</v>
      </c>
      <c r="AA259" s="6">
        <v>1</v>
      </c>
      <c r="AB259" s="6">
        <v>1</v>
      </c>
      <c r="AC259" s="6">
        <v>0</v>
      </c>
      <c r="AD259" s="6">
        <v>0</v>
      </c>
      <c r="AE259" s="6">
        <v>0</v>
      </c>
      <c r="AF259" s="6">
        <v>1</v>
      </c>
      <c r="AG259" s="6">
        <v>1</v>
      </c>
      <c r="AH259" s="6">
        <v>1</v>
      </c>
    </row>
    <row r="260" spans="1:34" x14ac:dyDescent="0.3">
      <c r="A260" s="6">
        <v>200781</v>
      </c>
      <c r="B260" s="12" t="str">
        <f t="shared" si="12"/>
        <v>2007-8-1</v>
      </c>
      <c r="C260" s="15">
        <v>2007</v>
      </c>
      <c r="D260" s="15">
        <v>8</v>
      </c>
      <c r="E260" s="15">
        <v>1</v>
      </c>
      <c r="F260" s="6" t="s">
        <v>28</v>
      </c>
      <c r="G260" s="6" t="s">
        <v>37</v>
      </c>
      <c r="H260" s="7">
        <v>2.56</v>
      </c>
      <c r="I260" s="6" t="s">
        <v>49</v>
      </c>
      <c r="J260" s="6" t="s">
        <v>31</v>
      </c>
      <c r="K260" s="7">
        <v>2.2999999999999998</v>
      </c>
      <c r="L260" s="6" t="s">
        <v>32</v>
      </c>
      <c r="M260" s="6">
        <v>200831</v>
      </c>
      <c r="N260" s="6" t="str">
        <f t="shared" si="13"/>
        <v>2008-3-1</v>
      </c>
      <c r="O260" s="7">
        <v>2.57</v>
      </c>
      <c r="P260" s="7">
        <v>2.84</v>
      </c>
      <c r="Q260" s="6" t="s">
        <v>32</v>
      </c>
      <c r="R260" s="6">
        <v>201231</v>
      </c>
      <c r="S260" s="6" t="str">
        <f t="shared" si="14"/>
        <v>2012-3-1</v>
      </c>
      <c r="T260" s="7">
        <v>2.86</v>
      </c>
      <c r="U260" s="7">
        <v>3.85</v>
      </c>
      <c r="V260" s="6" t="s">
        <v>32</v>
      </c>
      <c r="W260" s="6">
        <v>0</v>
      </c>
      <c r="X260" s="6">
        <v>1</v>
      </c>
      <c r="Y260" s="6">
        <v>1</v>
      </c>
      <c r="Z260" s="6">
        <v>1</v>
      </c>
      <c r="AA260" s="6">
        <v>1</v>
      </c>
      <c r="AB260" s="6">
        <v>1</v>
      </c>
      <c r="AC260" s="6">
        <v>1</v>
      </c>
      <c r="AD260" s="6">
        <v>0</v>
      </c>
      <c r="AE260" s="6">
        <v>0</v>
      </c>
      <c r="AF260" s="6">
        <v>0</v>
      </c>
      <c r="AG260" s="6">
        <v>1</v>
      </c>
      <c r="AH260" s="6">
        <v>1</v>
      </c>
    </row>
    <row r="261" spans="1:34" x14ac:dyDescent="0.3">
      <c r="A261" s="6">
        <v>200781</v>
      </c>
      <c r="B261" s="12" t="str">
        <f t="shared" si="12"/>
        <v>2007-8-1</v>
      </c>
      <c r="C261" s="15">
        <v>2007</v>
      </c>
      <c r="D261" s="15">
        <v>8</v>
      </c>
      <c r="E261" s="15">
        <v>1</v>
      </c>
      <c r="F261" s="6" t="s">
        <v>28</v>
      </c>
      <c r="G261" s="6" t="s">
        <v>40</v>
      </c>
      <c r="H261" s="7">
        <v>3.56</v>
      </c>
      <c r="I261" s="6" t="s">
        <v>49</v>
      </c>
      <c r="J261" s="6" t="s">
        <v>43</v>
      </c>
      <c r="K261" s="7">
        <v>2.93</v>
      </c>
      <c r="L261" s="6" t="s">
        <v>32</v>
      </c>
      <c r="M261" s="6">
        <v>200831</v>
      </c>
      <c r="N261" s="6" t="str">
        <f t="shared" si="13"/>
        <v>2008-3-1</v>
      </c>
      <c r="O261" s="7">
        <v>2.79</v>
      </c>
      <c r="P261" s="7">
        <v>2.6</v>
      </c>
      <c r="Q261" s="6" t="s">
        <v>32</v>
      </c>
      <c r="R261" s="6">
        <v>201181</v>
      </c>
      <c r="S261" s="6" t="str">
        <f t="shared" si="14"/>
        <v>2011-8-1</v>
      </c>
      <c r="T261" s="7">
        <v>2.83</v>
      </c>
      <c r="U261" s="7">
        <v>3.08</v>
      </c>
      <c r="V261" s="6" t="s">
        <v>32</v>
      </c>
      <c r="W261" s="6">
        <v>0</v>
      </c>
      <c r="X261" s="6">
        <v>0</v>
      </c>
      <c r="Y261" s="6">
        <v>1</v>
      </c>
      <c r="Z261" s="6">
        <v>1</v>
      </c>
      <c r="AA261" s="6">
        <v>1</v>
      </c>
      <c r="AB261" s="6">
        <v>1</v>
      </c>
      <c r="AC261" s="6">
        <v>1</v>
      </c>
      <c r="AD261" s="6">
        <v>0</v>
      </c>
      <c r="AE261" s="6">
        <v>0</v>
      </c>
      <c r="AF261" s="6">
        <v>0</v>
      </c>
      <c r="AG261" s="6">
        <v>1</v>
      </c>
      <c r="AH261" s="6">
        <v>1</v>
      </c>
    </row>
    <row r="262" spans="1:34" x14ac:dyDescent="0.3">
      <c r="A262" s="6">
        <v>200781</v>
      </c>
      <c r="B262" s="12" t="str">
        <f t="shared" si="12"/>
        <v>2007-8-1</v>
      </c>
      <c r="C262" s="15">
        <v>2007</v>
      </c>
      <c r="D262" s="15">
        <v>8</v>
      </c>
      <c r="E262" s="15">
        <v>1</v>
      </c>
      <c r="F262" s="6" t="s">
        <v>28</v>
      </c>
      <c r="G262" s="6" t="s">
        <v>38</v>
      </c>
      <c r="H262" s="7">
        <v>3.31</v>
      </c>
      <c r="I262" s="6" t="s">
        <v>49</v>
      </c>
      <c r="J262" s="6" t="s">
        <v>43</v>
      </c>
      <c r="K262" s="7">
        <v>3.15</v>
      </c>
      <c r="L262" s="6" t="s">
        <v>32</v>
      </c>
      <c r="M262" s="6">
        <v>200831</v>
      </c>
      <c r="N262" s="6" t="str">
        <f t="shared" si="13"/>
        <v>2008-3-1</v>
      </c>
      <c r="O262" s="7">
        <v>2.64</v>
      </c>
      <c r="P262" s="7">
        <v>2.13</v>
      </c>
      <c r="Q262" s="6" t="s">
        <v>32</v>
      </c>
      <c r="R262" s="6">
        <v>201151</v>
      </c>
      <c r="S262" s="6" t="str">
        <f t="shared" si="14"/>
        <v>2011-5-1</v>
      </c>
      <c r="T262" s="7">
        <v>2.5499999999999998</v>
      </c>
      <c r="U262" s="7">
        <v>1</v>
      </c>
      <c r="V262" s="6" t="s">
        <v>42</v>
      </c>
      <c r="W262" s="6">
        <v>0</v>
      </c>
      <c r="X262" s="6">
        <v>0</v>
      </c>
      <c r="Y262" s="6">
        <v>1</v>
      </c>
      <c r="Z262" s="6">
        <v>1</v>
      </c>
      <c r="AA262" s="6">
        <v>1</v>
      </c>
      <c r="AB262" s="6">
        <v>1</v>
      </c>
      <c r="AC262" s="6">
        <v>0</v>
      </c>
      <c r="AD262" s="6">
        <v>0</v>
      </c>
      <c r="AE262" s="6">
        <v>0</v>
      </c>
      <c r="AF262" s="6">
        <v>1</v>
      </c>
      <c r="AG262" s="6">
        <v>1</v>
      </c>
      <c r="AH262" s="6">
        <v>1</v>
      </c>
    </row>
    <row r="263" spans="1:34" x14ac:dyDescent="0.3">
      <c r="A263" s="6">
        <v>200781</v>
      </c>
      <c r="B263" s="12" t="str">
        <f t="shared" si="12"/>
        <v>2007-8-1</v>
      </c>
      <c r="C263" s="15">
        <v>2007</v>
      </c>
      <c r="D263" s="15">
        <v>8</v>
      </c>
      <c r="E263" s="15">
        <v>1</v>
      </c>
      <c r="F263" s="6" t="s">
        <v>33</v>
      </c>
      <c r="G263" s="6" t="s">
        <v>40</v>
      </c>
      <c r="H263" s="7">
        <v>3.41</v>
      </c>
      <c r="I263" s="6" t="s">
        <v>49</v>
      </c>
      <c r="J263" s="6" t="s">
        <v>46</v>
      </c>
      <c r="K263" s="7">
        <v>3.78</v>
      </c>
      <c r="L263" s="6" t="s">
        <v>32</v>
      </c>
      <c r="M263" s="6">
        <v>200831</v>
      </c>
      <c r="N263" s="6" t="str">
        <f t="shared" si="13"/>
        <v>2008-3-1</v>
      </c>
      <c r="O263" s="7">
        <v>3.76</v>
      </c>
      <c r="P263" s="7">
        <v>3.74</v>
      </c>
      <c r="Q263" s="6" t="s">
        <v>32</v>
      </c>
      <c r="R263" s="6">
        <v>201231</v>
      </c>
      <c r="S263" s="6" t="str">
        <f t="shared" si="14"/>
        <v>2012-3-1</v>
      </c>
      <c r="T263" s="7">
        <v>3.59</v>
      </c>
      <c r="U263" s="7">
        <v>3.5</v>
      </c>
      <c r="V263" s="6" t="s">
        <v>32</v>
      </c>
      <c r="W263" s="6">
        <v>1</v>
      </c>
      <c r="X263" s="6">
        <v>1</v>
      </c>
      <c r="Y263" s="6">
        <v>1</v>
      </c>
      <c r="Z263" s="6">
        <v>1</v>
      </c>
      <c r="AA263" s="6">
        <v>1</v>
      </c>
      <c r="AB263" s="6">
        <v>1</v>
      </c>
      <c r="AC263" s="6">
        <v>1</v>
      </c>
      <c r="AD263" s="6">
        <v>0</v>
      </c>
      <c r="AE263" s="6">
        <v>0</v>
      </c>
      <c r="AF263" s="6">
        <v>0</v>
      </c>
      <c r="AG263" s="6">
        <v>1</v>
      </c>
      <c r="AH263" s="6">
        <v>1</v>
      </c>
    </row>
    <row r="264" spans="1:34" x14ac:dyDescent="0.3">
      <c r="A264" s="6">
        <v>200781</v>
      </c>
      <c r="B264" s="12" t="str">
        <f t="shared" si="12"/>
        <v>2007-8-1</v>
      </c>
      <c r="C264" s="15">
        <v>2007</v>
      </c>
      <c r="D264" s="15">
        <v>8</v>
      </c>
      <c r="E264" s="15">
        <v>1</v>
      </c>
      <c r="F264" s="6" t="s">
        <v>33</v>
      </c>
      <c r="G264" s="6" t="s">
        <v>36</v>
      </c>
      <c r="H264" s="7">
        <v>3.71</v>
      </c>
      <c r="I264" s="6" t="s">
        <v>49</v>
      </c>
      <c r="J264" s="6" t="s">
        <v>44</v>
      </c>
      <c r="K264" s="7">
        <v>3.57</v>
      </c>
      <c r="L264" s="6" t="s">
        <v>32</v>
      </c>
      <c r="M264" s="6">
        <v>200831</v>
      </c>
      <c r="N264" s="6" t="str">
        <f t="shared" si="13"/>
        <v>2008-3-1</v>
      </c>
      <c r="O264" s="7">
        <v>3.41</v>
      </c>
      <c r="P264" s="7">
        <v>3.25</v>
      </c>
      <c r="Q264" s="6" t="s">
        <v>32</v>
      </c>
      <c r="R264" s="6">
        <v>201131</v>
      </c>
      <c r="S264" s="6" t="str">
        <f t="shared" si="14"/>
        <v>2011-3-1</v>
      </c>
      <c r="T264" s="7">
        <v>3.36</v>
      </c>
      <c r="U264" s="7">
        <v>3.57</v>
      </c>
      <c r="V264" s="6" t="s">
        <v>32</v>
      </c>
      <c r="W264" s="6">
        <v>0</v>
      </c>
      <c r="X264" s="6">
        <v>0</v>
      </c>
      <c r="Y264" s="6">
        <v>1</v>
      </c>
      <c r="Z264" s="6">
        <v>1</v>
      </c>
      <c r="AA264" s="6">
        <v>1</v>
      </c>
      <c r="AB264" s="6">
        <v>1</v>
      </c>
      <c r="AC264" s="6">
        <v>0</v>
      </c>
      <c r="AD264" s="6">
        <v>0</v>
      </c>
      <c r="AE264" s="6">
        <v>0</v>
      </c>
      <c r="AF264" s="6">
        <v>1</v>
      </c>
      <c r="AG264" s="6">
        <v>1</v>
      </c>
      <c r="AH264" s="6">
        <v>1</v>
      </c>
    </row>
    <row r="265" spans="1:34" x14ac:dyDescent="0.3">
      <c r="A265" s="6">
        <v>200781</v>
      </c>
      <c r="B265" s="12" t="str">
        <f t="shared" si="12"/>
        <v>2007-8-1</v>
      </c>
      <c r="C265" s="15">
        <v>2007</v>
      </c>
      <c r="D265" s="15">
        <v>8</v>
      </c>
      <c r="E265" s="15">
        <v>1</v>
      </c>
      <c r="F265" s="6" t="s">
        <v>33</v>
      </c>
      <c r="G265" s="6" t="s">
        <v>36</v>
      </c>
      <c r="H265" s="7">
        <v>3.46</v>
      </c>
      <c r="I265" s="6" t="s">
        <v>49</v>
      </c>
      <c r="J265" s="6" t="s">
        <v>41</v>
      </c>
      <c r="K265" s="7">
        <v>3.46</v>
      </c>
      <c r="L265" s="6" t="s">
        <v>32</v>
      </c>
      <c r="M265" s="6">
        <v>200831</v>
      </c>
      <c r="N265" s="6" t="str">
        <f t="shared" si="13"/>
        <v>2008-3-1</v>
      </c>
      <c r="O265" s="7">
        <v>3.03</v>
      </c>
      <c r="P265" s="7">
        <v>2.57</v>
      </c>
      <c r="Q265" s="6" t="s">
        <v>32</v>
      </c>
      <c r="R265" s="6">
        <v>201131</v>
      </c>
      <c r="S265" s="6" t="str">
        <f t="shared" si="14"/>
        <v>2011-3-1</v>
      </c>
      <c r="T265" s="7">
        <v>3.14</v>
      </c>
      <c r="U265" s="7">
        <v>3.9</v>
      </c>
      <c r="V265" s="6" t="s">
        <v>32</v>
      </c>
      <c r="W265" s="6">
        <v>0</v>
      </c>
      <c r="X265" s="6">
        <v>0</v>
      </c>
      <c r="Y265" s="6">
        <v>1</v>
      </c>
      <c r="Z265" s="6">
        <v>1</v>
      </c>
      <c r="AA265" s="6">
        <v>1</v>
      </c>
      <c r="AB265" s="6">
        <v>1</v>
      </c>
      <c r="AC265" s="6">
        <v>0</v>
      </c>
      <c r="AD265" s="6">
        <v>0</v>
      </c>
      <c r="AE265" s="6">
        <v>0</v>
      </c>
      <c r="AF265" s="6">
        <v>1</v>
      </c>
      <c r="AG265" s="6">
        <v>1</v>
      </c>
      <c r="AH265" s="6">
        <v>1</v>
      </c>
    </row>
    <row r="266" spans="1:34" x14ac:dyDescent="0.3">
      <c r="A266" s="6">
        <v>200781</v>
      </c>
      <c r="B266" s="12" t="str">
        <f t="shared" si="12"/>
        <v>2007-8-1</v>
      </c>
      <c r="C266" s="15">
        <v>2007</v>
      </c>
      <c r="D266" s="15">
        <v>8</v>
      </c>
      <c r="E266" s="15">
        <v>1</v>
      </c>
      <c r="F266" s="6" t="s">
        <v>28</v>
      </c>
      <c r="G266" s="6" t="s">
        <v>38</v>
      </c>
      <c r="H266" s="7">
        <v>3.47</v>
      </c>
      <c r="I266" s="6" t="s">
        <v>49</v>
      </c>
      <c r="J266" s="6" t="s">
        <v>31</v>
      </c>
      <c r="K266" s="16"/>
      <c r="L266" s="17"/>
      <c r="M266" s="17"/>
      <c r="N266" s="6" t="str">
        <f t="shared" si="13"/>
        <v>--</v>
      </c>
      <c r="O266" s="16"/>
      <c r="P266" s="16"/>
      <c r="Q266" s="17"/>
      <c r="R266" s="17"/>
      <c r="S266" s="6" t="str">
        <f t="shared" si="14"/>
        <v>--</v>
      </c>
      <c r="T266" s="16"/>
      <c r="U266" s="16"/>
      <c r="V266" s="17"/>
      <c r="W266" s="6">
        <v>0</v>
      </c>
      <c r="X266" s="6">
        <v>0</v>
      </c>
      <c r="Y266" s="6">
        <v>1</v>
      </c>
      <c r="Z266" s="6">
        <v>0</v>
      </c>
      <c r="AA266" s="6">
        <v>0</v>
      </c>
      <c r="AB266" s="6">
        <v>0</v>
      </c>
      <c r="AC266" s="6">
        <v>0</v>
      </c>
      <c r="AD266" s="6">
        <v>0</v>
      </c>
      <c r="AE266" s="6">
        <v>0</v>
      </c>
      <c r="AF266" s="6">
        <v>0</v>
      </c>
      <c r="AG266" s="6">
        <v>0</v>
      </c>
      <c r="AH266" s="6">
        <v>0</v>
      </c>
    </row>
    <row r="267" spans="1:34" x14ac:dyDescent="0.3">
      <c r="A267" s="6">
        <v>200781</v>
      </c>
      <c r="B267" s="12" t="str">
        <f t="shared" si="12"/>
        <v>2007-8-1</v>
      </c>
      <c r="C267" s="15">
        <v>2007</v>
      </c>
      <c r="D267" s="15">
        <v>8</v>
      </c>
      <c r="E267" s="15">
        <v>1</v>
      </c>
      <c r="F267" s="6" t="s">
        <v>28</v>
      </c>
      <c r="G267" s="6" t="s">
        <v>40</v>
      </c>
      <c r="H267" s="7">
        <v>3.27</v>
      </c>
      <c r="I267" s="6" t="s">
        <v>49</v>
      </c>
      <c r="J267" s="6" t="s">
        <v>31</v>
      </c>
      <c r="K267" s="7">
        <v>3.8</v>
      </c>
      <c r="L267" s="6" t="s">
        <v>32</v>
      </c>
      <c r="M267" s="6">
        <v>200831</v>
      </c>
      <c r="N267" s="6" t="str">
        <f t="shared" si="13"/>
        <v>2008-3-1</v>
      </c>
      <c r="O267" s="7">
        <v>3.69</v>
      </c>
      <c r="P267" s="7">
        <v>3.6</v>
      </c>
      <c r="Q267" s="6" t="s">
        <v>32</v>
      </c>
      <c r="R267" s="6">
        <v>201131</v>
      </c>
      <c r="S267" s="6" t="str">
        <f t="shared" si="14"/>
        <v>2011-3-1</v>
      </c>
      <c r="T267" s="7">
        <v>3.69</v>
      </c>
      <c r="U267" s="7">
        <v>4</v>
      </c>
      <c r="V267" s="6" t="s">
        <v>32</v>
      </c>
      <c r="W267" s="6">
        <v>0</v>
      </c>
      <c r="X267" s="6">
        <v>1</v>
      </c>
      <c r="Y267" s="6">
        <v>1</v>
      </c>
      <c r="Z267" s="6">
        <v>1</v>
      </c>
      <c r="AA267" s="6">
        <v>1</v>
      </c>
      <c r="AB267" s="6">
        <v>1</v>
      </c>
      <c r="AC267" s="6">
        <v>0</v>
      </c>
      <c r="AD267" s="6">
        <v>0</v>
      </c>
      <c r="AE267" s="6">
        <v>0</v>
      </c>
      <c r="AF267" s="6">
        <v>1</v>
      </c>
      <c r="AG267" s="6">
        <v>1</v>
      </c>
      <c r="AH267" s="6">
        <v>1</v>
      </c>
    </row>
    <row r="268" spans="1:34" x14ac:dyDescent="0.3">
      <c r="A268" s="6">
        <v>200781</v>
      </c>
      <c r="B268" s="12" t="str">
        <f t="shared" si="12"/>
        <v>2007-8-1</v>
      </c>
      <c r="C268" s="15">
        <v>2007</v>
      </c>
      <c r="D268" s="15">
        <v>8</v>
      </c>
      <c r="E268" s="15">
        <v>1</v>
      </c>
      <c r="F268" s="6" t="s">
        <v>33</v>
      </c>
      <c r="G268" s="6" t="s">
        <v>37</v>
      </c>
      <c r="H268" s="7">
        <v>3.57</v>
      </c>
      <c r="I268" s="6" t="s">
        <v>49</v>
      </c>
      <c r="J268" s="6" t="s">
        <v>46</v>
      </c>
      <c r="K268" s="7">
        <v>3.35</v>
      </c>
      <c r="L268" s="6" t="s">
        <v>32</v>
      </c>
      <c r="M268" s="6">
        <v>200831</v>
      </c>
      <c r="N268" s="6" t="str">
        <f t="shared" si="13"/>
        <v>2008-3-1</v>
      </c>
      <c r="O268" s="7">
        <v>3.21</v>
      </c>
      <c r="P268" s="7">
        <v>3.07</v>
      </c>
      <c r="Q268" s="6" t="s">
        <v>32</v>
      </c>
      <c r="R268" s="6">
        <v>201131</v>
      </c>
      <c r="S268" s="6" t="str">
        <f t="shared" si="14"/>
        <v>2011-3-1</v>
      </c>
      <c r="T268" s="7">
        <v>3.31</v>
      </c>
      <c r="U268" s="7">
        <v>3.62</v>
      </c>
      <c r="V268" s="6" t="s">
        <v>32</v>
      </c>
      <c r="W268" s="6">
        <v>1</v>
      </c>
      <c r="X268" s="6">
        <v>0</v>
      </c>
      <c r="Y268" s="6">
        <v>1</v>
      </c>
      <c r="Z268" s="6">
        <v>1</v>
      </c>
      <c r="AA268" s="6">
        <v>1</v>
      </c>
      <c r="AB268" s="6">
        <v>1</v>
      </c>
      <c r="AC268" s="6">
        <v>0</v>
      </c>
      <c r="AD268" s="6">
        <v>0</v>
      </c>
      <c r="AE268" s="6">
        <v>0</v>
      </c>
      <c r="AF268" s="6">
        <v>1</v>
      </c>
      <c r="AG268" s="6">
        <v>1</v>
      </c>
      <c r="AH268" s="6">
        <v>1</v>
      </c>
    </row>
    <row r="269" spans="1:34" x14ac:dyDescent="0.3">
      <c r="A269" s="6">
        <v>200781</v>
      </c>
      <c r="B269" s="12" t="str">
        <f t="shared" si="12"/>
        <v>2007-8-1</v>
      </c>
      <c r="C269" s="15">
        <v>2007</v>
      </c>
      <c r="D269" s="15">
        <v>8</v>
      </c>
      <c r="E269" s="15">
        <v>1</v>
      </c>
      <c r="F269" s="6" t="s">
        <v>28</v>
      </c>
      <c r="G269" s="6" t="s">
        <v>37</v>
      </c>
      <c r="H269" s="7">
        <v>2.71</v>
      </c>
      <c r="I269" s="6" t="s">
        <v>49</v>
      </c>
      <c r="J269" s="6" t="s">
        <v>43</v>
      </c>
      <c r="K269" s="7">
        <v>3.36</v>
      </c>
      <c r="L269" s="6" t="s">
        <v>32</v>
      </c>
      <c r="M269" s="6">
        <v>200831</v>
      </c>
      <c r="N269" s="6" t="str">
        <f t="shared" si="13"/>
        <v>2008-3-1</v>
      </c>
      <c r="O269" s="7">
        <v>2.39</v>
      </c>
      <c r="P269" s="7">
        <v>1.54</v>
      </c>
      <c r="Q269" s="6" t="s">
        <v>42</v>
      </c>
      <c r="R269" s="6">
        <v>201171</v>
      </c>
      <c r="S269" s="6" t="str">
        <f t="shared" si="14"/>
        <v>2011-7-1</v>
      </c>
      <c r="T269" s="7">
        <v>2.7</v>
      </c>
      <c r="U269" s="7">
        <v>3.3</v>
      </c>
      <c r="V269" s="6" t="s">
        <v>32</v>
      </c>
      <c r="W269" s="6">
        <v>0</v>
      </c>
      <c r="X269" s="6">
        <v>0</v>
      </c>
      <c r="Y269" s="6">
        <v>1</v>
      </c>
      <c r="Z269" s="6">
        <v>1</v>
      </c>
      <c r="AA269" s="6">
        <v>1</v>
      </c>
      <c r="AB269" s="6">
        <v>1</v>
      </c>
      <c r="AC269" s="6">
        <v>0</v>
      </c>
      <c r="AD269" s="6">
        <v>0</v>
      </c>
      <c r="AE269" s="6">
        <v>0</v>
      </c>
      <c r="AF269" s="6">
        <v>0</v>
      </c>
      <c r="AG269" s="6">
        <v>1</v>
      </c>
      <c r="AH269" s="6">
        <v>1</v>
      </c>
    </row>
    <row r="270" spans="1:34" x14ac:dyDescent="0.3">
      <c r="A270" s="6">
        <v>200781</v>
      </c>
      <c r="B270" s="12" t="str">
        <f t="shared" si="12"/>
        <v>2007-8-1</v>
      </c>
      <c r="C270" s="15">
        <v>2007</v>
      </c>
      <c r="D270" s="15">
        <v>8</v>
      </c>
      <c r="E270" s="15">
        <v>1</v>
      </c>
      <c r="F270" s="6" t="s">
        <v>28</v>
      </c>
      <c r="G270" s="6" t="s">
        <v>38</v>
      </c>
      <c r="H270" s="7">
        <v>3.03</v>
      </c>
      <c r="I270" s="6" t="s">
        <v>49</v>
      </c>
      <c r="J270" s="6" t="s">
        <v>31</v>
      </c>
      <c r="K270" s="7">
        <v>2.89</v>
      </c>
      <c r="L270" s="6" t="s">
        <v>32</v>
      </c>
      <c r="M270" s="6">
        <v>200831</v>
      </c>
      <c r="N270" s="6" t="str">
        <f t="shared" si="13"/>
        <v>2008-3-1</v>
      </c>
      <c r="O270" s="7">
        <v>2.66</v>
      </c>
      <c r="P270" s="7">
        <v>2.4700000000000002</v>
      </c>
      <c r="Q270" s="6" t="s">
        <v>32</v>
      </c>
      <c r="R270" s="6">
        <v>200831</v>
      </c>
      <c r="S270" s="6" t="str">
        <f t="shared" si="14"/>
        <v>2008-3-1</v>
      </c>
      <c r="T270" s="7">
        <v>2.66</v>
      </c>
      <c r="U270" s="7">
        <v>2.4700000000000002</v>
      </c>
      <c r="V270" s="6" t="s">
        <v>32</v>
      </c>
      <c r="W270" s="6">
        <v>0</v>
      </c>
      <c r="X270" s="6">
        <v>1</v>
      </c>
      <c r="Y270" s="6">
        <v>1</v>
      </c>
      <c r="Z270" s="6">
        <v>0</v>
      </c>
      <c r="AA270" s="6">
        <v>0</v>
      </c>
      <c r="AB270" s="6">
        <v>0</v>
      </c>
      <c r="AC270" s="6">
        <v>0</v>
      </c>
      <c r="AD270" s="6">
        <v>0</v>
      </c>
      <c r="AE270" s="6">
        <v>0</v>
      </c>
      <c r="AF270" s="6">
        <v>0</v>
      </c>
      <c r="AG270" s="6">
        <v>0</v>
      </c>
      <c r="AH270" s="6">
        <v>0</v>
      </c>
    </row>
    <row r="271" spans="1:34" x14ac:dyDescent="0.3">
      <c r="A271" s="6">
        <v>200781</v>
      </c>
      <c r="B271" s="12" t="str">
        <f t="shared" si="12"/>
        <v>2007-8-1</v>
      </c>
      <c r="C271" s="15">
        <v>2007</v>
      </c>
      <c r="D271" s="15">
        <v>8</v>
      </c>
      <c r="E271" s="15">
        <v>1</v>
      </c>
      <c r="F271" s="6" t="s">
        <v>28</v>
      </c>
      <c r="G271" s="6" t="s">
        <v>36</v>
      </c>
      <c r="H271" s="7">
        <v>3.61</v>
      </c>
      <c r="I271" s="6" t="s">
        <v>49</v>
      </c>
      <c r="J271" s="6" t="s">
        <v>31</v>
      </c>
      <c r="K271" s="7">
        <v>2.76</v>
      </c>
      <c r="L271" s="6" t="s">
        <v>32</v>
      </c>
      <c r="M271" s="6">
        <v>200831</v>
      </c>
      <c r="N271" s="6" t="str">
        <f t="shared" si="13"/>
        <v>2008-3-1</v>
      </c>
      <c r="O271" s="7">
        <v>3.01</v>
      </c>
      <c r="P271" s="7">
        <v>3.25</v>
      </c>
      <c r="Q271" s="6" t="s">
        <v>32</v>
      </c>
      <c r="R271" s="6">
        <v>201131</v>
      </c>
      <c r="S271" s="6" t="str">
        <f t="shared" si="14"/>
        <v>2011-3-1</v>
      </c>
      <c r="T271" s="7">
        <v>3.11</v>
      </c>
      <c r="U271" s="7">
        <v>3.63</v>
      </c>
      <c r="V271" s="6" t="s">
        <v>32</v>
      </c>
      <c r="W271" s="6">
        <v>0</v>
      </c>
      <c r="X271" s="6">
        <v>1</v>
      </c>
      <c r="Y271" s="6">
        <v>1</v>
      </c>
      <c r="Z271" s="6">
        <v>1</v>
      </c>
      <c r="AA271" s="6">
        <v>1</v>
      </c>
      <c r="AB271" s="6">
        <v>1</v>
      </c>
      <c r="AC271" s="6">
        <v>0</v>
      </c>
      <c r="AD271" s="6">
        <v>0</v>
      </c>
      <c r="AE271" s="6">
        <v>0</v>
      </c>
      <c r="AF271" s="6">
        <v>1</v>
      </c>
      <c r="AG271" s="6">
        <v>1</v>
      </c>
      <c r="AH271" s="6">
        <v>1</v>
      </c>
    </row>
    <row r="272" spans="1:34" x14ac:dyDescent="0.3">
      <c r="A272" s="6">
        <v>200781</v>
      </c>
      <c r="B272" s="12" t="str">
        <f t="shared" si="12"/>
        <v>2007-8-1</v>
      </c>
      <c r="C272" s="15">
        <v>2007</v>
      </c>
      <c r="D272" s="15">
        <v>8</v>
      </c>
      <c r="E272" s="15">
        <v>1</v>
      </c>
      <c r="F272" s="6" t="s">
        <v>28</v>
      </c>
      <c r="G272" s="6" t="s">
        <v>36</v>
      </c>
      <c r="H272" s="7">
        <v>3.69</v>
      </c>
      <c r="I272" s="6" t="s">
        <v>30</v>
      </c>
      <c r="J272" s="6" t="s">
        <v>31</v>
      </c>
      <c r="K272" s="7">
        <v>3.25</v>
      </c>
      <c r="L272" s="6" t="s">
        <v>32</v>
      </c>
      <c r="M272" s="6">
        <v>200831</v>
      </c>
      <c r="N272" s="6" t="str">
        <f t="shared" si="13"/>
        <v>2008-3-1</v>
      </c>
      <c r="O272" s="7">
        <v>3.46</v>
      </c>
      <c r="P272" s="7">
        <v>3.67</v>
      </c>
      <c r="Q272" s="6" t="s">
        <v>32</v>
      </c>
      <c r="R272" s="6">
        <v>201131</v>
      </c>
      <c r="S272" s="6" t="str">
        <f t="shared" si="14"/>
        <v>2011-3-1</v>
      </c>
      <c r="T272" s="7">
        <v>3.54</v>
      </c>
      <c r="U272" s="7">
        <v>3.43</v>
      </c>
      <c r="V272" s="6" t="s">
        <v>32</v>
      </c>
      <c r="W272" s="6">
        <v>0</v>
      </c>
      <c r="X272" s="6">
        <v>1</v>
      </c>
      <c r="Y272" s="6">
        <v>1</v>
      </c>
      <c r="Z272" s="6">
        <v>1</v>
      </c>
      <c r="AA272" s="6">
        <v>1</v>
      </c>
      <c r="AB272" s="6">
        <v>1</v>
      </c>
      <c r="AC272" s="6">
        <v>0</v>
      </c>
      <c r="AD272" s="6">
        <v>0</v>
      </c>
      <c r="AE272" s="6">
        <v>0</v>
      </c>
      <c r="AF272" s="6">
        <v>1</v>
      </c>
      <c r="AG272" s="6">
        <v>1</v>
      </c>
      <c r="AH272" s="6">
        <v>1</v>
      </c>
    </row>
    <row r="273" spans="1:34" x14ac:dyDescent="0.3">
      <c r="A273" s="6">
        <v>200781</v>
      </c>
      <c r="B273" s="12" t="str">
        <f t="shared" si="12"/>
        <v>2007-8-1</v>
      </c>
      <c r="C273" s="15">
        <v>2007</v>
      </c>
      <c r="D273" s="15">
        <v>8</v>
      </c>
      <c r="E273" s="15">
        <v>1</v>
      </c>
      <c r="F273" s="6" t="s">
        <v>28</v>
      </c>
      <c r="G273" s="6" t="s">
        <v>36</v>
      </c>
      <c r="H273" s="7">
        <v>3.48</v>
      </c>
      <c r="I273" s="6" t="s">
        <v>49</v>
      </c>
      <c r="J273" s="6" t="s">
        <v>31</v>
      </c>
      <c r="K273" s="7">
        <v>3.25</v>
      </c>
      <c r="L273" s="6" t="s">
        <v>32</v>
      </c>
      <c r="M273" s="6">
        <v>200871</v>
      </c>
      <c r="N273" s="6" t="str">
        <f t="shared" si="13"/>
        <v>2008-7-1</v>
      </c>
      <c r="O273" s="7">
        <v>2.8</v>
      </c>
      <c r="P273" s="7">
        <v>1.7</v>
      </c>
      <c r="Q273" s="6" t="s">
        <v>42</v>
      </c>
      <c r="R273" s="6">
        <v>201131</v>
      </c>
      <c r="S273" s="6" t="str">
        <f t="shared" si="14"/>
        <v>2011-3-1</v>
      </c>
      <c r="T273" s="7">
        <v>3.27</v>
      </c>
      <c r="U273" s="7">
        <v>2.67</v>
      </c>
      <c r="V273" s="6" t="s">
        <v>32</v>
      </c>
      <c r="W273" s="6">
        <v>0</v>
      </c>
      <c r="X273" s="6">
        <v>0</v>
      </c>
      <c r="Y273" s="6">
        <v>1</v>
      </c>
      <c r="Z273" s="6">
        <v>1</v>
      </c>
      <c r="AA273" s="6">
        <v>1</v>
      </c>
      <c r="AB273" s="6">
        <v>1</v>
      </c>
      <c r="AC273" s="6">
        <v>0</v>
      </c>
      <c r="AD273" s="6">
        <v>0</v>
      </c>
      <c r="AE273" s="6">
        <v>0</v>
      </c>
      <c r="AF273" s="6">
        <v>1</v>
      </c>
      <c r="AG273" s="6">
        <v>1</v>
      </c>
      <c r="AH273" s="6">
        <v>1</v>
      </c>
    </row>
    <row r="274" spans="1:34" x14ac:dyDescent="0.3">
      <c r="A274" s="6">
        <v>200781</v>
      </c>
      <c r="B274" s="12" t="str">
        <f t="shared" si="12"/>
        <v>2007-8-1</v>
      </c>
      <c r="C274" s="15">
        <v>2007</v>
      </c>
      <c r="D274" s="15">
        <v>8</v>
      </c>
      <c r="E274" s="15">
        <v>1</v>
      </c>
      <c r="F274" s="6" t="s">
        <v>28</v>
      </c>
      <c r="G274" s="6" t="s">
        <v>29</v>
      </c>
      <c r="H274" s="7">
        <v>3.95</v>
      </c>
      <c r="I274" s="6" t="s">
        <v>49</v>
      </c>
      <c r="J274" s="6" t="s">
        <v>31</v>
      </c>
      <c r="K274" s="7">
        <v>3.1</v>
      </c>
      <c r="L274" s="6" t="s">
        <v>32</v>
      </c>
      <c r="M274" s="6">
        <v>200831</v>
      </c>
      <c r="N274" s="6" t="str">
        <f t="shared" si="13"/>
        <v>2008-3-1</v>
      </c>
      <c r="O274" s="7">
        <v>2.87</v>
      </c>
      <c r="P274" s="7">
        <v>2.56</v>
      </c>
      <c r="Q274" s="6" t="s">
        <v>32</v>
      </c>
      <c r="R274" s="6">
        <v>200831</v>
      </c>
      <c r="S274" s="6" t="str">
        <f t="shared" si="14"/>
        <v>2008-3-1</v>
      </c>
      <c r="T274" s="7">
        <v>2.87</v>
      </c>
      <c r="U274" s="7">
        <v>2.56</v>
      </c>
      <c r="V274" s="6" t="s">
        <v>32</v>
      </c>
      <c r="W274" s="6">
        <v>0</v>
      </c>
      <c r="X274" s="6">
        <v>1</v>
      </c>
      <c r="Y274" s="6">
        <v>1</v>
      </c>
      <c r="Z274" s="6">
        <v>0</v>
      </c>
      <c r="AA274" s="6">
        <v>0</v>
      </c>
      <c r="AB274" s="6">
        <v>0</v>
      </c>
      <c r="AC274" s="6">
        <v>0</v>
      </c>
      <c r="AD274" s="6">
        <v>0</v>
      </c>
      <c r="AE274" s="6">
        <v>0</v>
      </c>
      <c r="AF274" s="6">
        <v>0</v>
      </c>
      <c r="AG274" s="6">
        <v>0</v>
      </c>
      <c r="AH274" s="6">
        <v>0</v>
      </c>
    </row>
    <row r="275" spans="1:34" x14ac:dyDescent="0.3">
      <c r="A275" s="6">
        <v>200781</v>
      </c>
      <c r="B275" s="12" t="str">
        <f t="shared" si="12"/>
        <v>2007-8-1</v>
      </c>
      <c r="C275" s="15">
        <v>2007</v>
      </c>
      <c r="D275" s="15">
        <v>8</v>
      </c>
      <c r="E275" s="15">
        <v>1</v>
      </c>
      <c r="F275" s="6" t="s">
        <v>28</v>
      </c>
      <c r="G275" s="6" t="s">
        <v>29</v>
      </c>
      <c r="H275" s="7">
        <v>3.28</v>
      </c>
      <c r="I275" s="6" t="s">
        <v>49</v>
      </c>
      <c r="J275" s="6" t="s">
        <v>31</v>
      </c>
      <c r="K275" s="7">
        <v>2.85</v>
      </c>
      <c r="L275" s="6" t="s">
        <v>32</v>
      </c>
      <c r="M275" s="6">
        <v>200831</v>
      </c>
      <c r="N275" s="6" t="str">
        <f t="shared" si="13"/>
        <v>2008-3-1</v>
      </c>
      <c r="O275" s="7">
        <v>2.86</v>
      </c>
      <c r="P275" s="7">
        <v>2.87</v>
      </c>
      <c r="Q275" s="6" t="s">
        <v>32</v>
      </c>
      <c r="R275" s="6">
        <v>201151</v>
      </c>
      <c r="S275" s="6" t="str">
        <f t="shared" si="14"/>
        <v>2011-5-1</v>
      </c>
      <c r="T275" s="7">
        <v>3.08</v>
      </c>
      <c r="U275" s="7">
        <v>3.3</v>
      </c>
      <c r="V275" s="6" t="s">
        <v>32</v>
      </c>
      <c r="W275" s="6">
        <v>0</v>
      </c>
      <c r="X275" s="6">
        <v>1</v>
      </c>
      <c r="Y275" s="6">
        <v>1</v>
      </c>
      <c r="Z275" s="6">
        <v>1</v>
      </c>
      <c r="AA275" s="6">
        <v>1</v>
      </c>
      <c r="AB275" s="6">
        <v>1</v>
      </c>
      <c r="AC275" s="6">
        <v>0</v>
      </c>
      <c r="AD275" s="6">
        <v>0</v>
      </c>
      <c r="AE275" s="6">
        <v>0</v>
      </c>
      <c r="AF275" s="6">
        <v>1</v>
      </c>
      <c r="AG275" s="6">
        <v>1</v>
      </c>
      <c r="AH275" s="6">
        <v>1</v>
      </c>
    </row>
    <row r="276" spans="1:34" x14ac:dyDescent="0.3">
      <c r="A276" s="6">
        <v>200781</v>
      </c>
      <c r="B276" s="12" t="str">
        <f t="shared" si="12"/>
        <v>2007-8-1</v>
      </c>
      <c r="C276" s="15">
        <v>2007</v>
      </c>
      <c r="D276" s="15">
        <v>8</v>
      </c>
      <c r="E276" s="15">
        <v>1</v>
      </c>
      <c r="F276" s="6" t="s">
        <v>33</v>
      </c>
      <c r="G276" s="6" t="s">
        <v>40</v>
      </c>
      <c r="H276" s="7">
        <v>3.5</v>
      </c>
      <c r="I276" s="6" t="s">
        <v>49</v>
      </c>
      <c r="J276" s="6" t="s">
        <v>44</v>
      </c>
      <c r="K276" s="7">
        <v>2.23</v>
      </c>
      <c r="L276" s="6" t="s">
        <v>32</v>
      </c>
      <c r="M276" s="6">
        <v>200831</v>
      </c>
      <c r="N276" s="6" t="str">
        <f t="shared" si="13"/>
        <v>2008-3-1</v>
      </c>
      <c r="O276" s="7">
        <v>2.02</v>
      </c>
      <c r="P276" s="7">
        <v>1.68</v>
      </c>
      <c r="Q276" s="6" t="s">
        <v>39</v>
      </c>
      <c r="R276" s="6">
        <v>201181</v>
      </c>
      <c r="S276" s="6" t="str">
        <f t="shared" si="14"/>
        <v>2011-8-1</v>
      </c>
      <c r="T276" s="7">
        <v>2.4500000000000002</v>
      </c>
      <c r="U276" s="7">
        <v>4</v>
      </c>
      <c r="V276" s="6" t="s">
        <v>32</v>
      </c>
      <c r="W276" s="6">
        <v>0</v>
      </c>
      <c r="X276" s="6">
        <v>0</v>
      </c>
      <c r="Y276" s="6">
        <v>1</v>
      </c>
      <c r="Z276" s="6">
        <v>1</v>
      </c>
      <c r="AA276" s="6">
        <v>1</v>
      </c>
      <c r="AB276" s="6">
        <v>0</v>
      </c>
      <c r="AC276" s="6">
        <v>1</v>
      </c>
      <c r="AD276" s="6">
        <v>0</v>
      </c>
      <c r="AE276" s="6">
        <v>0</v>
      </c>
      <c r="AF276" s="6">
        <v>0</v>
      </c>
      <c r="AG276" s="6">
        <v>1</v>
      </c>
      <c r="AH276" s="6">
        <v>1</v>
      </c>
    </row>
    <row r="277" spans="1:34" x14ac:dyDescent="0.3">
      <c r="A277" s="6">
        <v>200781</v>
      </c>
      <c r="B277" s="12" t="str">
        <f t="shared" si="12"/>
        <v>2007-8-1</v>
      </c>
      <c r="C277" s="15">
        <v>2007</v>
      </c>
      <c r="D277" s="15">
        <v>8</v>
      </c>
      <c r="E277" s="15">
        <v>1</v>
      </c>
      <c r="F277" s="6" t="s">
        <v>28</v>
      </c>
      <c r="G277" s="6" t="s">
        <v>40</v>
      </c>
      <c r="H277" s="7">
        <v>3.68</v>
      </c>
      <c r="I277" s="6" t="s">
        <v>49</v>
      </c>
      <c r="J277" s="6" t="s">
        <v>46</v>
      </c>
      <c r="K277" s="7">
        <v>3.43</v>
      </c>
      <c r="L277" s="6" t="s">
        <v>32</v>
      </c>
      <c r="M277" s="6">
        <v>200831</v>
      </c>
      <c r="N277" s="6" t="str">
        <f t="shared" si="13"/>
        <v>2008-3-1</v>
      </c>
      <c r="O277" s="7">
        <v>3.2</v>
      </c>
      <c r="P277" s="7">
        <v>3</v>
      </c>
      <c r="Q277" s="6" t="s">
        <v>32</v>
      </c>
      <c r="R277" s="6">
        <v>201081</v>
      </c>
      <c r="S277" s="6" t="str">
        <f t="shared" si="14"/>
        <v>2010-8-1</v>
      </c>
      <c r="T277" s="7">
        <v>3</v>
      </c>
      <c r="U277" s="7">
        <v>3.2</v>
      </c>
      <c r="V277" s="6" t="s">
        <v>32</v>
      </c>
      <c r="W277" s="6">
        <v>0</v>
      </c>
      <c r="X277" s="6">
        <v>0</v>
      </c>
      <c r="Y277" s="6">
        <v>1</v>
      </c>
      <c r="Z277" s="6">
        <v>1</v>
      </c>
      <c r="AA277" s="6">
        <v>1</v>
      </c>
      <c r="AB277" s="6">
        <v>1</v>
      </c>
      <c r="AC277" s="6">
        <v>0</v>
      </c>
      <c r="AD277" s="6">
        <v>0</v>
      </c>
      <c r="AE277" s="6">
        <v>0</v>
      </c>
      <c r="AF277" s="6">
        <v>1</v>
      </c>
      <c r="AG277" s="6">
        <v>1</v>
      </c>
      <c r="AH277" s="6">
        <v>1</v>
      </c>
    </row>
    <row r="278" spans="1:34" x14ac:dyDescent="0.3">
      <c r="A278" s="6">
        <v>200781</v>
      </c>
      <c r="B278" s="12" t="str">
        <f t="shared" si="12"/>
        <v>2007-8-1</v>
      </c>
      <c r="C278" s="15">
        <v>2007</v>
      </c>
      <c r="D278" s="15">
        <v>8</v>
      </c>
      <c r="E278" s="15">
        <v>1</v>
      </c>
      <c r="F278" s="6" t="s">
        <v>28</v>
      </c>
      <c r="G278" s="6" t="s">
        <v>40</v>
      </c>
      <c r="H278" s="7">
        <v>3.8</v>
      </c>
      <c r="I278" s="6" t="s">
        <v>49</v>
      </c>
      <c r="J278" s="6" t="s">
        <v>43</v>
      </c>
      <c r="K278" s="7">
        <v>3.22</v>
      </c>
      <c r="L278" s="6" t="s">
        <v>32</v>
      </c>
      <c r="M278" s="6">
        <v>200831</v>
      </c>
      <c r="N278" s="6" t="str">
        <f t="shared" si="13"/>
        <v>2008-3-1</v>
      </c>
      <c r="O278" s="7">
        <v>3.18</v>
      </c>
      <c r="P278" s="7">
        <v>3.15</v>
      </c>
      <c r="Q278" s="6" t="s">
        <v>32</v>
      </c>
      <c r="R278" s="6">
        <v>201151</v>
      </c>
      <c r="S278" s="6" t="str">
        <f t="shared" si="14"/>
        <v>2011-5-1</v>
      </c>
      <c r="T278" s="7">
        <v>2.78</v>
      </c>
      <c r="U278" s="7">
        <v>2.2999999999999998</v>
      </c>
      <c r="V278" s="6" t="s">
        <v>32</v>
      </c>
      <c r="W278" s="6">
        <v>0</v>
      </c>
      <c r="X278" s="6">
        <v>0</v>
      </c>
      <c r="Y278" s="6">
        <v>1</v>
      </c>
      <c r="Z278" s="6">
        <v>1</v>
      </c>
      <c r="AA278" s="6">
        <v>1</v>
      </c>
      <c r="AB278" s="6">
        <v>1</v>
      </c>
      <c r="AC278" s="6">
        <v>0</v>
      </c>
      <c r="AD278" s="6">
        <v>0</v>
      </c>
      <c r="AE278" s="6">
        <v>0</v>
      </c>
      <c r="AF278" s="6">
        <v>1</v>
      </c>
      <c r="AG278" s="6">
        <v>1</v>
      </c>
      <c r="AH278" s="6">
        <v>1</v>
      </c>
    </row>
    <row r="279" spans="1:34" x14ac:dyDescent="0.3">
      <c r="A279" s="6">
        <v>200781</v>
      </c>
      <c r="B279" s="12" t="str">
        <f t="shared" si="12"/>
        <v>2007-8-1</v>
      </c>
      <c r="C279" s="15">
        <v>2007</v>
      </c>
      <c r="D279" s="15">
        <v>8</v>
      </c>
      <c r="E279" s="15">
        <v>1</v>
      </c>
      <c r="F279" s="6" t="s">
        <v>33</v>
      </c>
      <c r="G279" s="6" t="s">
        <v>29</v>
      </c>
      <c r="H279" s="7">
        <v>3.05</v>
      </c>
      <c r="I279" s="6" t="s">
        <v>49</v>
      </c>
      <c r="J279" s="6" t="s">
        <v>44</v>
      </c>
      <c r="K279" s="7">
        <v>3.17</v>
      </c>
      <c r="L279" s="6" t="s">
        <v>32</v>
      </c>
      <c r="M279" s="6">
        <v>200831</v>
      </c>
      <c r="N279" s="6" t="str">
        <f t="shared" si="13"/>
        <v>2008-3-1</v>
      </c>
      <c r="O279" s="7">
        <v>3.13</v>
      </c>
      <c r="P279" s="7">
        <v>3.1</v>
      </c>
      <c r="Q279" s="6" t="s">
        <v>32</v>
      </c>
      <c r="R279" s="6">
        <v>201081</v>
      </c>
      <c r="S279" s="6" t="str">
        <f t="shared" si="14"/>
        <v>2010-8-1</v>
      </c>
      <c r="T279" s="7">
        <v>2.99</v>
      </c>
      <c r="U279" s="7">
        <v>3.46</v>
      </c>
      <c r="V279" s="6" t="s">
        <v>32</v>
      </c>
      <c r="W279" s="6">
        <v>1</v>
      </c>
      <c r="X279" s="6">
        <v>0</v>
      </c>
      <c r="Y279" s="6">
        <v>1</v>
      </c>
      <c r="Z279" s="6">
        <v>1</v>
      </c>
      <c r="AA279" s="6">
        <v>1</v>
      </c>
      <c r="AB279" s="6">
        <v>1</v>
      </c>
      <c r="AC279" s="6">
        <v>0</v>
      </c>
      <c r="AD279" s="6">
        <v>0</v>
      </c>
      <c r="AE279" s="6">
        <v>0</v>
      </c>
      <c r="AF279" s="6">
        <v>1</v>
      </c>
      <c r="AG279" s="6">
        <v>1</v>
      </c>
      <c r="AH279" s="6">
        <v>1</v>
      </c>
    </row>
    <row r="280" spans="1:34" x14ac:dyDescent="0.3">
      <c r="A280" s="6">
        <v>200781</v>
      </c>
      <c r="B280" s="12" t="str">
        <f t="shared" si="12"/>
        <v>2007-8-1</v>
      </c>
      <c r="C280" s="15">
        <v>2007</v>
      </c>
      <c r="D280" s="15">
        <v>8</v>
      </c>
      <c r="E280" s="15">
        <v>1</v>
      </c>
      <c r="F280" s="6" t="s">
        <v>28</v>
      </c>
      <c r="G280" s="6" t="s">
        <v>40</v>
      </c>
      <c r="H280" s="7">
        <v>3.32</v>
      </c>
      <c r="I280" s="6" t="s">
        <v>49</v>
      </c>
      <c r="J280" s="6" t="s">
        <v>43</v>
      </c>
      <c r="K280" s="7">
        <v>3</v>
      </c>
      <c r="L280" s="6" t="s">
        <v>32</v>
      </c>
      <c r="M280" s="6">
        <v>200831</v>
      </c>
      <c r="N280" s="6" t="str">
        <f t="shared" si="13"/>
        <v>2008-3-1</v>
      </c>
      <c r="O280" s="7">
        <v>3.12</v>
      </c>
      <c r="P280" s="7">
        <v>3.25</v>
      </c>
      <c r="Q280" s="6" t="s">
        <v>32</v>
      </c>
      <c r="R280" s="6">
        <v>201131</v>
      </c>
      <c r="S280" s="6" t="str">
        <f t="shared" si="14"/>
        <v>2011-3-1</v>
      </c>
      <c r="T280" s="7">
        <v>2.88</v>
      </c>
      <c r="U280" s="7">
        <v>2.67</v>
      </c>
      <c r="V280" s="6" t="s">
        <v>32</v>
      </c>
      <c r="W280" s="6">
        <v>0</v>
      </c>
      <c r="X280" s="6">
        <v>0</v>
      </c>
      <c r="Y280" s="6">
        <v>1</v>
      </c>
      <c r="Z280" s="6">
        <v>1</v>
      </c>
      <c r="AA280" s="6">
        <v>1</v>
      </c>
      <c r="AB280" s="6">
        <v>1</v>
      </c>
      <c r="AC280" s="6">
        <v>0</v>
      </c>
      <c r="AD280" s="6">
        <v>0</v>
      </c>
      <c r="AE280" s="6">
        <v>0</v>
      </c>
      <c r="AF280" s="6">
        <v>1</v>
      </c>
      <c r="AG280" s="6">
        <v>1</v>
      </c>
      <c r="AH280" s="6">
        <v>1</v>
      </c>
    </row>
    <row r="281" spans="1:34" x14ac:dyDescent="0.3">
      <c r="A281" s="6">
        <v>200781</v>
      </c>
      <c r="B281" s="12" t="str">
        <f t="shared" si="12"/>
        <v>2007-8-1</v>
      </c>
      <c r="C281" s="15">
        <v>2007</v>
      </c>
      <c r="D281" s="15">
        <v>8</v>
      </c>
      <c r="E281" s="15">
        <v>1</v>
      </c>
      <c r="F281" s="6" t="s">
        <v>28</v>
      </c>
      <c r="G281" s="6" t="s">
        <v>37</v>
      </c>
      <c r="H281" s="7">
        <v>3.07</v>
      </c>
      <c r="I281" s="6" t="s">
        <v>49</v>
      </c>
      <c r="J281" s="6" t="s">
        <v>44</v>
      </c>
      <c r="K281" s="7">
        <v>2.92</v>
      </c>
      <c r="L281" s="6" t="s">
        <v>32</v>
      </c>
      <c r="M281" s="6">
        <v>200831</v>
      </c>
      <c r="N281" s="6" t="str">
        <f t="shared" si="13"/>
        <v>2008-3-1</v>
      </c>
      <c r="O281" s="7">
        <v>2.52</v>
      </c>
      <c r="P281" s="7">
        <v>2.12</v>
      </c>
      <c r="Q281" s="6" t="s">
        <v>32</v>
      </c>
      <c r="R281" s="6">
        <v>201131</v>
      </c>
      <c r="S281" s="6" t="str">
        <f t="shared" si="14"/>
        <v>2011-3-1</v>
      </c>
      <c r="T281" s="7">
        <v>2.8</v>
      </c>
      <c r="U281" s="7">
        <v>3.66</v>
      </c>
      <c r="V281" s="6" t="s">
        <v>32</v>
      </c>
      <c r="W281" s="6">
        <v>0</v>
      </c>
      <c r="X281" s="6">
        <v>0</v>
      </c>
      <c r="Y281" s="6">
        <v>1</v>
      </c>
      <c r="Z281" s="6">
        <v>1</v>
      </c>
      <c r="AA281" s="6">
        <v>1</v>
      </c>
      <c r="AB281" s="6">
        <v>1</v>
      </c>
      <c r="AC281" s="6">
        <v>0</v>
      </c>
      <c r="AD281" s="6">
        <v>0</v>
      </c>
      <c r="AE281" s="6">
        <v>0</v>
      </c>
      <c r="AF281" s="6">
        <v>1</v>
      </c>
      <c r="AG281" s="6">
        <v>1</v>
      </c>
      <c r="AH281" s="6">
        <v>1</v>
      </c>
    </row>
    <row r="282" spans="1:34" x14ac:dyDescent="0.3">
      <c r="A282" s="6">
        <v>200781</v>
      </c>
      <c r="B282" s="12" t="str">
        <f t="shared" si="12"/>
        <v>2007-8-1</v>
      </c>
      <c r="C282" s="15">
        <v>2007</v>
      </c>
      <c r="D282" s="15">
        <v>8</v>
      </c>
      <c r="E282" s="15">
        <v>1</v>
      </c>
      <c r="F282" s="6" t="s">
        <v>33</v>
      </c>
      <c r="G282" s="6" t="s">
        <v>36</v>
      </c>
      <c r="H282" s="7">
        <v>3.89</v>
      </c>
      <c r="I282" s="6" t="s">
        <v>49</v>
      </c>
      <c r="J282" s="6" t="s">
        <v>31</v>
      </c>
      <c r="K282" s="7">
        <v>3.42</v>
      </c>
      <c r="L282" s="6" t="s">
        <v>32</v>
      </c>
      <c r="M282" s="6">
        <v>200831</v>
      </c>
      <c r="N282" s="6" t="str">
        <f t="shared" si="13"/>
        <v>2008-3-1</v>
      </c>
      <c r="O282" s="7">
        <v>3.41</v>
      </c>
      <c r="P282" s="7">
        <v>3.4</v>
      </c>
      <c r="Q282" s="6" t="s">
        <v>32</v>
      </c>
      <c r="R282" s="6">
        <v>201131</v>
      </c>
      <c r="S282" s="6" t="str">
        <f t="shared" si="14"/>
        <v>2011-3-1</v>
      </c>
      <c r="T282" s="7">
        <v>3.4</v>
      </c>
      <c r="U282" s="7">
        <v>3.74</v>
      </c>
      <c r="V282" s="6" t="s">
        <v>32</v>
      </c>
      <c r="W282" s="6">
        <v>0</v>
      </c>
      <c r="X282" s="6">
        <v>0</v>
      </c>
      <c r="Y282" s="6">
        <v>1</v>
      </c>
      <c r="Z282" s="6">
        <v>1</v>
      </c>
      <c r="AA282" s="6">
        <v>1</v>
      </c>
      <c r="AB282" s="6">
        <v>1</v>
      </c>
      <c r="AC282" s="6">
        <v>0</v>
      </c>
      <c r="AD282" s="6">
        <v>0</v>
      </c>
      <c r="AE282" s="6">
        <v>0</v>
      </c>
      <c r="AF282" s="6">
        <v>1</v>
      </c>
      <c r="AG282" s="6">
        <v>1</v>
      </c>
      <c r="AH282" s="6">
        <v>1</v>
      </c>
    </row>
    <row r="283" spans="1:34" x14ac:dyDescent="0.3">
      <c r="A283" s="6">
        <v>200781</v>
      </c>
      <c r="B283" s="12" t="str">
        <f t="shared" si="12"/>
        <v>2007-8-1</v>
      </c>
      <c r="C283" s="15">
        <v>2007</v>
      </c>
      <c r="D283" s="15">
        <v>8</v>
      </c>
      <c r="E283" s="15">
        <v>1</v>
      </c>
      <c r="F283" s="6" t="s">
        <v>33</v>
      </c>
      <c r="G283" s="6" t="s">
        <v>40</v>
      </c>
      <c r="H283" s="7">
        <v>3.92</v>
      </c>
      <c r="I283" s="6" t="s">
        <v>49</v>
      </c>
      <c r="J283" s="6" t="s">
        <v>31</v>
      </c>
      <c r="K283" s="7">
        <v>3.92</v>
      </c>
      <c r="L283" s="6" t="s">
        <v>32</v>
      </c>
      <c r="M283" s="6">
        <v>200831</v>
      </c>
      <c r="N283" s="6" t="str">
        <f t="shared" si="13"/>
        <v>2008-3-1</v>
      </c>
      <c r="O283" s="7">
        <v>3.89</v>
      </c>
      <c r="P283" s="7">
        <v>3.86</v>
      </c>
      <c r="Q283" s="6" t="s">
        <v>32</v>
      </c>
      <c r="R283" s="6">
        <v>201131</v>
      </c>
      <c r="S283" s="6" t="str">
        <f t="shared" si="14"/>
        <v>2011-3-1</v>
      </c>
      <c r="T283" s="7">
        <v>3.96</v>
      </c>
      <c r="U283" s="7">
        <v>4</v>
      </c>
      <c r="V283" s="6" t="s">
        <v>32</v>
      </c>
      <c r="W283" s="6">
        <v>0</v>
      </c>
      <c r="X283" s="6">
        <v>0</v>
      </c>
      <c r="Y283" s="6">
        <v>1</v>
      </c>
      <c r="Z283" s="6">
        <v>1</v>
      </c>
      <c r="AA283" s="6">
        <v>1</v>
      </c>
      <c r="AB283" s="6">
        <v>1</v>
      </c>
      <c r="AC283" s="6">
        <v>0</v>
      </c>
      <c r="AD283" s="6">
        <v>0</v>
      </c>
      <c r="AE283" s="6">
        <v>0</v>
      </c>
      <c r="AF283" s="6">
        <v>1</v>
      </c>
      <c r="AG283" s="6">
        <v>1</v>
      </c>
      <c r="AH283" s="6">
        <v>1</v>
      </c>
    </row>
    <row r="284" spans="1:34" x14ac:dyDescent="0.3">
      <c r="A284" s="6">
        <v>200781</v>
      </c>
      <c r="B284" s="12" t="str">
        <f t="shared" si="12"/>
        <v>2007-8-1</v>
      </c>
      <c r="C284" s="15">
        <v>2007</v>
      </c>
      <c r="D284" s="15">
        <v>8</v>
      </c>
      <c r="E284" s="15">
        <v>1</v>
      </c>
      <c r="F284" s="6" t="s">
        <v>28</v>
      </c>
      <c r="G284" s="6" t="s">
        <v>36</v>
      </c>
      <c r="H284" s="7">
        <v>3.8</v>
      </c>
      <c r="I284" s="6" t="s">
        <v>49</v>
      </c>
      <c r="J284" s="6" t="s">
        <v>41</v>
      </c>
      <c r="K284" s="7">
        <v>3</v>
      </c>
      <c r="L284" s="6" t="s">
        <v>32</v>
      </c>
      <c r="M284" s="6">
        <v>200831</v>
      </c>
      <c r="N284" s="6" t="str">
        <f t="shared" si="13"/>
        <v>2008-3-1</v>
      </c>
      <c r="O284" s="7">
        <v>2.94</v>
      </c>
      <c r="P284" s="7">
        <v>2.9</v>
      </c>
      <c r="Q284" s="6" t="s">
        <v>32</v>
      </c>
      <c r="R284" s="6">
        <v>201131</v>
      </c>
      <c r="S284" s="6" t="str">
        <f t="shared" si="14"/>
        <v>2011-3-1</v>
      </c>
      <c r="T284" s="7">
        <v>3.03</v>
      </c>
      <c r="U284" s="7">
        <v>3.57</v>
      </c>
      <c r="V284" s="6" t="s">
        <v>32</v>
      </c>
      <c r="W284" s="6">
        <v>0</v>
      </c>
      <c r="X284" s="6">
        <v>1</v>
      </c>
      <c r="Y284" s="6">
        <v>1</v>
      </c>
      <c r="Z284" s="6">
        <v>1</v>
      </c>
      <c r="AA284" s="6">
        <v>1</v>
      </c>
      <c r="AB284" s="6">
        <v>1</v>
      </c>
      <c r="AC284" s="6">
        <v>0</v>
      </c>
      <c r="AD284" s="6">
        <v>0</v>
      </c>
      <c r="AE284" s="6">
        <v>0</v>
      </c>
      <c r="AF284" s="6">
        <v>1</v>
      </c>
      <c r="AG284" s="6">
        <v>1</v>
      </c>
      <c r="AH284" s="6">
        <v>1</v>
      </c>
    </row>
    <row r="285" spans="1:34" x14ac:dyDescent="0.3">
      <c r="A285" s="6">
        <v>200781</v>
      </c>
      <c r="B285" s="12" t="str">
        <f t="shared" si="12"/>
        <v>2007-8-1</v>
      </c>
      <c r="C285" s="15">
        <v>2007</v>
      </c>
      <c r="D285" s="15">
        <v>8</v>
      </c>
      <c r="E285" s="15">
        <v>1</v>
      </c>
      <c r="F285" s="6" t="s">
        <v>33</v>
      </c>
      <c r="G285" s="6" t="s">
        <v>38</v>
      </c>
      <c r="H285" s="7">
        <v>3.22</v>
      </c>
      <c r="I285" s="6" t="s">
        <v>49</v>
      </c>
      <c r="J285" s="6" t="s">
        <v>31</v>
      </c>
      <c r="K285" s="7">
        <v>1.75</v>
      </c>
      <c r="L285" s="6" t="s">
        <v>39</v>
      </c>
      <c r="M285" s="6">
        <v>200831</v>
      </c>
      <c r="N285" s="6" t="str">
        <f t="shared" si="13"/>
        <v>2008-3-1</v>
      </c>
      <c r="O285" s="7">
        <v>2.67</v>
      </c>
      <c r="P285" s="7">
        <v>3.17</v>
      </c>
      <c r="Q285" s="6" t="s">
        <v>32</v>
      </c>
      <c r="R285" s="6">
        <v>201131</v>
      </c>
      <c r="S285" s="6" t="str">
        <f t="shared" si="14"/>
        <v>2011-3-1</v>
      </c>
      <c r="T285" s="7">
        <v>2.94</v>
      </c>
      <c r="U285" s="7">
        <v>3.38</v>
      </c>
      <c r="V285" s="6" t="s">
        <v>32</v>
      </c>
      <c r="W285" s="6">
        <v>0</v>
      </c>
      <c r="X285" s="6">
        <v>0</v>
      </c>
      <c r="Y285" s="6">
        <v>1</v>
      </c>
      <c r="Z285" s="6">
        <v>1</v>
      </c>
      <c r="AA285" s="6">
        <v>1</v>
      </c>
      <c r="AB285" s="6">
        <v>1</v>
      </c>
      <c r="AC285" s="6">
        <v>0</v>
      </c>
      <c r="AD285" s="6">
        <v>0</v>
      </c>
      <c r="AE285" s="6">
        <v>0</v>
      </c>
      <c r="AF285" s="6">
        <v>1</v>
      </c>
      <c r="AG285" s="6">
        <v>1</v>
      </c>
      <c r="AH285" s="6">
        <v>1</v>
      </c>
    </row>
    <row r="286" spans="1:34" x14ac:dyDescent="0.3">
      <c r="A286" s="6">
        <v>200781</v>
      </c>
      <c r="B286" s="12" t="str">
        <f t="shared" si="12"/>
        <v>2007-8-1</v>
      </c>
      <c r="C286" s="15">
        <v>2007</v>
      </c>
      <c r="D286" s="15">
        <v>8</v>
      </c>
      <c r="E286" s="15">
        <v>1</v>
      </c>
      <c r="F286" s="6" t="s">
        <v>28</v>
      </c>
      <c r="G286" s="6" t="s">
        <v>37</v>
      </c>
      <c r="H286" s="7">
        <v>3.47</v>
      </c>
      <c r="I286" s="6" t="s">
        <v>49</v>
      </c>
      <c r="J286" s="6" t="s">
        <v>44</v>
      </c>
      <c r="K286" s="7">
        <v>3.35</v>
      </c>
      <c r="L286" s="6" t="s">
        <v>32</v>
      </c>
      <c r="M286" s="6">
        <v>200831</v>
      </c>
      <c r="N286" s="6" t="str">
        <f t="shared" si="13"/>
        <v>2008-3-1</v>
      </c>
      <c r="O286" s="7">
        <v>3.24</v>
      </c>
      <c r="P286" s="7">
        <v>3.15</v>
      </c>
      <c r="Q286" s="6" t="s">
        <v>32</v>
      </c>
      <c r="R286" s="6">
        <v>201131</v>
      </c>
      <c r="S286" s="6" t="str">
        <f t="shared" si="14"/>
        <v>2011-3-1</v>
      </c>
      <c r="T286" s="7">
        <v>3.24</v>
      </c>
      <c r="U286" s="7">
        <v>3.92</v>
      </c>
      <c r="V286" s="6" t="s">
        <v>32</v>
      </c>
      <c r="W286" s="6">
        <v>0</v>
      </c>
      <c r="X286" s="6">
        <v>0</v>
      </c>
      <c r="Y286" s="6">
        <v>1</v>
      </c>
      <c r="Z286" s="6">
        <v>1</v>
      </c>
      <c r="AA286" s="6">
        <v>1</v>
      </c>
      <c r="AB286" s="6">
        <v>1</v>
      </c>
      <c r="AC286" s="6">
        <v>0</v>
      </c>
      <c r="AD286" s="6">
        <v>0</v>
      </c>
      <c r="AE286" s="6">
        <v>0</v>
      </c>
      <c r="AF286" s="6">
        <v>1</v>
      </c>
      <c r="AG286" s="6">
        <v>1</v>
      </c>
      <c r="AH286" s="6">
        <v>1</v>
      </c>
    </row>
    <row r="287" spans="1:34" x14ac:dyDescent="0.3">
      <c r="A287" s="6">
        <v>200781</v>
      </c>
      <c r="B287" s="12" t="str">
        <f t="shared" si="12"/>
        <v>2007-8-1</v>
      </c>
      <c r="C287" s="15">
        <v>2007</v>
      </c>
      <c r="D287" s="15">
        <v>8</v>
      </c>
      <c r="E287" s="15">
        <v>1</v>
      </c>
      <c r="F287" s="6" t="s">
        <v>33</v>
      </c>
      <c r="G287" s="6" t="s">
        <v>36</v>
      </c>
      <c r="H287" s="7">
        <v>3.28</v>
      </c>
      <c r="I287" s="6" t="s">
        <v>49</v>
      </c>
      <c r="J287" s="6" t="s">
        <v>31</v>
      </c>
      <c r="K287" s="7">
        <v>2.14</v>
      </c>
      <c r="L287" s="6" t="s">
        <v>32</v>
      </c>
      <c r="M287" s="6">
        <v>200831</v>
      </c>
      <c r="N287" s="6" t="str">
        <f t="shared" si="13"/>
        <v>2008-3-1</v>
      </c>
      <c r="O287" s="7">
        <v>2.3199999999999998</v>
      </c>
      <c r="P287" s="7">
        <v>2.5</v>
      </c>
      <c r="Q287" s="6" t="s">
        <v>32</v>
      </c>
      <c r="R287" s="6">
        <v>200831</v>
      </c>
      <c r="S287" s="6" t="str">
        <f t="shared" si="14"/>
        <v>2008-3-1</v>
      </c>
      <c r="T287" s="7">
        <v>2.3199999999999998</v>
      </c>
      <c r="U287" s="7">
        <v>2.5</v>
      </c>
      <c r="V287" s="6" t="s">
        <v>32</v>
      </c>
      <c r="W287" s="6">
        <v>0</v>
      </c>
      <c r="X287" s="6">
        <v>0</v>
      </c>
      <c r="Y287" s="6">
        <v>1</v>
      </c>
      <c r="Z287" s="6">
        <v>0</v>
      </c>
      <c r="AA287" s="6">
        <v>0</v>
      </c>
      <c r="AB287" s="6">
        <v>0</v>
      </c>
      <c r="AC287" s="6">
        <v>0</v>
      </c>
      <c r="AD287" s="6">
        <v>0</v>
      </c>
      <c r="AE287" s="6">
        <v>0</v>
      </c>
      <c r="AF287" s="6">
        <v>0</v>
      </c>
      <c r="AG287" s="6">
        <v>0</v>
      </c>
      <c r="AH287" s="6">
        <v>0</v>
      </c>
    </row>
    <row r="288" spans="1:34" x14ac:dyDescent="0.3">
      <c r="A288" s="6">
        <v>200781</v>
      </c>
      <c r="B288" s="12" t="str">
        <f t="shared" si="12"/>
        <v>2007-8-1</v>
      </c>
      <c r="C288" s="15">
        <v>2007</v>
      </c>
      <c r="D288" s="15">
        <v>8</v>
      </c>
      <c r="E288" s="15">
        <v>1</v>
      </c>
      <c r="F288" s="6" t="s">
        <v>33</v>
      </c>
      <c r="G288" s="6" t="s">
        <v>36</v>
      </c>
      <c r="H288" s="7">
        <v>3.26</v>
      </c>
      <c r="I288" s="6" t="s">
        <v>49</v>
      </c>
      <c r="J288" s="6" t="s">
        <v>41</v>
      </c>
      <c r="K288" s="7">
        <v>3.92</v>
      </c>
      <c r="L288" s="6" t="s">
        <v>32</v>
      </c>
      <c r="M288" s="6">
        <v>200831</v>
      </c>
      <c r="N288" s="6" t="str">
        <f t="shared" si="13"/>
        <v>2008-3-1</v>
      </c>
      <c r="O288" s="7">
        <v>3.87</v>
      </c>
      <c r="P288" s="7">
        <v>3.83</v>
      </c>
      <c r="Q288" s="6" t="s">
        <v>32</v>
      </c>
      <c r="R288" s="6">
        <v>201131</v>
      </c>
      <c r="S288" s="6" t="str">
        <f t="shared" si="14"/>
        <v>2011-3-1</v>
      </c>
      <c r="T288" s="7">
        <v>3.82</v>
      </c>
      <c r="U288" s="7">
        <v>3.77</v>
      </c>
      <c r="V288" s="6" t="s">
        <v>32</v>
      </c>
      <c r="W288" s="6">
        <v>0</v>
      </c>
      <c r="X288" s="6">
        <v>1</v>
      </c>
      <c r="Y288" s="6">
        <v>1</v>
      </c>
      <c r="Z288" s="6">
        <v>1</v>
      </c>
      <c r="AA288" s="6">
        <v>1</v>
      </c>
      <c r="AB288" s="6">
        <v>1</v>
      </c>
      <c r="AC288" s="6">
        <v>0</v>
      </c>
      <c r="AD288" s="6">
        <v>0</v>
      </c>
      <c r="AE288" s="6">
        <v>0</v>
      </c>
      <c r="AF288" s="6">
        <v>1</v>
      </c>
      <c r="AG288" s="6">
        <v>1</v>
      </c>
      <c r="AH288" s="6">
        <v>1</v>
      </c>
    </row>
    <row r="289" spans="1:34" x14ac:dyDescent="0.3">
      <c r="A289" s="6">
        <v>200781</v>
      </c>
      <c r="B289" s="12" t="str">
        <f t="shared" si="12"/>
        <v>2007-8-1</v>
      </c>
      <c r="C289" s="15">
        <v>2007</v>
      </c>
      <c r="D289" s="15">
        <v>8</v>
      </c>
      <c r="E289" s="15">
        <v>1</v>
      </c>
      <c r="F289" s="6" t="s">
        <v>28</v>
      </c>
      <c r="G289" s="6" t="s">
        <v>37</v>
      </c>
      <c r="H289" s="7">
        <v>2.85</v>
      </c>
      <c r="I289" s="6" t="s">
        <v>49</v>
      </c>
      <c r="J289" s="6" t="s">
        <v>31</v>
      </c>
      <c r="K289" s="7">
        <v>2.11</v>
      </c>
      <c r="L289" s="6" t="s">
        <v>32</v>
      </c>
      <c r="M289" s="6">
        <v>200831</v>
      </c>
      <c r="N289" s="6" t="str">
        <f t="shared" si="13"/>
        <v>2008-3-1</v>
      </c>
      <c r="O289" s="7">
        <v>2.57</v>
      </c>
      <c r="P289" s="7">
        <v>3</v>
      </c>
      <c r="Q289" s="6" t="s">
        <v>32</v>
      </c>
      <c r="R289" s="6">
        <v>200881</v>
      </c>
      <c r="S289" s="6" t="str">
        <f t="shared" si="14"/>
        <v>2008-8-1</v>
      </c>
      <c r="T289" s="7">
        <v>2.58</v>
      </c>
      <c r="U289" s="7">
        <v>3</v>
      </c>
      <c r="V289" s="6" t="s">
        <v>32</v>
      </c>
      <c r="W289" s="6">
        <v>0</v>
      </c>
      <c r="X289" s="6">
        <v>0</v>
      </c>
      <c r="Y289" s="6">
        <v>1</v>
      </c>
      <c r="Z289" s="6">
        <v>1</v>
      </c>
      <c r="AA289" s="6">
        <v>0</v>
      </c>
      <c r="AB289" s="6">
        <v>0</v>
      </c>
      <c r="AC289" s="6">
        <v>0</v>
      </c>
      <c r="AD289" s="6">
        <v>0</v>
      </c>
      <c r="AE289" s="6">
        <v>0</v>
      </c>
      <c r="AF289" s="6">
        <v>0</v>
      </c>
      <c r="AG289" s="6">
        <v>0</v>
      </c>
      <c r="AH289" s="6">
        <v>0</v>
      </c>
    </row>
    <row r="290" spans="1:34" x14ac:dyDescent="0.3">
      <c r="A290" s="6">
        <v>200781</v>
      </c>
      <c r="B290" s="12" t="str">
        <f t="shared" si="12"/>
        <v>2007-8-1</v>
      </c>
      <c r="C290" s="15">
        <v>2007</v>
      </c>
      <c r="D290" s="15">
        <v>8</v>
      </c>
      <c r="E290" s="15">
        <v>1</v>
      </c>
      <c r="F290" s="6" t="s">
        <v>28</v>
      </c>
      <c r="G290" s="6" t="s">
        <v>38</v>
      </c>
      <c r="H290" s="7">
        <v>3.74</v>
      </c>
      <c r="I290" s="6" t="s">
        <v>49</v>
      </c>
      <c r="J290" s="6" t="s">
        <v>31</v>
      </c>
      <c r="K290" s="7">
        <v>3.78</v>
      </c>
      <c r="L290" s="6" t="s">
        <v>32</v>
      </c>
      <c r="M290" s="6">
        <v>200831</v>
      </c>
      <c r="N290" s="6" t="str">
        <f t="shared" si="13"/>
        <v>2008-3-1</v>
      </c>
      <c r="O290" s="7">
        <v>3.39</v>
      </c>
      <c r="P290" s="7">
        <v>3.02</v>
      </c>
      <c r="Q290" s="6" t="s">
        <v>32</v>
      </c>
      <c r="R290" s="6">
        <v>201131</v>
      </c>
      <c r="S290" s="6" t="str">
        <f t="shared" si="14"/>
        <v>2011-3-1</v>
      </c>
      <c r="T290" s="7">
        <v>3.58</v>
      </c>
      <c r="U290" s="7">
        <v>3.75</v>
      </c>
      <c r="V290" s="6" t="s">
        <v>32</v>
      </c>
      <c r="W290" s="6">
        <v>0</v>
      </c>
      <c r="X290" s="6">
        <v>0</v>
      </c>
      <c r="Y290" s="6">
        <v>1</v>
      </c>
      <c r="Z290" s="6">
        <v>1</v>
      </c>
      <c r="AA290" s="6">
        <v>1</v>
      </c>
      <c r="AB290" s="6">
        <v>1</v>
      </c>
      <c r="AC290" s="6">
        <v>0</v>
      </c>
      <c r="AD290" s="6">
        <v>0</v>
      </c>
      <c r="AE290" s="6">
        <v>0</v>
      </c>
      <c r="AF290" s="6">
        <v>1</v>
      </c>
      <c r="AG290" s="6">
        <v>1</v>
      </c>
      <c r="AH290" s="6">
        <v>1</v>
      </c>
    </row>
    <row r="291" spans="1:34" x14ac:dyDescent="0.3">
      <c r="A291" s="6">
        <v>200781</v>
      </c>
      <c r="B291" s="12" t="str">
        <f t="shared" si="12"/>
        <v>2007-8-1</v>
      </c>
      <c r="C291" s="15">
        <v>2007</v>
      </c>
      <c r="D291" s="15">
        <v>8</v>
      </c>
      <c r="E291" s="15">
        <v>1</v>
      </c>
      <c r="F291" s="6" t="s">
        <v>33</v>
      </c>
      <c r="G291" s="6" t="s">
        <v>38</v>
      </c>
      <c r="H291" s="7">
        <v>3.39</v>
      </c>
      <c r="I291" s="6" t="s">
        <v>49</v>
      </c>
      <c r="J291" s="6" t="s">
        <v>31</v>
      </c>
      <c r="K291" s="7">
        <v>2.87</v>
      </c>
      <c r="L291" s="6" t="s">
        <v>32</v>
      </c>
      <c r="M291" s="6">
        <v>200831</v>
      </c>
      <c r="N291" s="6" t="str">
        <f t="shared" si="13"/>
        <v>2008-3-1</v>
      </c>
      <c r="O291" s="7">
        <v>2.76</v>
      </c>
      <c r="P291" s="7">
        <v>2.66</v>
      </c>
      <c r="Q291" s="6" t="s">
        <v>32</v>
      </c>
      <c r="R291" s="6">
        <v>201131</v>
      </c>
      <c r="S291" s="6" t="str">
        <f t="shared" si="14"/>
        <v>2011-3-1</v>
      </c>
      <c r="T291" s="7">
        <v>2.96</v>
      </c>
      <c r="U291" s="7">
        <v>3.42</v>
      </c>
      <c r="V291" s="6" t="s">
        <v>32</v>
      </c>
      <c r="W291" s="6">
        <v>0</v>
      </c>
      <c r="X291" s="6">
        <v>0</v>
      </c>
      <c r="Y291" s="6">
        <v>1</v>
      </c>
      <c r="Z291" s="6">
        <v>1</v>
      </c>
      <c r="AA291" s="6">
        <v>1</v>
      </c>
      <c r="AB291" s="6">
        <v>1</v>
      </c>
      <c r="AC291" s="6">
        <v>0</v>
      </c>
      <c r="AD291" s="6">
        <v>0</v>
      </c>
      <c r="AE291" s="6">
        <v>0</v>
      </c>
      <c r="AF291" s="6">
        <v>1</v>
      </c>
      <c r="AG291" s="6">
        <v>1</v>
      </c>
      <c r="AH291" s="6">
        <v>1</v>
      </c>
    </row>
    <row r="292" spans="1:34" x14ac:dyDescent="0.3">
      <c r="A292" s="6">
        <v>200781</v>
      </c>
      <c r="B292" s="12" t="str">
        <f t="shared" si="12"/>
        <v>2007-8-1</v>
      </c>
      <c r="C292" s="15">
        <v>2007</v>
      </c>
      <c r="D292" s="15">
        <v>8</v>
      </c>
      <c r="E292" s="15">
        <v>1</v>
      </c>
      <c r="F292" s="6" t="s">
        <v>33</v>
      </c>
      <c r="G292" s="6" t="s">
        <v>37</v>
      </c>
      <c r="H292" s="7">
        <v>3.94</v>
      </c>
      <c r="I292" s="6" t="s">
        <v>52</v>
      </c>
      <c r="J292" s="6" t="s">
        <v>31</v>
      </c>
      <c r="K292" s="7">
        <v>3.5</v>
      </c>
      <c r="L292" s="6" t="s">
        <v>32</v>
      </c>
      <c r="M292" s="6">
        <v>200831</v>
      </c>
      <c r="N292" s="6" t="str">
        <f t="shared" si="13"/>
        <v>2008-3-1</v>
      </c>
      <c r="O292" s="7">
        <v>3.62</v>
      </c>
      <c r="P292" s="7">
        <v>3.76</v>
      </c>
      <c r="Q292" s="6" t="s">
        <v>32</v>
      </c>
      <c r="R292" s="6">
        <v>201181</v>
      </c>
      <c r="S292" s="6" t="str">
        <f t="shared" si="14"/>
        <v>2011-8-1</v>
      </c>
      <c r="T292" s="7">
        <v>3.8</v>
      </c>
      <c r="U292" s="7">
        <v>3.46</v>
      </c>
      <c r="V292" s="6" t="s">
        <v>32</v>
      </c>
      <c r="W292" s="6">
        <v>0</v>
      </c>
      <c r="X292" s="6">
        <v>0</v>
      </c>
      <c r="Y292" s="6">
        <v>1</v>
      </c>
      <c r="Z292" s="6">
        <v>1</v>
      </c>
      <c r="AA292" s="6">
        <v>1</v>
      </c>
      <c r="AB292" s="6">
        <v>1</v>
      </c>
      <c r="AC292" s="6">
        <v>1</v>
      </c>
      <c r="AD292" s="6">
        <v>0</v>
      </c>
      <c r="AE292" s="6">
        <v>0</v>
      </c>
      <c r="AF292" s="6">
        <v>0</v>
      </c>
      <c r="AG292" s="6">
        <v>1</v>
      </c>
      <c r="AH292" s="6">
        <v>1</v>
      </c>
    </row>
    <row r="293" spans="1:34" x14ac:dyDescent="0.3">
      <c r="A293" s="6">
        <v>200781</v>
      </c>
      <c r="B293" s="12" t="str">
        <f t="shared" si="12"/>
        <v>2007-8-1</v>
      </c>
      <c r="C293" s="15">
        <v>2007</v>
      </c>
      <c r="D293" s="15">
        <v>8</v>
      </c>
      <c r="E293" s="15">
        <v>1</v>
      </c>
      <c r="F293" s="6" t="s">
        <v>28</v>
      </c>
      <c r="G293" s="6" t="s">
        <v>38</v>
      </c>
      <c r="H293" s="7">
        <v>3.63</v>
      </c>
      <c r="I293" s="6" t="s">
        <v>49</v>
      </c>
      <c r="J293" s="6" t="s">
        <v>31</v>
      </c>
      <c r="K293" s="7">
        <v>3.32</v>
      </c>
      <c r="L293" s="6" t="s">
        <v>32</v>
      </c>
      <c r="M293" s="6">
        <v>200831</v>
      </c>
      <c r="N293" s="6" t="str">
        <f t="shared" si="13"/>
        <v>2008-3-1</v>
      </c>
      <c r="O293" s="7">
        <v>3.05</v>
      </c>
      <c r="P293" s="7">
        <v>2.76</v>
      </c>
      <c r="Q293" s="6" t="s">
        <v>32</v>
      </c>
      <c r="R293" s="6">
        <v>201281</v>
      </c>
      <c r="S293" s="6" t="str">
        <f t="shared" si="14"/>
        <v>2012-8-1</v>
      </c>
      <c r="T293" s="7">
        <v>3.24</v>
      </c>
      <c r="U293" s="7">
        <v>3.5</v>
      </c>
      <c r="V293" s="6" t="s">
        <v>32</v>
      </c>
      <c r="W293" s="6">
        <v>0</v>
      </c>
      <c r="X293" s="6">
        <v>0</v>
      </c>
      <c r="Y293" s="6">
        <v>1</v>
      </c>
      <c r="Z293" s="6">
        <v>1</v>
      </c>
      <c r="AA293" s="6">
        <v>1</v>
      </c>
      <c r="AB293" s="6">
        <v>1</v>
      </c>
      <c r="AC293" s="6">
        <v>1</v>
      </c>
      <c r="AD293" s="6">
        <v>1</v>
      </c>
      <c r="AE293" s="6">
        <v>0</v>
      </c>
      <c r="AF293" s="6">
        <v>0</v>
      </c>
      <c r="AG293" s="6">
        <v>0</v>
      </c>
      <c r="AH293" s="6">
        <v>1</v>
      </c>
    </row>
    <row r="294" spans="1:34" x14ac:dyDescent="0.3">
      <c r="A294" s="6">
        <v>200781</v>
      </c>
      <c r="B294" s="12" t="str">
        <f t="shared" si="12"/>
        <v>2007-8-1</v>
      </c>
      <c r="C294" s="15">
        <v>2007</v>
      </c>
      <c r="D294" s="15">
        <v>8</v>
      </c>
      <c r="E294" s="15">
        <v>1</v>
      </c>
      <c r="F294" s="6" t="s">
        <v>28</v>
      </c>
      <c r="G294" s="6" t="s">
        <v>38</v>
      </c>
      <c r="H294" s="7">
        <v>3.71</v>
      </c>
      <c r="I294" s="6" t="s">
        <v>49</v>
      </c>
      <c r="J294" s="6" t="s">
        <v>41</v>
      </c>
      <c r="K294" s="7">
        <v>2.98</v>
      </c>
      <c r="L294" s="6" t="s">
        <v>32</v>
      </c>
      <c r="M294" s="6">
        <v>200831</v>
      </c>
      <c r="N294" s="6" t="str">
        <f t="shared" si="13"/>
        <v>2008-3-1</v>
      </c>
      <c r="O294" s="7">
        <v>3.32</v>
      </c>
      <c r="P294" s="7">
        <v>3.67</v>
      </c>
      <c r="Q294" s="6" t="s">
        <v>32</v>
      </c>
      <c r="R294" s="6">
        <v>201131</v>
      </c>
      <c r="S294" s="6" t="str">
        <f t="shared" si="14"/>
        <v>2011-3-1</v>
      </c>
      <c r="T294" s="7">
        <v>3.54</v>
      </c>
      <c r="U294" s="7">
        <v>3.73</v>
      </c>
      <c r="V294" s="6" t="s">
        <v>32</v>
      </c>
      <c r="W294" s="6">
        <v>1</v>
      </c>
      <c r="X294" s="6">
        <v>0</v>
      </c>
      <c r="Y294" s="6">
        <v>1</v>
      </c>
      <c r="Z294" s="6">
        <v>1</v>
      </c>
      <c r="AA294" s="6">
        <v>1</v>
      </c>
      <c r="AB294" s="6">
        <v>1</v>
      </c>
      <c r="AC294" s="6">
        <v>0</v>
      </c>
      <c r="AD294" s="6">
        <v>0</v>
      </c>
      <c r="AE294" s="6">
        <v>0</v>
      </c>
      <c r="AF294" s="6">
        <v>1</v>
      </c>
      <c r="AG294" s="6">
        <v>1</v>
      </c>
      <c r="AH294" s="6">
        <v>1</v>
      </c>
    </row>
    <row r="295" spans="1:34" x14ac:dyDescent="0.3">
      <c r="A295" s="6">
        <v>200781</v>
      </c>
      <c r="B295" s="12" t="str">
        <f t="shared" si="12"/>
        <v>2007-8-1</v>
      </c>
      <c r="C295" s="15">
        <v>2007</v>
      </c>
      <c r="D295" s="15">
        <v>8</v>
      </c>
      <c r="E295" s="15">
        <v>1</v>
      </c>
      <c r="F295" s="6" t="s">
        <v>33</v>
      </c>
      <c r="G295" s="6" t="s">
        <v>36</v>
      </c>
      <c r="H295" s="7">
        <v>2.92</v>
      </c>
      <c r="I295" s="6" t="s">
        <v>49</v>
      </c>
      <c r="J295" s="6" t="s">
        <v>41</v>
      </c>
      <c r="K295" s="7">
        <v>3</v>
      </c>
      <c r="L295" s="6" t="s">
        <v>32</v>
      </c>
      <c r="M295" s="6">
        <v>200831</v>
      </c>
      <c r="N295" s="6" t="str">
        <f t="shared" si="13"/>
        <v>2008-3-1</v>
      </c>
      <c r="O295" s="7">
        <v>3.23</v>
      </c>
      <c r="P295" s="7">
        <v>3.48</v>
      </c>
      <c r="Q295" s="6" t="s">
        <v>32</v>
      </c>
      <c r="R295" s="6">
        <v>201081</v>
      </c>
      <c r="S295" s="6" t="str">
        <f t="shared" si="14"/>
        <v>2010-8-1</v>
      </c>
      <c r="T295" s="7">
        <v>3.21</v>
      </c>
      <c r="U295" s="7">
        <v>3.1</v>
      </c>
      <c r="V295" s="6" t="s">
        <v>32</v>
      </c>
      <c r="W295" s="6">
        <v>0</v>
      </c>
      <c r="X295" s="6">
        <v>0</v>
      </c>
      <c r="Y295" s="6">
        <v>1</v>
      </c>
      <c r="Z295" s="6">
        <v>1</v>
      </c>
      <c r="AA295" s="6">
        <v>1</v>
      </c>
      <c r="AB295" s="6">
        <v>1</v>
      </c>
      <c r="AC295" s="6">
        <v>0</v>
      </c>
      <c r="AD295" s="6">
        <v>0</v>
      </c>
      <c r="AE295" s="6">
        <v>0</v>
      </c>
      <c r="AF295" s="6">
        <v>1</v>
      </c>
      <c r="AG295" s="6">
        <v>1</v>
      </c>
      <c r="AH295" s="6">
        <v>1</v>
      </c>
    </row>
    <row r="296" spans="1:34" x14ac:dyDescent="0.3">
      <c r="A296" s="6">
        <v>200781</v>
      </c>
      <c r="B296" s="12" t="str">
        <f t="shared" si="12"/>
        <v>2007-8-1</v>
      </c>
      <c r="C296" s="15">
        <v>2007</v>
      </c>
      <c r="D296" s="15">
        <v>8</v>
      </c>
      <c r="E296" s="15">
        <v>1</v>
      </c>
      <c r="F296" s="6" t="s">
        <v>33</v>
      </c>
      <c r="G296" s="6" t="s">
        <v>38</v>
      </c>
      <c r="H296" s="7">
        <v>3.29</v>
      </c>
      <c r="I296" s="6" t="s">
        <v>49</v>
      </c>
      <c r="J296" s="6" t="s">
        <v>41</v>
      </c>
      <c r="K296" s="7">
        <v>2.5299999999999998</v>
      </c>
      <c r="L296" s="6" t="s">
        <v>32</v>
      </c>
      <c r="M296" s="6">
        <v>200831</v>
      </c>
      <c r="N296" s="6" t="str">
        <f t="shared" si="13"/>
        <v>2008-3-1</v>
      </c>
      <c r="O296" s="7">
        <v>3.06</v>
      </c>
      <c r="P296" s="7">
        <v>3.42</v>
      </c>
      <c r="Q296" s="6" t="s">
        <v>32</v>
      </c>
      <c r="R296" s="6">
        <v>201031</v>
      </c>
      <c r="S296" s="6" t="str">
        <f t="shared" si="14"/>
        <v>2010-3-1</v>
      </c>
      <c r="T296" s="7">
        <v>3.17</v>
      </c>
      <c r="U296" s="7">
        <v>3.85</v>
      </c>
      <c r="V296" s="6" t="s">
        <v>32</v>
      </c>
      <c r="W296" s="6">
        <v>0</v>
      </c>
      <c r="X296" s="6">
        <v>0</v>
      </c>
      <c r="Y296" s="6">
        <v>1</v>
      </c>
      <c r="Z296" s="6">
        <v>1</v>
      </c>
      <c r="AA296" s="6">
        <v>1</v>
      </c>
      <c r="AB296" s="6">
        <v>0</v>
      </c>
      <c r="AC296" s="6">
        <v>0</v>
      </c>
      <c r="AD296" s="6">
        <v>0</v>
      </c>
      <c r="AE296" s="6">
        <v>1</v>
      </c>
      <c r="AF296" s="6">
        <v>1</v>
      </c>
      <c r="AG296" s="6">
        <v>1</v>
      </c>
      <c r="AH296" s="6">
        <v>1</v>
      </c>
    </row>
    <row r="297" spans="1:34" x14ac:dyDescent="0.3">
      <c r="A297" s="6">
        <v>200781</v>
      </c>
      <c r="B297" s="12" t="str">
        <f t="shared" si="12"/>
        <v>2007-8-1</v>
      </c>
      <c r="C297" s="15">
        <v>2007</v>
      </c>
      <c r="D297" s="15">
        <v>8</v>
      </c>
      <c r="E297" s="15">
        <v>1</v>
      </c>
      <c r="F297" s="6" t="s">
        <v>33</v>
      </c>
      <c r="G297" s="6" t="s">
        <v>37</v>
      </c>
      <c r="H297" s="7">
        <v>3.75</v>
      </c>
      <c r="I297" s="6" t="s">
        <v>49</v>
      </c>
      <c r="J297" s="6" t="s">
        <v>31</v>
      </c>
      <c r="K297" s="7">
        <v>3.75</v>
      </c>
      <c r="L297" s="6" t="s">
        <v>32</v>
      </c>
      <c r="M297" s="6">
        <v>200831</v>
      </c>
      <c r="N297" s="6" t="str">
        <f t="shared" si="13"/>
        <v>2008-3-1</v>
      </c>
      <c r="O297" s="7">
        <v>3.19</v>
      </c>
      <c r="P297" s="7">
        <v>2.75</v>
      </c>
      <c r="Q297" s="6" t="s">
        <v>32</v>
      </c>
      <c r="R297" s="6">
        <v>201131</v>
      </c>
      <c r="S297" s="6" t="str">
        <f t="shared" si="14"/>
        <v>2011-3-1</v>
      </c>
      <c r="T297" s="7">
        <v>3.2</v>
      </c>
      <c r="U297" s="7">
        <v>3.33</v>
      </c>
      <c r="V297" s="6" t="s">
        <v>32</v>
      </c>
      <c r="W297" s="6">
        <v>0</v>
      </c>
      <c r="X297" s="6">
        <v>0</v>
      </c>
      <c r="Y297" s="6">
        <v>1</v>
      </c>
      <c r="Z297" s="6">
        <v>1</v>
      </c>
      <c r="AA297" s="6">
        <v>1</v>
      </c>
      <c r="AB297" s="6">
        <v>1</v>
      </c>
      <c r="AC297" s="6">
        <v>0</v>
      </c>
      <c r="AD297" s="6">
        <v>0</v>
      </c>
      <c r="AE297" s="6">
        <v>0</v>
      </c>
      <c r="AF297" s="6">
        <v>1</v>
      </c>
      <c r="AG297" s="6">
        <v>1</v>
      </c>
      <c r="AH297" s="6">
        <v>1</v>
      </c>
    </row>
    <row r="298" spans="1:34" x14ac:dyDescent="0.3">
      <c r="A298" s="6">
        <v>200781</v>
      </c>
      <c r="B298" s="12" t="str">
        <f t="shared" si="12"/>
        <v>2007-8-1</v>
      </c>
      <c r="C298" s="15">
        <v>2007</v>
      </c>
      <c r="D298" s="15">
        <v>8</v>
      </c>
      <c r="E298" s="15">
        <v>1</v>
      </c>
      <c r="F298" s="6" t="s">
        <v>28</v>
      </c>
      <c r="G298" s="6" t="s">
        <v>38</v>
      </c>
      <c r="H298" s="7">
        <v>2.54</v>
      </c>
      <c r="I298" s="6" t="s">
        <v>49</v>
      </c>
      <c r="J298" s="6" t="s">
        <v>31</v>
      </c>
      <c r="K298" s="7">
        <v>3</v>
      </c>
      <c r="L298" s="6" t="s">
        <v>32</v>
      </c>
      <c r="M298" s="6">
        <v>200831</v>
      </c>
      <c r="N298" s="6" t="str">
        <f t="shared" si="13"/>
        <v>2008-3-1</v>
      </c>
      <c r="O298" s="7">
        <v>2.79</v>
      </c>
      <c r="P298" s="7">
        <v>2.6</v>
      </c>
      <c r="Q298" s="6" t="s">
        <v>32</v>
      </c>
      <c r="R298" s="6">
        <v>201131</v>
      </c>
      <c r="S298" s="6" t="str">
        <f t="shared" si="14"/>
        <v>2011-3-1</v>
      </c>
      <c r="T298" s="7">
        <v>2.81</v>
      </c>
      <c r="U298" s="7">
        <v>3.23</v>
      </c>
      <c r="V298" s="6" t="s">
        <v>32</v>
      </c>
      <c r="W298" s="6">
        <v>0</v>
      </c>
      <c r="X298" s="6">
        <v>0</v>
      </c>
      <c r="Y298" s="6">
        <v>1</v>
      </c>
      <c r="Z298" s="6">
        <v>1</v>
      </c>
      <c r="AA298" s="6">
        <v>1</v>
      </c>
      <c r="AB298" s="6">
        <v>1</v>
      </c>
      <c r="AC298" s="6">
        <v>0</v>
      </c>
      <c r="AD298" s="6">
        <v>0</v>
      </c>
      <c r="AE298" s="6">
        <v>0</v>
      </c>
      <c r="AF298" s="6">
        <v>1</v>
      </c>
      <c r="AG298" s="6">
        <v>1</v>
      </c>
      <c r="AH298" s="6">
        <v>1</v>
      </c>
    </row>
    <row r="299" spans="1:34" x14ac:dyDescent="0.3">
      <c r="A299" s="6">
        <v>200781</v>
      </c>
      <c r="B299" s="12" t="str">
        <f t="shared" si="12"/>
        <v>2007-8-1</v>
      </c>
      <c r="C299" s="15">
        <v>2007</v>
      </c>
      <c r="D299" s="15">
        <v>8</v>
      </c>
      <c r="E299" s="15">
        <v>1</v>
      </c>
      <c r="F299" s="6" t="s">
        <v>28</v>
      </c>
      <c r="G299" s="6" t="s">
        <v>38</v>
      </c>
      <c r="H299" s="7">
        <v>3.11</v>
      </c>
      <c r="I299" s="6" t="s">
        <v>49</v>
      </c>
      <c r="J299" s="6" t="s">
        <v>46</v>
      </c>
      <c r="K299" s="7">
        <v>1.17</v>
      </c>
      <c r="L299" s="6" t="s">
        <v>39</v>
      </c>
      <c r="M299" s="6">
        <v>200831</v>
      </c>
      <c r="N299" s="6" t="str">
        <f t="shared" si="13"/>
        <v>2008-3-1</v>
      </c>
      <c r="O299" s="7">
        <v>2.09</v>
      </c>
      <c r="P299" s="7">
        <v>2.5099999999999998</v>
      </c>
      <c r="Q299" s="6" t="s">
        <v>32</v>
      </c>
      <c r="R299" s="6">
        <v>201181</v>
      </c>
      <c r="S299" s="6" t="str">
        <f t="shared" si="14"/>
        <v>2011-8-1</v>
      </c>
      <c r="T299" s="7">
        <v>2.0499999999999998</v>
      </c>
      <c r="U299" s="7">
        <v>2</v>
      </c>
      <c r="V299" s="6" t="s">
        <v>32</v>
      </c>
      <c r="W299" s="6">
        <v>0</v>
      </c>
      <c r="X299" s="6">
        <v>0</v>
      </c>
      <c r="Y299" s="6">
        <v>1</v>
      </c>
      <c r="Z299" s="6">
        <v>1</v>
      </c>
      <c r="AA299" s="6">
        <v>1</v>
      </c>
      <c r="AB299" s="6">
        <v>1</v>
      </c>
      <c r="AC299" s="6">
        <v>1</v>
      </c>
      <c r="AD299" s="6">
        <v>0</v>
      </c>
      <c r="AE299" s="6">
        <v>0</v>
      </c>
      <c r="AF299" s="6">
        <v>0</v>
      </c>
      <c r="AG299" s="6">
        <v>1</v>
      </c>
      <c r="AH299" s="6">
        <v>1</v>
      </c>
    </row>
    <row r="300" spans="1:34" x14ac:dyDescent="0.3">
      <c r="A300" s="6">
        <v>200781</v>
      </c>
      <c r="B300" s="12" t="str">
        <f t="shared" si="12"/>
        <v>2007-8-1</v>
      </c>
      <c r="C300" s="15">
        <v>2007</v>
      </c>
      <c r="D300" s="15">
        <v>8</v>
      </c>
      <c r="E300" s="15">
        <v>1</v>
      </c>
      <c r="F300" s="6" t="s">
        <v>33</v>
      </c>
      <c r="G300" s="6" t="s">
        <v>38</v>
      </c>
      <c r="H300" s="7">
        <v>3.7</v>
      </c>
      <c r="I300" s="6" t="s">
        <v>49</v>
      </c>
      <c r="J300" s="6" t="s">
        <v>41</v>
      </c>
      <c r="K300" s="7">
        <v>2.82</v>
      </c>
      <c r="L300" s="6" t="s">
        <v>32</v>
      </c>
      <c r="M300" s="6">
        <v>200781</v>
      </c>
      <c r="N300" s="6" t="str">
        <f t="shared" si="13"/>
        <v>2007-8-1</v>
      </c>
      <c r="O300" s="7">
        <v>2.82</v>
      </c>
      <c r="P300" s="7">
        <v>2.82</v>
      </c>
      <c r="Q300" s="6" t="s">
        <v>32</v>
      </c>
      <c r="R300" s="6">
        <v>200781</v>
      </c>
      <c r="S300" s="6" t="str">
        <f t="shared" si="14"/>
        <v>2007-8-1</v>
      </c>
      <c r="T300" s="7">
        <v>2.82</v>
      </c>
      <c r="U300" s="7">
        <v>2.82</v>
      </c>
      <c r="V300" s="6" t="s">
        <v>32</v>
      </c>
      <c r="W300" s="6">
        <v>0</v>
      </c>
      <c r="X300" s="6">
        <v>0</v>
      </c>
      <c r="Y300" s="6">
        <v>1</v>
      </c>
      <c r="Z300" s="6">
        <v>0</v>
      </c>
      <c r="AA300" s="6">
        <v>0</v>
      </c>
      <c r="AB300" s="6">
        <v>0</v>
      </c>
      <c r="AC300" s="6">
        <v>0</v>
      </c>
      <c r="AD300" s="6">
        <v>0</v>
      </c>
      <c r="AE300" s="6">
        <v>0</v>
      </c>
      <c r="AF300" s="6">
        <v>0</v>
      </c>
      <c r="AG300" s="6">
        <v>0</v>
      </c>
      <c r="AH300" s="6">
        <v>0</v>
      </c>
    </row>
    <row r="301" spans="1:34" x14ac:dyDescent="0.3">
      <c r="A301" s="6">
        <v>200781</v>
      </c>
      <c r="B301" s="12" t="str">
        <f t="shared" si="12"/>
        <v>2007-8-1</v>
      </c>
      <c r="C301" s="15">
        <v>2007</v>
      </c>
      <c r="D301" s="15">
        <v>8</v>
      </c>
      <c r="E301" s="15">
        <v>1</v>
      </c>
      <c r="F301" s="6" t="s">
        <v>28</v>
      </c>
      <c r="G301" s="6" t="s">
        <v>38</v>
      </c>
      <c r="H301" s="7">
        <v>3.25</v>
      </c>
      <c r="I301" s="6" t="s">
        <v>53</v>
      </c>
      <c r="J301" s="6" t="s">
        <v>44</v>
      </c>
      <c r="K301" s="7">
        <v>0.25</v>
      </c>
      <c r="L301" s="6" t="s">
        <v>39</v>
      </c>
      <c r="M301" s="6">
        <v>200831</v>
      </c>
      <c r="N301" s="6" t="str">
        <f t="shared" si="13"/>
        <v>2008-3-1</v>
      </c>
      <c r="O301" s="7">
        <v>0.38</v>
      </c>
      <c r="P301" s="7">
        <v>0.65</v>
      </c>
      <c r="Q301" s="6" t="s">
        <v>47</v>
      </c>
      <c r="R301" s="6">
        <v>200831</v>
      </c>
      <c r="S301" s="6" t="str">
        <f t="shared" si="14"/>
        <v>2008-3-1</v>
      </c>
      <c r="T301" s="7">
        <v>0.38</v>
      </c>
      <c r="U301" s="7">
        <v>0.65</v>
      </c>
      <c r="V301" s="6" t="s">
        <v>47</v>
      </c>
      <c r="W301" s="6">
        <v>0</v>
      </c>
      <c r="X301" s="6">
        <v>0</v>
      </c>
      <c r="Y301" s="6">
        <v>1</v>
      </c>
      <c r="Z301" s="6">
        <v>0</v>
      </c>
      <c r="AA301" s="6">
        <v>0</v>
      </c>
      <c r="AB301" s="6">
        <v>0</v>
      </c>
      <c r="AC301" s="6">
        <v>0</v>
      </c>
      <c r="AD301" s="6">
        <v>0</v>
      </c>
      <c r="AE301" s="6">
        <v>0</v>
      </c>
      <c r="AF301" s="6">
        <v>0</v>
      </c>
      <c r="AG301" s="6">
        <v>0</v>
      </c>
      <c r="AH301" s="6">
        <v>0</v>
      </c>
    </row>
    <row r="302" spans="1:34" x14ac:dyDescent="0.3">
      <c r="A302" s="6">
        <v>200781</v>
      </c>
      <c r="B302" s="12" t="str">
        <f t="shared" si="12"/>
        <v>2007-8-1</v>
      </c>
      <c r="C302" s="15">
        <v>2007</v>
      </c>
      <c r="D302" s="15">
        <v>8</v>
      </c>
      <c r="E302" s="15">
        <v>1</v>
      </c>
      <c r="F302" s="6" t="s">
        <v>33</v>
      </c>
      <c r="G302" s="6" t="s">
        <v>29</v>
      </c>
      <c r="H302" s="7">
        <v>3.72</v>
      </c>
      <c r="I302" s="6" t="s">
        <v>49</v>
      </c>
      <c r="J302" s="6" t="s">
        <v>31</v>
      </c>
      <c r="K302" s="7">
        <v>3.32</v>
      </c>
      <c r="L302" s="6" t="s">
        <v>32</v>
      </c>
      <c r="M302" s="6">
        <v>200861</v>
      </c>
      <c r="N302" s="6" t="str">
        <f t="shared" si="13"/>
        <v>2008-6-1</v>
      </c>
      <c r="O302" s="7">
        <v>3.34</v>
      </c>
      <c r="P302" s="7">
        <v>3.3</v>
      </c>
      <c r="Q302" s="6" t="s">
        <v>32</v>
      </c>
      <c r="R302" s="6">
        <v>201131</v>
      </c>
      <c r="S302" s="6" t="str">
        <f t="shared" si="14"/>
        <v>2011-3-1</v>
      </c>
      <c r="T302" s="7">
        <v>3.21</v>
      </c>
      <c r="U302" s="7">
        <v>3.66</v>
      </c>
      <c r="V302" s="6" t="s">
        <v>32</v>
      </c>
      <c r="W302" s="6">
        <v>0</v>
      </c>
      <c r="X302" s="6">
        <v>1</v>
      </c>
      <c r="Y302" s="6">
        <v>1</v>
      </c>
      <c r="Z302" s="6">
        <v>1</v>
      </c>
      <c r="AA302" s="6">
        <v>1</v>
      </c>
      <c r="AB302" s="6">
        <v>1</v>
      </c>
      <c r="AC302" s="6">
        <v>0</v>
      </c>
      <c r="AD302" s="6">
        <v>0</v>
      </c>
      <c r="AE302" s="6">
        <v>0</v>
      </c>
      <c r="AF302" s="6">
        <v>1</v>
      </c>
      <c r="AG302" s="6">
        <v>1</v>
      </c>
      <c r="AH302" s="6">
        <v>1</v>
      </c>
    </row>
    <row r="303" spans="1:34" x14ac:dyDescent="0.3">
      <c r="A303" s="6">
        <v>200781</v>
      </c>
      <c r="B303" s="12" t="str">
        <f t="shared" si="12"/>
        <v>2007-8-1</v>
      </c>
      <c r="C303" s="15">
        <v>2007</v>
      </c>
      <c r="D303" s="15">
        <v>8</v>
      </c>
      <c r="E303" s="15">
        <v>1</v>
      </c>
      <c r="F303" s="6" t="s">
        <v>28</v>
      </c>
      <c r="G303" s="6" t="s">
        <v>29</v>
      </c>
      <c r="H303" s="7">
        <v>3.4</v>
      </c>
      <c r="I303" s="6" t="s">
        <v>49</v>
      </c>
      <c r="J303" s="6" t="s">
        <v>31</v>
      </c>
      <c r="K303" s="7">
        <v>2.86</v>
      </c>
      <c r="L303" s="6" t="s">
        <v>32</v>
      </c>
      <c r="M303" s="6">
        <v>200831</v>
      </c>
      <c r="N303" s="6" t="str">
        <f t="shared" si="13"/>
        <v>2008-3-1</v>
      </c>
      <c r="O303" s="7">
        <v>2.52</v>
      </c>
      <c r="P303" s="7">
        <v>2.13</v>
      </c>
      <c r="Q303" s="6" t="s">
        <v>32</v>
      </c>
      <c r="R303" s="6">
        <v>201181</v>
      </c>
      <c r="S303" s="6" t="str">
        <f t="shared" si="14"/>
        <v>2011-8-1</v>
      </c>
      <c r="T303" s="7">
        <v>2.57</v>
      </c>
      <c r="U303" s="7">
        <v>2.33</v>
      </c>
      <c r="V303" s="6" t="s">
        <v>32</v>
      </c>
      <c r="W303" s="6">
        <v>0</v>
      </c>
      <c r="X303" s="6">
        <v>0</v>
      </c>
      <c r="Y303" s="6">
        <v>1</v>
      </c>
      <c r="Z303" s="6">
        <v>1</v>
      </c>
      <c r="AA303" s="6">
        <v>1</v>
      </c>
      <c r="AB303" s="6">
        <v>1</v>
      </c>
      <c r="AC303" s="6">
        <v>1</v>
      </c>
      <c r="AD303" s="6">
        <v>0</v>
      </c>
      <c r="AE303" s="6">
        <v>0</v>
      </c>
      <c r="AF303" s="6">
        <v>0</v>
      </c>
      <c r="AG303" s="6">
        <v>0</v>
      </c>
      <c r="AH303" s="6">
        <v>0</v>
      </c>
    </row>
    <row r="304" spans="1:34" x14ac:dyDescent="0.3">
      <c r="A304" s="6">
        <v>200781</v>
      </c>
      <c r="B304" s="12" t="str">
        <f t="shared" si="12"/>
        <v>2007-8-1</v>
      </c>
      <c r="C304" s="15">
        <v>2007</v>
      </c>
      <c r="D304" s="15">
        <v>8</v>
      </c>
      <c r="E304" s="15">
        <v>1</v>
      </c>
      <c r="F304" s="6" t="s">
        <v>28</v>
      </c>
      <c r="G304" s="6" t="s">
        <v>38</v>
      </c>
      <c r="H304" s="7">
        <v>3.47</v>
      </c>
      <c r="I304" s="6" t="s">
        <v>49</v>
      </c>
      <c r="J304" s="6" t="s">
        <v>31</v>
      </c>
      <c r="K304" s="7">
        <v>3.57</v>
      </c>
      <c r="L304" s="6" t="s">
        <v>32</v>
      </c>
      <c r="M304" s="6">
        <v>200831</v>
      </c>
      <c r="N304" s="6" t="str">
        <f t="shared" si="13"/>
        <v>2008-3-1</v>
      </c>
      <c r="O304" s="7">
        <v>3.51</v>
      </c>
      <c r="P304" s="7">
        <v>3.45</v>
      </c>
      <c r="Q304" s="6" t="s">
        <v>32</v>
      </c>
      <c r="R304" s="6">
        <v>201131</v>
      </c>
      <c r="S304" s="6" t="str">
        <f t="shared" si="14"/>
        <v>2011-3-1</v>
      </c>
      <c r="T304" s="7">
        <v>3.19</v>
      </c>
      <c r="U304" s="7">
        <v>2.74</v>
      </c>
      <c r="V304" s="6" t="s">
        <v>32</v>
      </c>
      <c r="W304" s="6">
        <v>0</v>
      </c>
      <c r="X304" s="6">
        <v>0</v>
      </c>
      <c r="Y304" s="6">
        <v>1</v>
      </c>
      <c r="Z304" s="6">
        <v>1</v>
      </c>
      <c r="AA304" s="6">
        <v>1</v>
      </c>
      <c r="AB304" s="6">
        <v>1</v>
      </c>
      <c r="AC304" s="6">
        <v>0</v>
      </c>
      <c r="AD304" s="6">
        <v>0</v>
      </c>
      <c r="AE304" s="6">
        <v>0</v>
      </c>
      <c r="AF304" s="6">
        <v>1</v>
      </c>
      <c r="AG304" s="6">
        <v>1</v>
      </c>
      <c r="AH304" s="6">
        <v>1</v>
      </c>
    </row>
    <row r="305" spans="1:34" x14ac:dyDescent="0.3">
      <c r="A305" s="6">
        <v>200781</v>
      </c>
      <c r="B305" s="12" t="str">
        <f t="shared" si="12"/>
        <v>2007-8-1</v>
      </c>
      <c r="C305" s="15">
        <v>2007</v>
      </c>
      <c r="D305" s="15">
        <v>8</v>
      </c>
      <c r="E305" s="15">
        <v>1</v>
      </c>
      <c r="F305" s="6" t="s">
        <v>28</v>
      </c>
      <c r="G305" s="6" t="s">
        <v>38</v>
      </c>
      <c r="H305" s="7">
        <v>3.6</v>
      </c>
      <c r="I305" s="6" t="s">
        <v>49</v>
      </c>
      <c r="J305" s="6" t="s">
        <v>31</v>
      </c>
      <c r="K305" s="7">
        <v>3.32</v>
      </c>
      <c r="L305" s="6" t="s">
        <v>32</v>
      </c>
      <c r="M305" s="6">
        <v>200831</v>
      </c>
      <c r="N305" s="6" t="str">
        <f t="shared" si="13"/>
        <v>2008-3-1</v>
      </c>
      <c r="O305" s="7">
        <v>3.48</v>
      </c>
      <c r="P305" s="7">
        <v>3.65</v>
      </c>
      <c r="Q305" s="6" t="s">
        <v>32</v>
      </c>
      <c r="R305" s="6">
        <v>201131</v>
      </c>
      <c r="S305" s="6" t="str">
        <f t="shared" si="14"/>
        <v>2011-3-1</v>
      </c>
      <c r="T305" s="7">
        <v>3.55</v>
      </c>
      <c r="U305" s="7">
        <v>3.42</v>
      </c>
      <c r="V305" s="6" t="s">
        <v>32</v>
      </c>
      <c r="W305" s="6">
        <v>0</v>
      </c>
      <c r="X305" s="6">
        <v>0</v>
      </c>
      <c r="Y305" s="6">
        <v>1</v>
      </c>
      <c r="Z305" s="6">
        <v>1</v>
      </c>
      <c r="AA305" s="6">
        <v>1</v>
      </c>
      <c r="AB305" s="6">
        <v>1</v>
      </c>
      <c r="AC305" s="6">
        <v>0</v>
      </c>
      <c r="AD305" s="6">
        <v>0</v>
      </c>
      <c r="AE305" s="6">
        <v>0</v>
      </c>
      <c r="AF305" s="6">
        <v>1</v>
      </c>
      <c r="AG305" s="6">
        <v>1</v>
      </c>
      <c r="AH305" s="6">
        <v>1</v>
      </c>
    </row>
    <row r="306" spans="1:34" x14ac:dyDescent="0.3">
      <c r="A306" s="6">
        <v>200781</v>
      </c>
      <c r="B306" s="12" t="str">
        <f t="shared" si="12"/>
        <v>2007-8-1</v>
      </c>
      <c r="C306" s="15">
        <v>2007</v>
      </c>
      <c r="D306" s="15">
        <v>8</v>
      </c>
      <c r="E306" s="15">
        <v>1</v>
      </c>
      <c r="F306" s="6" t="s">
        <v>33</v>
      </c>
      <c r="G306" s="6" t="s">
        <v>40</v>
      </c>
      <c r="H306" s="7">
        <v>3.53</v>
      </c>
      <c r="I306" s="6" t="s">
        <v>49</v>
      </c>
      <c r="J306" s="6" t="s">
        <v>41</v>
      </c>
      <c r="K306" s="7">
        <v>2.73</v>
      </c>
      <c r="L306" s="6" t="s">
        <v>32</v>
      </c>
      <c r="M306" s="6">
        <v>200831</v>
      </c>
      <c r="N306" s="6" t="str">
        <f t="shared" si="13"/>
        <v>2008-3-1</v>
      </c>
      <c r="O306" s="7">
        <v>3</v>
      </c>
      <c r="P306" s="7">
        <v>3.25</v>
      </c>
      <c r="Q306" s="6" t="s">
        <v>32</v>
      </c>
      <c r="R306" s="6">
        <v>201151</v>
      </c>
      <c r="S306" s="6" t="str">
        <f t="shared" si="14"/>
        <v>2011-5-1</v>
      </c>
      <c r="T306" s="7">
        <v>3.02</v>
      </c>
      <c r="U306" s="7">
        <v>3.87</v>
      </c>
      <c r="V306" s="6" t="s">
        <v>32</v>
      </c>
      <c r="W306" s="6">
        <v>1</v>
      </c>
      <c r="X306" s="6">
        <v>0</v>
      </c>
      <c r="Y306" s="6">
        <v>1</v>
      </c>
      <c r="Z306" s="6">
        <v>1</v>
      </c>
      <c r="AA306" s="6">
        <v>1</v>
      </c>
      <c r="AB306" s="6">
        <v>1</v>
      </c>
      <c r="AC306" s="6">
        <v>0</v>
      </c>
      <c r="AD306" s="6">
        <v>0</v>
      </c>
      <c r="AE306" s="6">
        <v>0</v>
      </c>
      <c r="AF306" s="6">
        <v>1</v>
      </c>
      <c r="AG306" s="6">
        <v>1</v>
      </c>
      <c r="AH306" s="6">
        <v>1</v>
      </c>
    </row>
    <row r="307" spans="1:34" x14ac:dyDescent="0.3">
      <c r="A307" s="6">
        <v>200781</v>
      </c>
      <c r="B307" s="12" t="str">
        <f t="shared" si="12"/>
        <v>2007-8-1</v>
      </c>
      <c r="C307" s="15">
        <v>2007</v>
      </c>
      <c r="D307" s="15">
        <v>8</v>
      </c>
      <c r="E307" s="15">
        <v>1</v>
      </c>
      <c r="F307" s="6" t="s">
        <v>28</v>
      </c>
      <c r="G307" s="6" t="s">
        <v>38</v>
      </c>
      <c r="H307" s="7">
        <v>3.88</v>
      </c>
      <c r="I307" s="6" t="s">
        <v>49</v>
      </c>
      <c r="J307" s="6" t="s">
        <v>41</v>
      </c>
      <c r="K307" s="7">
        <v>2.87</v>
      </c>
      <c r="L307" s="6" t="s">
        <v>32</v>
      </c>
      <c r="M307" s="6">
        <v>200831</v>
      </c>
      <c r="N307" s="6" t="str">
        <f t="shared" si="13"/>
        <v>2008-3-1</v>
      </c>
      <c r="O307" s="7">
        <v>2.93</v>
      </c>
      <c r="P307" s="7">
        <v>2.99</v>
      </c>
      <c r="Q307" s="6" t="s">
        <v>32</v>
      </c>
      <c r="R307" s="6">
        <v>201131</v>
      </c>
      <c r="S307" s="6" t="str">
        <f t="shared" si="14"/>
        <v>2011-3-1</v>
      </c>
      <c r="T307" s="7">
        <v>2.58</v>
      </c>
      <c r="U307" s="7">
        <v>2.35</v>
      </c>
      <c r="V307" s="6" t="s">
        <v>32</v>
      </c>
      <c r="W307" s="6">
        <v>0</v>
      </c>
      <c r="X307" s="6">
        <v>0</v>
      </c>
      <c r="Y307" s="6">
        <v>1</v>
      </c>
      <c r="Z307" s="6">
        <v>1</v>
      </c>
      <c r="AA307" s="6">
        <v>1</v>
      </c>
      <c r="AB307" s="6">
        <v>1</v>
      </c>
      <c r="AC307" s="6">
        <v>0</v>
      </c>
      <c r="AD307" s="6">
        <v>0</v>
      </c>
      <c r="AE307" s="6">
        <v>0</v>
      </c>
      <c r="AF307" s="6">
        <v>1</v>
      </c>
      <c r="AG307" s="6">
        <v>1</v>
      </c>
      <c r="AH307" s="6">
        <v>1</v>
      </c>
    </row>
    <row r="308" spans="1:34" x14ac:dyDescent="0.3">
      <c r="A308" s="6">
        <v>200781</v>
      </c>
      <c r="B308" s="12" t="str">
        <f t="shared" si="12"/>
        <v>2007-8-1</v>
      </c>
      <c r="C308" s="15">
        <v>2007</v>
      </c>
      <c r="D308" s="15">
        <v>8</v>
      </c>
      <c r="E308" s="15">
        <v>1</v>
      </c>
      <c r="F308" s="6" t="s">
        <v>28</v>
      </c>
      <c r="G308" s="6" t="s">
        <v>36</v>
      </c>
      <c r="H308" s="7">
        <v>3.4</v>
      </c>
      <c r="I308" s="6" t="s">
        <v>49</v>
      </c>
      <c r="J308" s="6" t="s">
        <v>46</v>
      </c>
      <c r="K308" s="7">
        <v>2.59</v>
      </c>
      <c r="L308" s="6" t="s">
        <v>32</v>
      </c>
      <c r="M308" s="6">
        <v>200831</v>
      </c>
      <c r="N308" s="6" t="str">
        <f t="shared" si="13"/>
        <v>2008-3-1</v>
      </c>
      <c r="O308" s="7">
        <v>2.67</v>
      </c>
      <c r="P308" s="7">
        <v>2.75</v>
      </c>
      <c r="Q308" s="6" t="s">
        <v>32</v>
      </c>
      <c r="R308" s="6">
        <v>201131</v>
      </c>
      <c r="S308" s="6" t="str">
        <f t="shared" si="14"/>
        <v>2011-3-1</v>
      </c>
      <c r="T308" s="7">
        <v>3.11</v>
      </c>
      <c r="U308" s="7">
        <v>2.65</v>
      </c>
      <c r="V308" s="6" t="s">
        <v>32</v>
      </c>
      <c r="W308" s="6">
        <v>0</v>
      </c>
      <c r="X308" s="6">
        <v>0</v>
      </c>
      <c r="Y308" s="6">
        <v>1</v>
      </c>
      <c r="Z308" s="6">
        <v>1</v>
      </c>
      <c r="AA308" s="6">
        <v>1</v>
      </c>
      <c r="AB308" s="6">
        <v>1</v>
      </c>
      <c r="AC308" s="6">
        <v>0</v>
      </c>
      <c r="AD308" s="6">
        <v>0</v>
      </c>
      <c r="AE308" s="6">
        <v>0</v>
      </c>
      <c r="AF308" s="6">
        <v>1</v>
      </c>
      <c r="AG308" s="6">
        <v>1</v>
      </c>
      <c r="AH308" s="6">
        <v>1</v>
      </c>
    </row>
    <row r="309" spans="1:34" x14ac:dyDescent="0.3">
      <c r="A309" s="6">
        <v>200781</v>
      </c>
      <c r="B309" s="12" t="str">
        <f t="shared" si="12"/>
        <v>2007-8-1</v>
      </c>
      <c r="C309" s="15">
        <v>2007</v>
      </c>
      <c r="D309" s="15">
        <v>8</v>
      </c>
      <c r="E309" s="15">
        <v>1</v>
      </c>
      <c r="F309" s="6" t="s">
        <v>28</v>
      </c>
      <c r="G309" s="6" t="s">
        <v>40</v>
      </c>
      <c r="H309" s="7">
        <v>3.06</v>
      </c>
      <c r="I309" s="6" t="s">
        <v>49</v>
      </c>
      <c r="J309" s="6" t="s">
        <v>43</v>
      </c>
      <c r="K309" s="7">
        <v>2.59</v>
      </c>
      <c r="L309" s="6" t="s">
        <v>32</v>
      </c>
      <c r="M309" s="6">
        <v>200831</v>
      </c>
      <c r="N309" s="6" t="str">
        <f t="shared" si="13"/>
        <v>2008-3-1</v>
      </c>
      <c r="O309" s="7">
        <v>2.63</v>
      </c>
      <c r="P309" s="7">
        <v>2.67</v>
      </c>
      <c r="Q309" s="6" t="s">
        <v>32</v>
      </c>
      <c r="R309" s="6">
        <v>201171</v>
      </c>
      <c r="S309" s="6" t="str">
        <f t="shared" si="14"/>
        <v>2011-7-1</v>
      </c>
      <c r="T309" s="7">
        <v>2.5299999999999998</v>
      </c>
      <c r="U309" s="7">
        <v>3</v>
      </c>
      <c r="V309" s="6" t="s">
        <v>32</v>
      </c>
      <c r="W309" s="6">
        <v>1</v>
      </c>
      <c r="X309" s="6">
        <v>0</v>
      </c>
      <c r="Y309" s="6">
        <v>1</v>
      </c>
      <c r="Z309" s="6">
        <v>1</v>
      </c>
      <c r="AA309" s="6">
        <v>1</v>
      </c>
      <c r="AB309" s="6">
        <v>1</v>
      </c>
      <c r="AC309" s="6">
        <v>0</v>
      </c>
      <c r="AD309" s="6">
        <v>0</v>
      </c>
      <c r="AE309" s="6">
        <v>0</v>
      </c>
      <c r="AF309" s="6">
        <v>1</v>
      </c>
      <c r="AG309" s="6">
        <v>1</v>
      </c>
      <c r="AH309" s="6">
        <v>1</v>
      </c>
    </row>
    <row r="310" spans="1:34" x14ac:dyDescent="0.3">
      <c r="A310" s="6">
        <v>200881</v>
      </c>
      <c r="B310" s="12" t="str">
        <f t="shared" si="12"/>
        <v>2008-8-1</v>
      </c>
      <c r="C310" s="15">
        <v>2008</v>
      </c>
      <c r="D310" s="15">
        <v>8</v>
      </c>
      <c r="E310" s="15">
        <v>1</v>
      </c>
      <c r="F310" s="6" t="s">
        <v>28</v>
      </c>
      <c r="G310" s="6" t="s">
        <v>36</v>
      </c>
      <c r="H310" s="7">
        <v>3.58</v>
      </c>
      <c r="I310" s="6" t="s">
        <v>49</v>
      </c>
      <c r="J310" s="6" t="s">
        <v>45</v>
      </c>
      <c r="K310" s="7">
        <v>2.57</v>
      </c>
      <c r="L310" s="6" t="s">
        <v>32</v>
      </c>
      <c r="M310" s="6">
        <v>200931</v>
      </c>
      <c r="N310" s="6" t="str">
        <f t="shared" si="13"/>
        <v>2009-3-1</v>
      </c>
      <c r="O310" s="7">
        <v>2.19</v>
      </c>
      <c r="P310" s="7">
        <v>1.2</v>
      </c>
      <c r="Q310" s="6" t="s">
        <v>42</v>
      </c>
      <c r="R310" s="6">
        <v>200931</v>
      </c>
      <c r="S310" s="6" t="str">
        <f t="shared" si="14"/>
        <v>2009-3-1</v>
      </c>
      <c r="T310" s="7">
        <v>2.19</v>
      </c>
      <c r="U310" s="7">
        <v>1.2</v>
      </c>
      <c r="V310" s="6" t="s">
        <v>42</v>
      </c>
      <c r="W310" s="6">
        <v>0</v>
      </c>
      <c r="X310" s="6">
        <v>1</v>
      </c>
      <c r="Y310" s="6">
        <v>1</v>
      </c>
      <c r="Z310" s="6">
        <v>0</v>
      </c>
      <c r="AA310" s="6">
        <v>0</v>
      </c>
      <c r="AB310" s="6">
        <v>0</v>
      </c>
      <c r="AC310" s="6">
        <v>0</v>
      </c>
      <c r="AD310" s="6">
        <v>0</v>
      </c>
      <c r="AE310" s="6">
        <v>0</v>
      </c>
      <c r="AF310" s="6">
        <v>0</v>
      </c>
      <c r="AG310" s="6">
        <v>0</v>
      </c>
      <c r="AH310" s="6">
        <v>0</v>
      </c>
    </row>
    <row r="311" spans="1:34" x14ac:dyDescent="0.3">
      <c r="A311" s="6">
        <v>200881</v>
      </c>
      <c r="B311" s="12" t="str">
        <f t="shared" si="12"/>
        <v>2008-8-1</v>
      </c>
      <c r="C311" s="15">
        <v>2008</v>
      </c>
      <c r="D311" s="15">
        <v>8</v>
      </c>
      <c r="E311" s="15">
        <v>1</v>
      </c>
      <c r="F311" s="6" t="s">
        <v>28</v>
      </c>
      <c r="G311" s="6" t="s">
        <v>34</v>
      </c>
      <c r="H311" s="16">
        <v>3.39</v>
      </c>
      <c r="I311" s="6" t="s">
        <v>49</v>
      </c>
      <c r="J311" s="6" t="s">
        <v>35</v>
      </c>
      <c r="K311" s="7">
        <v>3.76</v>
      </c>
      <c r="L311" s="6" t="s">
        <v>32</v>
      </c>
      <c r="M311" s="6">
        <v>200931</v>
      </c>
      <c r="N311" s="6" t="str">
        <f t="shared" si="13"/>
        <v>2009-3-1</v>
      </c>
      <c r="O311" s="7">
        <v>3.72</v>
      </c>
      <c r="P311" s="7">
        <v>3.67</v>
      </c>
      <c r="Q311" s="6" t="s">
        <v>32</v>
      </c>
      <c r="R311" s="6">
        <v>200931</v>
      </c>
      <c r="S311" s="6" t="str">
        <f t="shared" si="14"/>
        <v>2009-3-1</v>
      </c>
      <c r="T311" s="7">
        <v>3.72</v>
      </c>
      <c r="U311" s="7">
        <v>3.67</v>
      </c>
      <c r="V311" s="6" t="s">
        <v>32</v>
      </c>
      <c r="W311" s="6">
        <v>0</v>
      </c>
      <c r="X311" s="6">
        <v>1</v>
      </c>
      <c r="Y311" s="6">
        <v>1</v>
      </c>
      <c r="Z311" s="6">
        <v>0</v>
      </c>
      <c r="AA311" s="6">
        <v>0</v>
      </c>
      <c r="AB311" s="6">
        <v>0</v>
      </c>
      <c r="AC311" s="6">
        <v>0</v>
      </c>
      <c r="AD311" s="6">
        <v>0</v>
      </c>
      <c r="AE311" s="6">
        <v>0</v>
      </c>
      <c r="AF311" s="6">
        <v>0</v>
      </c>
      <c r="AG311" s="6">
        <v>0</v>
      </c>
      <c r="AH311" s="6">
        <v>0</v>
      </c>
    </row>
    <row r="312" spans="1:34" x14ac:dyDescent="0.3">
      <c r="A312" s="6">
        <v>200881</v>
      </c>
      <c r="B312" s="12" t="str">
        <f t="shared" si="12"/>
        <v>2008-8-1</v>
      </c>
      <c r="C312" s="15">
        <v>2008</v>
      </c>
      <c r="D312" s="15">
        <v>8</v>
      </c>
      <c r="E312" s="15">
        <v>1</v>
      </c>
      <c r="F312" s="6" t="s">
        <v>28</v>
      </c>
      <c r="G312" s="6" t="s">
        <v>37</v>
      </c>
      <c r="H312" s="7">
        <v>3.81</v>
      </c>
      <c r="I312" s="6" t="s">
        <v>49</v>
      </c>
      <c r="J312" s="6" t="s">
        <v>31</v>
      </c>
      <c r="K312" s="7">
        <v>3.17</v>
      </c>
      <c r="L312" s="6" t="s">
        <v>32</v>
      </c>
      <c r="M312" s="6">
        <v>200931</v>
      </c>
      <c r="N312" s="6" t="str">
        <f t="shared" si="13"/>
        <v>2009-3-1</v>
      </c>
      <c r="O312" s="7">
        <v>2.77</v>
      </c>
      <c r="P312" s="7">
        <v>2.23</v>
      </c>
      <c r="Q312" s="6" t="s">
        <v>32</v>
      </c>
      <c r="R312" s="6">
        <v>200931</v>
      </c>
      <c r="S312" s="6" t="str">
        <f t="shared" si="14"/>
        <v>2009-3-1</v>
      </c>
      <c r="T312" s="7">
        <v>2.77</v>
      </c>
      <c r="U312" s="7">
        <v>2.23</v>
      </c>
      <c r="V312" s="6" t="s">
        <v>32</v>
      </c>
      <c r="W312" s="6">
        <v>0</v>
      </c>
      <c r="X312" s="6">
        <v>1</v>
      </c>
      <c r="Y312" s="6">
        <v>1</v>
      </c>
      <c r="Z312" s="6">
        <v>0</v>
      </c>
      <c r="AA312" s="6">
        <v>0</v>
      </c>
      <c r="AB312" s="6">
        <v>0</v>
      </c>
      <c r="AC312" s="6">
        <v>0</v>
      </c>
      <c r="AD312" s="6">
        <v>0</v>
      </c>
      <c r="AE312" s="6">
        <v>0</v>
      </c>
      <c r="AF312" s="6">
        <v>0</v>
      </c>
      <c r="AG312" s="6">
        <v>0</v>
      </c>
      <c r="AH312" s="6">
        <v>0</v>
      </c>
    </row>
    <row r="313" spans="1:34" x14ac:dyDescent="0.3">
      <c r="A313" s="6">
        <v>200881</v>
      </c>
      <c r="B313" s="12" t="str">
        <f t="shared" si="12"/>
        <v>2008-8-1</v>
      </c>
      <c r="C313" s="15">
        <v>2008</v>
      </c>
      <c r="D313" s="15">
        <v>8</v>
      </c>
      <c r="E313" s="15">
        <v>1</v>
      </c>
      <c r="F313" s="6" t="s">
        <v>28</v>
      </c>
      <c r="G313" s="6" t="s">
        <v>34</v>
      </c>
      <c r="H313" s="16">
        <v>3.39</v>
      </c>
      <c r="I313" s="6" t="s">
        <v>49</v>
      </c>
      <c r="J313" s="6" t="s">
        <v>35</v>
      </c>
      <c r="K313" s="7">
        <v>2.52</v>
      </c>
      <c r="L313" s="6" t="s">
        <v>32</v>
      </c>
      <c r="M313" s="6">
        <v>200961</v>
      </c>
      <c r="N313" s="6" t="str">
        <f t="shared" si="13"/>
        <v>2009-6-1</v>
      </c>
      <c r="O313" s="7">
        <v>2.38</v>
      </c>
      <c r="P313" s="7">
        <v>2.5</v>
      </c>
      <c r="Q313" s="6" t="s">
        <v>32</v>
      </c>
      <c r="R313" s="6">
        <v>200961</v>
      </c>
      <c r="S313" s="6" t="str">
        <f t="shared" si="14"/>
        <v>2009-6-1</v>
      </c>
      <c r="T313" s="7">
        <v>2.38</v>
      </c>
      <c r="U313" s="7">
        <v>2.5</v>
      </c>
      <c r="V313" s="6" t="s">
        <v>32</v>
      </c>
      <c r="W313" s="6">
        <v>0</v>
      </c>
      <c r="X313" s="6">
        <v>0</v>
      </c>
      <c r="Y313" s="6">
        <v>1</v>
      </c>
      <c r="Z313" s="6">
        <v>0</v>
      </c>
      <c r="AA313" s="6">
        <v>0</v>
      </c>
      <c r="AB313" s="6">
        <v>0</v>
      </c>
      <c r="AC313" s="6">
        <v>0</v>
      </c>
      <c r="AD313" s="6">
        <v>0</v>
      </c>
      <c r="AE313" s="6">
        <v>0</v>
      </c>
      <c r="AF313" s="6">
        <v>0</v>
      </c>
      <c r="AG313" s="6">
        <v>0</v>
      </c>
      <c r="AH313" s="6">
        <v>0</v>
      </c>
    </row>
    <row r="314" spans="1:34" x14ac:dyDescent="0.3">
      <c r="A314" s="6">
        <v>200881</v>
      </c>
      <c r="B314" s="12" t="str">
        <f t="shared" si="12"/>
        <v>2008-8-1</v>
      </c>
      <c r="C314" s="15">
        <v>2008</v>
      </c>
      <c r="D314" s="15">
        <v>8</v>
      </c>
      <c r="E314" s="15">
        <v>1</v>
      </c>
      <c r="F314" s="6" t="s">
        <v>33</v>
      </c>
      <c r="G314" s="6" t="s">
        <v>34</v>
      </c>
      <c r="H314" s="7">
        <v>4</v>
      </c>
      <c r="I314" s="6" t="s">
        <v>49</v>
      </c>
      <c r="J314" s="6" t="s">
        <v>35</v>
      </c>
      <c r="K314" s="7">
        <v>2.42</v>
      </c>
      <c r="L314" s="6" t="s">
        <v>32</v>
      </c>
      <c r="M314" s="6">
        <v>200951</v>
      </c>
      <c r="N314" s="6" t="str">
        <f t="shared" si="13"/>
        <v>2009-5-1</v>
      </c>
      <c r="O314" s="7">
        <v>2.9</v>
      </c>
      <c r="P314" s="7">
        <v>2.5499999999999998</v>
      </c>
      <c r="Q314" s="6" t="s">
        <v>32</v>
      </c>
      <c r="R314" s="6">
        <v>201251</v>
      </c>
      <c r="S314" s="6" t="str">
        <f t="shared" si="14"/>
        <v>2012-5-1</v>
      </c>
      <c r="T314" s="7">
        <v>2.62</v>
      </c>
      <c r="U314" s="7">
        <v>3</v>
      </c>
      <c r="V314" s="6" t="s">
        <v>32</v>
      </c>
      <c r="W314" s="6">
        <v>0</v>
      </c>
      <c r="X314" s="6">
        <v>0</v>
      </c>
      <c r="Y314" s="6">
        <v>1</v>
      </c>
      <c r="Z314" s="6">
        <v>1</v>
      </c>
      <c r="AA314" s="6">
        <v>1</v>
      </c>
      <c r="AB314" s="6">
        <v>1</v>
      </c>
      <c r="AC314" s="6">
        <v>0</v>
      </c>
      <c r="AD314" s="6">
        <v>0</v>
      </c>
      <c r="AE314" s="6">
        <v>0</v>
      </c>
      <c r="AF314" s="6">
        <v>1</v>
      </c>
      <c r="AG314" s="6">
        <v>1</v>
      </c>
      <c r="AH314" s="6">
        <v>1</v>
      </c>
    </row>
    <row r="315" spans="1:34" x14ac:dyDescent="0.3">
      <c r="A315" s="6">
        <v>200881</v>
      </c>
      <c r="B315" s="12" t="str">
        <f t="shared" si="12"/>
        <v>2008-8-1</v>
      </c>
      <c r="C315" s="15">
        <v>2008</v>
      </c>
      <c r="D315" s="15">
        <v>8</v>
      </c>
      <c r="E315" s="15">
        <v>1</v>
      </c>
      <c r="F315" s="6" t="s">
        <v>28</v>
      </c>
      <c r="G315" s="6" t="s">
        <v>38</v>
      </c>
      <c r="H315" s="16">
        <v>3.39</v>
      </c>
      <c r="I315" s="6" t="s">
        <v>49</v>
      </c>
      <c r="J315" s="6" t="s">
        <v>41</v>
      </c>
      <c r="K315" s="7">
        <v>2.15</v>
      </c>
      <c r="L315" s="6" t="s">
        <v>32</v>
      </c>
      <c r="M315" s="6">
        <v>200931</v>
      </c>
      <c r="N315" s="6" t="str">
        <f t="shared" si="13"/>
        <v>2009-3-1</v>
      </c>
      <c r="O315" s="7">
        <v>2.2000000000000002</v>
      </c>
      <c r="P315" s="7">
        <v>2.23</v>
      </c>
      <c r="Q315" s="6" t="s">
        <v>32</v>
      </c>
      <c r="R315" s="6">
        <v>201231</v>
      </c>
      <c r="S315" s="6" t="str">
        <f t="shared" si="14"/>
        <v>2012-3-1</v>
      </c>
      <c r="T315" s="7">
        <v>2.41</v>
      </c>
      <c r="U315" s="7">
        <v>2.3199999999999998</v>
      </c>
      <c r="V315" s="6" t="s">
        <v>32</v>
      </c>
      <c r="W315" s="6">
        <v>0</v>
      </c>
      <c r="X315" s="6">
        <v>0</v>
      </c>
      <c r="Y315" s="6">
        <v>1</v>
      </c>
      <c r="Z315" s="6">
        <v>1</v>
      </c>
      <c r="AA315" s="6">
        <v>1</v>
      </c>
      <c r="AB315" s="6">
        <v>1</v>
      </c>
      <c r="AC315" s="6">
        <v>0</v>
      </c>
      <c r="AD315" s="6">
        <v>0</v>
      </c>
      <c r="AE315" s="6">
        <v>0</v>
      </c>
      <c r="AF315" s="6">
        <v>1</v>
      </c>
      <c r="AG315" s="6">
        <v>1</v>
      </c>
      <c r="AH315" s="6">
        <v>1</v>
      </c>
    </row>
    <row r="316" spans="1:34" x14ac:dyDescent="0.3">
      <c r="A316" s="6">
        <v>200881</v>
      </c>
      <c r="B316" s="12" t="str">
        <f t="shared" si="12"/>
        <v>2008-8-1</v>
      </c>
      <c r="C316" s="15">
        <v>2008</v>
      </c>
      <c r="D316" s="15">
        <v>8</v>
      </c>
      <c r="E316" s="15">
        <v>1</v>
      </c>
      <c r="F316" s="6" t="s">
        <v>28</v>
      </c>
      <c r="G316" s="6" t="s">
        <v>34</v>
      </c>
      <c r="H316" s="7">
        <v>3.98</v>
      </c>
      <c r="I316" s="6" t="s">
        <v>49</v>
      </c>
      <c r="J316" s="6" t="s">
        <v>35</v>
      </c>
      <c r="K316" s="7">
        <v>3.35</v>
      </c>
      <c r="L316" s="6" t="s">
        <v>32</v>
      </c>
      <c r="M316" s="6">
        <v>200931</v>
      </c>
      <c r="N316" s="6" t="str">
        <f t="shared" si="13"/>
        <v>2009-3-1</v>
      </c>
      <c r="O316" s="7">
        <v>3.28</v>
      </c>
      <c r="P316" s="7">
        <v>3.2</v>
      </c>
      <c r="Q316" s="6" t="s">
        <v>32</v>
      </c>
      <c r="R316" s="6">
        <v>201251</v>
      </c>
      <c r="S316" s="6" t="str">
        <f t="shared" si="14"/>
        <v>2012-5-1</v>
      </c>
      <c r="T316" s="7">
        <v>3.52</v>
      </c>
      <c r="U316" s="7">
        <v>3.04</v>
      </c>
      <c r="V316" s="6" t="s">
        <v>32</v>
      </c>
      <c r="W316" s="6">
        <v>0</v>
      </c>
      <c r="X316" s="6">
        <v>0</v>
      </c>
      <c r="Y316" s="6">
        <v>1</v>
      </c>
      <c r="Z316" s="6">
        <v>1</v>
      </c>
      <c r="AA316" s="6">
        <v>1</v>
      </c>
      <c r="AB316" s="6">
        <v>1</v>
      </c>
      <c r="AC316" s="6">
        <v>0</v>
      </c>
      <c r="AD316" s="6">
        <v>0</v>
      </c>
      <c r="AE316" s="6">
        <v>0</v>
      </c>
      <c r="AF316" s="6">
        <v>1</v>
      </c>
      <c r="AG316" s="6">
        <v>1</v>
      </c>
      <c r="AH316" s="6">
        <v>1</v>
      </c>
    </row>
    <row r="317" spans="1:34" x14ac:dyDescent="0.3">
      <c r="A317" s="6">
        <v>200881</v>
      </c>
      <c r="B317" s="12" t="str">
        <f t="shared" si="12"/>
        <v>2008-8-1</v>
      </c>
      <c r="C317" s="15">
        <v>2008</v>
      </c>
      <c r="D317" s="15">
        <v>8</v>
      </c>
      <c r="E317" s="15">
        <v>1</v>
      </c>
      <c r="F317" s="6" t="s">
        <v>28</v>
      </c>
      <c r="G317" s="6" t="s">
        <v>34</v>
      </c>
      <c r="H317" s="16">
        <v>3.39</v>
      </c>
      <c r="I317" s="6" t="s">
        <v>49</v>
      </c>
      <c r="J317" s="6" t="s">
        <v>35</v>
      </c>
      <c r="K317" s="7">
        <v>2.2000000000000002</v>
      </c>
      <c r="L317" s="6" t="s">
        <v>32</v>
      </c>
      <c r="M317" s="6">
        <v>200931</v>
      </c>
      <c r="N317" s="6" t="str">
        <f t="shared" si="13"/>
        <v>2009-3-1</v>
      </c>
      <c r="O317" s="7">
        <v>1.96</v>
      </c>
      <c r="P317" s="7">
        <v>1.5</v>
      </c>
      <c r="Q317" s="6" t="s">
        <v>39</v>
      </c>
      <c r="R317" s="6">
        <v>201031</v>
      </c>
      <c r="S317" s="6" t="str">
        <f t="shared" si="14"/>
        <v>2010-3-1</v>
      </c>
      <c r="T317" s="7">
        <v>1.4</v>
      </c>
      <c r="U317" s="7">
        <v>1.72</v>
      </c>
      <c r="V317" s="6" t="s">
        <v>47</v>
      </c>
      <c r="W317" s="6">
        <v>0</v>
      </c>
      <c r="X317" s="6">
        <v>0</v>
      </c>
      <c r="Y317" s="6">
        <v>1</v>
      </c>
      <c r="Z317" s="6">
        <v>1</v>
      </c>
      <c r="AA317" s="6">
        <v>0</v>
      </c>
      <c r="AB317" s="6">
        <v>0</v>
      </c>
      <c r="AC317" s="6">
        <v>0</v>
      </c>
      <c r="AD317" s="6">
        <v>0</v>
      </c>
      <c r="AE317" s="6">
        <v>0</v>
      </c>
      <c r="AF317" s="6">
        <v>0</v>
      </c>
      <c r="AG317" s="6">
        <v>0</v>
      </c>
      <c r="AH317" s="6">
        <v>0</v>
      </c>
    </row>
    <row r="318" spans="1:34" x14ac:dyDescent="0.3">
      <c r="A318" s="6">
        <v>200881</v>
      </c>
      <c r="B318" s="12" t="str">
        <f t="shared" si="12"/>
        <v>2008-8-1</v>
      </c>
      <c r="C318" s="15">
        <v>2008</v>
      </c>
      <c r="D318" s="15">
        <v>8</v>
      </c>
      <c r="E318" s="15">
        <v>1</v>
      </c>
      <c r="F318" s="6" t="s">
        <v>28</v>
      </c>
      <c r="G318" s="6" t="s">
        <v>34</v>
      </c>
      <c r="H318" s="7">
        <v>2.86</v>
      </c>
      <c r="I318" s="6" t="s">
        <v>49</v>
      </c>
      <c r="J318" s="6" t="s">
        <v>35</v>
      </c>
      <c r="K318" s="7">
        <v>3.48</v>
      </c>
      <c r="L318" s="6" t="s">
        <v>32</v>
      </c>
      <c r="M318" s="6">
        <v>200961</v>
      </c>
      <c r="N318" s="6" t="str">
        <f t="shared" si="13"/>
        <v>2009-6-1</v>
      </c>
      <c r="O318" s="7">
        <v>3.13</v>
      </c>
      <c r="P318" s="7">
        <v>3.3</v>
      </c>
      <c r="Q318" s="6" t="s">
        <v>32</v>
      </c>
      <c r="R318" s="6">
        <v>201281</v>
      </c>
      <c r="S318" s="6" t="str">
        <f t="shared" si="14"/>
        <v>2012-8-1</v>
      </c>
      <c r="T318" s="7">
        <v>3.04</v>
      </c>
      <c r="U318" s="7">
        <v>2.92</v>
      </c>
      <c r="V318" s="6" t="s">
        <v>32</v>
      </c>
      <c r="W318" s="6">
        <v>0</v>
      </c>
      <c r="X318" s="6">
        <v>0</v>
      </c>
      <c r="Y318" s="6">
        <v>1</v>
      </c>
      <c r="Z318" s="6">
        <v>1</v>
      </c>
      <c r="AA318" s="6">
        <v>1</v>
      </c>
      <c r="AB318" s="6">
        <v>1</v>
      </c>
      <c r="AC318" s="6">
        <v>1</v>
      </c>
      <c r="AD318" s="6">
        <v>0</v>
      </c>
      <c r="AE318" s="6">
        <v>0</v>
      </c>
      <c r="AF318" s="6">
        <v>0</v>
      </c>
      <c r="AG318" s="6">
        <v>1</v>
      </c>
      <c r="AH318" s="6">
        <v>1</v>
      </c>
    </row>
    <row r="319" spans="1:34" x14ac:dyDescent="0.3">
      <c r="A319" s="6">
        <v>200881</v>
      </c>
      <c r="B319" s="12" t="str">
        <f t="shared" si="12"/>
        <v>2008-8-1</v>
      </c>
      <c r="C319" s="15">
        <v>2008</v>
      </c>
      <c r="D319" s="15">
        <v>8</v>
      </c>
      <c r="E319" s="15">
        <v>1</v>
      </c>
      <c r="F319" s="6" t="s">
        <v>33</v>
      </c>
      <c r="G319" s="6" t="s">
        <v>37</v>
      </c>
      <c r="H319" s="7">
        <v>3.65</v>
      </c>
      <c r="I319" s="6" t="s">
        <v>54</v>
      </c>
      <c r="J319" s="6" t="s">
        <v>43</v>
      </c>
      <c r="K319" s="7">
        <v>2</v>
      </c>
      <c r="L319" s="6" t="s">
        <v>32</v>
      </c>
      <c r="M319" s="6">
        <v>200931</v>
      </c>
      <c r="N319" s="6" t="str">
        <f t="shared" si="13"/>
        <v>2009-3-1</v>
      </c>
      <c r="O319" s="7">
        <v>2.67</v>
      </c>
      <c r="P319" s="7">
        <v>3.2</v>
      </c>
      <c r="Q319" s="6" t="s">
        <v>32</v>
      </c>
      <c r="R319" s="6">
        <v>201231</v>
      </c>
      <c r="S319" s="6" t="str">
        <f t="shared" si="14"/>
        <v>2012-3-1</v>
      </c>
      <c r="T319" s="7">
        <v>3.09</v>
      </c>
      <c r="U319" s="7">
        <v>3.3</v>
      </c>
      <c r="V319" s="6" t="s">
        <v>32</v>
      </c>
      <c r="W319" s="6">
        <v>0</v>
      </c>
      <c r="X319" s="6">
        <v>0</v>
      </c>
      <c r="Y319" s="6">
        <v>1</v>
      </c>
      <c r="Z319" s="6">
        <v>1</v>
      </c>
      <c r="AA319" s="6">
        <v>1</v>
      </c>
      <c r="AB319" s="6">
        <v>0</v>
      </c>
      <c r="AC319" s="6">
        <v>0</v>
      </c>
      <c r="AD319" s="6">
        <v>0</v>
      </c>
      <c r="AE319" s="6">
        <v>0</v>
      </c>
      <c r="AF319" s="6">
        <v>1</v>
      </c>
      <c r="AG319" s="6">
        <v>1</v>
      </c>
      <c r="AH319" s="6">
        <v>1</v>
      </c>
    </row>
    <row r="320" spans="1:34" x14ac:dyDescent="0.3">
      <c r="A320" s="6">
        <v>200881</v>
      </c>
      <c r="B320" s="12" t="str">
        <f t="shared" si="12"/>
        <v>2008-8-1</v>
      </c>
      <c r="C320" s="15">
        <v>2008</v>
      </c>
      <c r="D320" s="15">
        <v>8</v>
      </c>
      <c r="E320" s="15">
        <v>1</v>
      </c>
      <c r="F320" s="6" t="s">
        <v>33</v>
      </c>
      <c r="G320" s="6" t="s">
        <v>37</v>
      </c>
      <c r="H320" s="7">
        <v>3.01</v>
      </c>
      <c r="I320" s="6" t="s">
        <v>49</v>
      </c>
      <c r="J320" s="6" t="s">
        <v>41</v>
      </c>
      <c r="K320" s="7">
        <v>2.92</v>
      </c>
      <c r="L320" s="6" t="s">
        <v>32</v>
      </c>
      <c r="M320" s="6">
        <v>200931</v>
      </c>
      <c r="N320" s="6" t="str">
        <f t="shared" si="13"/>
        <v>2009-3-1</v>
      </c>
      <c r="O320" s="7">
        <v>3.05</v>
      </c>
      <c r="P320" s="7">
        <v>3.17</v>
      </c>
      <c r="Q320" s="6" t="s">
        <v>32</v>
      </c>
      <c r="R320" s="6">
        <v>201231</v>
      </c>
      <c r="S320" s="6" t="str">
        <f t="shared" si="14"/>
        <v>2012-3-1</v>
      </c>
      <c r="T320" s="7">
        <v>2.96</v>
      </c>
      <c r="U320" s="7">
        <v>3</v>
      </c>
      <c r="V320" s="6" t="s">
        <v>32</v>
      </c>
      <c r="W320" s="6">
        <v>1</v>
      </c>
      <c r="X320" s="6">
        <v>0</v>
      </c>
      <c r="Y320" s="6">
        <v>1</v>
      </c>
      <c r="Z320" s="6">
        <v>1</v>
      </c>
      <c r="AA320" s="6">
        <v>1</v>
      </c>
      <c r="AB320" s="6">
        <v>1</v>
      </c>
      <c r="AC320" s="6">
        <v>0</v>
      </c>
      <c r="AD320" s="6">
        <v>0</v>
      </c>
      <c r="AE320" s="6">
        <v>0</v>
      </c>
      <c r="AF320" s="6">
        <v>1</v>
      </c>
      <c r="AG320" s="6">
        <v>1</v>
      </c>
      <c r="AH320" s="6">
        <v>1</v>
      </c>
    </row>
    <row r="321" spans="1:34" x14ac:dyDescent="0.3">
      <c r="A321" s="6">
        <v>200881</v>
      </c>
      <c r="B321" s="12" t="str">
        <f t="shared" si="12"/>
        <v>2008-8-1</v>
      </c>
      <c r="C321" s="15">
        <v>2008</v>
      </c>
      <c r="D321" s="15">
        <v>8</v>
      </c>
      <c r="E321" s="15">
        <v>1</v>
      </c>
      <c r="F321" s="6" t="s">
        <v>28</v>
      </c>
      <c r="G321" s="6" t="s">
        <v>37</v>
      </c>
      <c r="H321" s="7">
        <v>3.35</v>
      </c>
      <c r="I321" s="6" t="s">
        <v>49</v>
      </c>
      <c r="J321" s="6" t="s">
        <v>41</v>
      </c>
      <c r="K321" s="7">
        <v>2.76</v>
      </c>
      <c r="L321" s="6" t="s">
        <v>32</v>
      </c>
      <c r="M321" s="6">
        <v>200931</v>
      </c>
      <c r="N321" s="6" t="str">
        <f t="shared" si="13"/>
        <v>2009-3-1</v>
      </c>
      <c r="O321" s="7">
        <v>2.85</v>
      </c>
      <c r="P321" s="7">
        <v>2.94</v>
      </c>
      <c r="Q321" s="6" t="s">
        <v>32</v>
      </c>
      <c r="R321" s="6">
        <v>200931</v>
      </c>
      <c r="S321" s="6" t="str">
        <f t="shared" si="14"/>
        <v>2009-3-1</v>
      </c>
      <c r="T321" s="7">
        <v>2.85</v>
      </c>
      <c r="U321" s="7">
        <v>2.94</v>
      </c>
      <c r="V321" s="6" t="s">
        <v>32</v>
      </c>
      <c r="W321" s="6">
        <v>0</v>
      </c>
      <c r="X321" s="6">
        <v>0</v>
      </c>
      <c r="Y321" s="6">
        <v>1</v>
      </c>
      <c r="Z321" s="6">
        <v>0</v>
      </c>
      <c r="AA321" s="6">
        <v>0</v>
      </c>
      <c r="AB321" s="6">
        <v>0</v>
      </c>
      <c r="AC321" s="6">
        <v>0</v>
      </c>
      <c r="AD321" s="6">
        <v>0</v>
      </c>
      <c r="AE321" s="6">
        <v>0</v>
      </c>
      <c r="AF321" s="6">
        <v>0</v>
      </c>
      <c r="AG321" s="6">
        <v>0</v>
      </c>
      <c r="AH321" s="6">
        <v>0</v>
      </c>
    </row>
    <row r="322" spans="1:34" x14ac:dyDescent="0.3">
      <c r="A322" s="6">
        <v>200881</v>
      </c>
      <c r="B322" s="12" t="str">
        <f t="shared" si="12"/>
        <v>2008-8-1</v>
      </c>
      <c r="C322" s="15">
        <v>2008</v>
      </c>
      <c r="D322" s="15">
        <v>8</v>
      </c>
      <c r="E322" s="15">
        <v>1</v>
      </c>
      <c r="F322" s="6" t="s">
        <v>28</v>
      </c>
      <c r="G322" s="6" t="s">
        <v>29</v>
      </c>
      <c r="H322" s="7">
        <v>3.7</v>
      </c>
      <c r="I322" s="6" t="s">
        <v>49</v>
      </c>
      <c r="J322" s="6" t="s">
        <v>31</v>
      </c>
      <c r="K322" s="7">
        <v>1.8</v>
      </c>
      <c r="L322" s="6" t="s">
        <v>39</v>
      </c>
      <c r="M322" s="6">
        <v>200931</v>
      </c>
      <c r="N322" s="6" t="str">
        <f t="shared" si="13"/>
        <v>2009-3-1</v>
      </c>
      <c r="O322" s="7">
        <v>1.06</v>
      </c>
      <c r="P322" s="7">
        <v>0.33</v>
      </c>
      <c r="Q322" s="6" t="s">
        <v>39</v>
      </c>
      <c r="R322" s="6">
        <v>201231</v>
      </c>
      <c r="S322" s="6" t="str">
        <f t="shared" si="14"/>
        <v>2012-3-1</v>
      </c>
      <c r="T322" s="7">
        <v>2.41</v>
      </c>
      <c r="U322" s="7">
        <v>3.07</v>
      </c>
      <c r="V322" s="6" t="s">
        <v>32</v>
      </c>
      <c r="W322" s="6">
        <v>1</v>
      </c>
      <c r="X322" s="6">
        <v>0</v>
      </c>
      <c r="Y322" s="6">
        <v>1</v>
      </c>
      <c r="Z322" s="6">
        <v>1</v>
      </c>
      <c r="AA322" s="6">
        <v>1</v>
      </c>
      <c r="AB322" s="6">
        <v>1</v>
      </c>
      <c r="AC322" s="6">
        <v>0</v>
      </c>
      <c r="AD322" s="6">
        <v>0</v>
      </c>
      <c r="AE322" s="6">
        <v>0</v>
      </c>
      <c r="AF322" s="6">
        <v>1</v>
      </c>
      <c r="AG322" s="6">
        <v>1</v>
      </c>
      <c r="AH322" s="6">
        <v>1</v>
      </c>
    </row>
    <row r="323" spans="1:34" x14ac:dyDescent="0.3">
      <c r="A323" s="6">
        <v>200881</v>
      </c>
      <c r="B323" s="12" t="str">
        <f t="shared" ref="B323:B386" si="15">LEFT(A323,4)&amp;"-"&amp;MID(A323,5,1)&amp;"-"&amp;RIGHT(A323,1)</f>
        <v>2008-8-1</v>
      </c>
      <c r="C323" s="15">
        <v>2008</v>
      </c>
      <c r="D323" s="15">
        <v>8</v>
      </c>
      <c r="E323" s="15">
        <v>1</v>
      </c>
      <c r="F323" s="6" t="s">
        <v>33</v>
      </c>
      <c r="G323" s="6" t="s">
        <v>38</v>
      </c>
      <c r="H323" s="7">
        <v>2.8</v>
      </c>
      <c r="I323" s="6" t="s">
        <v>49</v>
      </c>
      <c r="J323" s="6" t="s">
        <v>31</v>
      </c>
      <c r="K323" s="7">
        <v>2.4900000000000002</v>
      </c>
      <c r="L323" s="6" t="s">
        <v>32</v>
      </c>
      <c r="M323" s="6">
        <v>200931</v>
      </c>
      <c r="N323" s="6" t="str">
        <f t="shared" ref="N323:N386" si="16">LEFT(M323,4)&amp;"-"&amp;MID(M323,5,1)&amp;"-"&amp;RIGHT(M323,1)</f>
        <v>2009-3-1</v>
      </c>
      <c r="O323" s="7">
        <v>2.1800000000000002</v>
      </c>
      <c r="P323" s="7">
        <v>2</v>
      </c>
      <c r="Q323" s="6" t="s">
        <v>32</v>
      </c>
      <c r="R323" s="6">
        <v>201031</v>
      </c>
      <c r="S323" s="6" t="str">
        <f t="shared" ref="S323:S386" si="17">LEFT(R323,4)&amp;"-"&amp;MID(R323,5,1)&amp;"-"&amp;RIGHT(R323,1)</f>
        <v>2010-3-1</v>
      </c>
      <c r="T323" s="7">
        <v>1.64</v>
      </c>
      <c r="U323" s="7">
        <v>1.44</v>
      </c>
      <c r="V323" s="6" t="s">
        <v>47</v>
      </c>
      <c r="W323" s="6">
        <v>0</v>
      </c>
      <c r="X323" s="6">
        <v>0</v>
      </c>
      <c r="Y323" s="6">
        <v>1</v>
      </c>
      <c r="Z323" s="6">
        <v>1</v>
      </c>
      <c r="AA323" s="6">
        <v>0</v>
      </c>
      <c r="AB323" s="6">
        <v>0</v>
      </c>
      <c r="AC323" s="6">
        <v>0</v>
      </c>
      <c r="AD323" s="6">
        <v>0</v>
      </c>
      <c r="AE323" s="6">
        <v>0</v>
      </c>
      <c r="AF323" s="6">
        <v>0</v>
      </c>
      <c r="AG323" s="6">
        <v>0</v>
      </c>
      <c r="AH323" s="6">
        <v>0</v>
      </c>
    </row>
    <row r="324" spans="1:34" x14ac:dyDescent="0.3">
      <c r="A324" s="6">
        <v>200881</v>
      </c>
      <c r="B324" s="12" t="str">
        <f t="shared" si="15"/>
        <v>2008-8-1</v>
      </c>
      <c r="C324" s="15">
        <v>2008</v>
      </c>
      <c r="D324" s="15">
        <v>8</v>
      </c>
      <c r="E324" s="15">
        <v>1</v>
      </c>
      <c r="F324" s="6" t="s">
        <v>28</v>
      </c>
      <c r="G324" s="6" t="s">
        <v>40</v>
      </c>
      <c r="H324" s="7">
        <v>3.34</v>
      </c>
      <c r="I324" s="6" t="s">
        <v>49</v>
      </c>
      <c r="J324" s="6" t="s">
        <v>31</v>
      </c>
      <c r="K324" s="7">
        <v>2.6</v>
      </c>
      <c r="L324" s="6" t="s">
        <v>32</v>
      </c>
      <c r="M324" s="6">
        <v>200931</v>
      </c>
      <c r="N324" s="6" t="str">
        <f t="shared" si="16"/>
        <v>2009-3-1</v>
      </c>
      <c r="O324" s="7">
        <v>2.2599999999999998</v>
      </c>
      <c r="P324" s="7">
        <v>1.9</v>
      </c>
      <c r="Q324" s="6" t="s">
        <v>42</v>
      </c>
      <c r="R324" s="6">
        <v>201231</v>
      </c>
      <c r="S324" s="6" t="str">
        <f t="shared" si="17"/>
        <v>2012-3-1</v>
      </c>
      <c r="T324" s="7">
        <v>2.67</v>
      </c>
      <c r="U324" s="7">
        <v>3.24</v>
      </c>
      <c r="V324" s="6" t="s">
        <v>32</v>
      </c>
      <c r="W324" s="6">
        <v>0</v>
      </c>
      <c r="X324" s="6">
        <v>1</v>
      </c>
      <c r="Y324" s="6">
        <v>1</v>
      </c>
      <c r="Z324" s="6">
        <v>1</v>
      </c>
      <c r="AA324" s="6">
        <v>1</v>
      </c>
      <c r="AB324" s="6">
        <v>1</v>
      </c>
      <c r="AC324" s="6">
        <v>0</v>
      </c>
      <c r="AD324" s="6">
        <v>0</v>
      </c>
      <c r="AE324" s="6">
        <v>0</v>
      </c>
      <c r="AF324" s="6">
        <v>1</v>
      </c>
      <c r="AG324" s="6">
        <v>1</v>
      </c>
      <c r="AH324" s="6">
        <v>1</v>
      </c>
    </row>
    <row r="325" spans="1:34" x14ac:dyDescent="0.3">
      <c r="A325" s="6">
        <v>200881</v>
      </c>
      <c r="B325" s="12" t="str">
        <f t="shared" si="15"/>
        <v>2008-8-1</v>
      </c>
      <c r="C325" s="15">
        <v>2008</v>
      </c>
      <c r="D325" s="15">
        <v>8</v>
      </c>
      <c r="E325" s="15">
        <v>1</v>
      </c>
      <c r="F325" s="6" t="s">
        <v>28</v>
      </c>
      <c r="G325" s="6" t="s">
        <v>34</v>
      </c>
      <c r="H325" s="16">
        <v>3.39</v>
      </c>
      <c r="I325" s="6" t="s">
        <v>49</v>
      </c>
      <c r="J325" s="6" t="s">
        <v>35</v>
      </c>
      <c r="K325" s="7">
        <v>3.11</v>
      </c>
      <c r="L325" s="6" t="s">
        <v>32</v>
      </c>
      <c r="M325" s="6">
        <v>200961</v>
      </c>
      <c r="N325" s="6" t="str">
        <f t="shared" si="16"/>
        <v>2009-6-1</v>
      </c>
      <c r="O325" s="7">
        <v>3.28</v>
      </c>
      <c r="P325" s="7">
        <v>4</v>
      </c>
      <c r="Q325" s="6" t="s">
        <v>32</v>
      </c>
      <c r="R325" s="6">
        <v>201331</v>
      </c>
      <c r="S325" s="6" t="str">
        <f t="shared" si="17"/>
        <v>2013-3-1</v>
      </c>
      <c r="T325" s="7">
        <v>3.29</v>
      </c>
      <c r="U325" s="7">
        <v>3.7</v>
      </c>
      <c r="V325" s="6" t="s">
        <v>32</v>
      </c>
      <c r="W325" s="6">
        <v>0</v>
      </c>
      <c r="X325" s="6">
        <v>0</v>
      </c>
      <c r="Y325" s="6">
        <v>1</v>
      </c>
      <c r="Z325" s="6">
        <v>1</v>
      </c>
      <c r="AA325" s="6">
        <v>1</v>
      </c>
      <c r="AB325" s="6">
        <v>1</v>
      </c>
      <c r="AC325" s="6">
        <v>1</v>
      </c>
      <c r="AD325" s="6">
        <v>0</v>
      </c>
      <c r="AE325" s="6">
        <v>0</v>
      </c>
      <c r="AF325" s="6">
        <v>0</v>
      </c>
      <c r="AG325" s="6">
        <v>1</v>
      </c>
      <c r="AH325" s="6">
        <v>1</v>
      </c>
    </row>
    <row r="326" spans="1:34" x14ac:dyDescent="0.3">
      <c r="A326" s="6">
        <v>200881</v>
      </c>
      <c r="B326" s="12" t="str">
        <f t="shared" si="15"/>
        <v>2008-8-1</v>
      </c>
      <c r="C326" s="15">
        <v>2008</v>
      </c>
      <c r="D326" s="15">
        <v>8</v>
      </c>
      <c r="E326" s="15">
        <v>1</v>
      </c>
      <c r="F326" s="6" t="s">
        <v>28</v>
      </c>
      <c r="G326" s="8" t="s">
        <v>38</v>
      </c>
      <c r="H326" s="7">
        <v>2.62</v>
      </c>
      <c r="I326" s="6" t="s">
        <v>49</v>
      </c>
      <c r="J326" s="6" t="s">
        <v>31</v>
      </c>
      <c r="K326" s="7">
        <v>2.2400000000000002</v>
      </c>
      <c r="L326" s="6" t="s">
        <v>32</v>
      </c>
      <c r="M326" s="6">
        <v>200961</v>
      </c>
      <c r="N326" s="6" t="str">
        <f t="shared" si="16"/>
        <v>2009-6-1</v>
      </c>
      <c r="O326" s="7">
        <v>2.13</v>
      </c>
      <c r="P326" s="7">
        <v>0</v>
      </c>
      <c r="Q326" s="6" t="s">
        <v>42</v>
      </c>
      <c r="R326" s="6">
        <v>201161</v>
      </c>
      <c r="S326" s="6" t="str">
        <f t="shared" si="17"/>
        <v>2011-6-1</v>
      </c>
      <c r="T326" s="7">
        <v>2.21</v>
      </c>
      <c r="U326" s="7">
        <v>1</v>
      </c>
      <c r="V326" s="6" t="s">
        <v>32</v>
      </c>
      <c r="W326" s="6">
        <v>0</v>
      </c>
      <c r="X326" s="6">
        <v>0</v>
      </c>
      <c r="Y326" s="6">
        <v>1</v>
      </c>
      <c r="Z326" s="6">
        <v>1</v>
      </c>
      <c r="AA326" s="6">
        <v>1</v>
      </c>
      <c r="AB326" s="6">
        <v>0</v>
      </c>
      <c r="AC326" s="6">
        <v>0</v>
      </c>
      <c r="AD326" s="6">
        <v>0</v>
      </c>
      <c r="AE326" s="6">
        <v>0</v>
      </c>
      <c r="AF326" s="6">
        <v>1</v>
      </c>
      <c r="AG326" s="6">
        <v>1</v>
      </c>
      <c r="AH326" s="6">
        <v>1</v>
      </c>
    </row>
    <row r="327" spans="1:34" x14ac:dyDescent="0.3">
      <c r="A327" s="6">
        <v>200881</v>
      </c>
      <c r="B327" s="12" t="str">
        <f t="shared" si="15"/>
        <v>2008-8-1</v>
      </c>
      <c r="C327" s="15">
        <v>2008</v>
      </c>
      <c r="D327" s="15">
        <v>8</v>
      </c>
      <c r="E327" s="15">
        <v>1</v>
      </c>
      <c r="F327" s="6" t="s">
        <v>28</v>
      </c>
      <c r="G327" s="6" t="s">
        <v>36</v>
      </c>
      <c r="H327" s="7">
        <v>2.54</v>
      </c>
      <c r="I327" s="6" t="s">
        <v>49</v>
      </c>
      <c r="J327" s="6" t="s">
        <v>41</v>
      </c>
      <c r="K327" s="7">
        <v>2.95</v>
      </c>
      <c r="L327" s="6" t="s">
        <v>32</v>
      </c>
      <c r="M327" s="6">
        <v>200931</v>
      </c>
      <c r="N327" s="6" t="str">
        <f t="shared" si="16"/>
        <v>2009-3-1</v>
      </c>
      <c r="O327" s="7">
        <v>3.28</v>
      </c>
      <c r="P327" s="7">
        <v>3.57</v>
      </c>
      <c r="Q327" s="6" t="s">
        <v>32</v>
      </c>
      <c r="R327" s="6">
        <v>201231</v>
      </c>
      <c r="S327" s="6" t="str">
        <f t="shared" si="17"/>
        <v>2012-3-1</v>
      </c>
      <c r="T327" s="7">
        <v>3.4</v>
      </c>
      <c r="U327" s="7">
        <v>3.67</v>
      </c>
      <c r="V327" s="6" t="s">
        <v>32</v>
      </c>
      <c r="W327" s="6">
        <v>0</v>
      </c>
      <c r="X327" s="6">
        <v>0</v>
      </c>
      <c r="Y327" s="6">
        <v>1</v>
      </c>
      <c r="Z327" s="6">
        <v>1</v>
      </c>
      <c r="AA327" s="6">
        <v>1</v>
      </c>
      <c r="AB327" s="6">
        <v>1</v>
      </c>
      <c r="AC327" s="6">
        <v>0</v>
      </c>
      <c r="AD327" s="6">
        <v>0</v>
      </c>
      <c r="AE327" s="6">
        <v>0</v>
      </c>
      <c r="AF327" s="6">
        <v>1</v>
      </c>
      <c r="AG327" s="6">
        <v>1</v>
      </c>
      <c r="AH327" s="6">
        <v>1</v>
      </c>
    </row>
    <row r="328" spans="1:34" x14ac:dyDescent="0.3">
      <c r="A328" s="6">
        <v>200881</v>
      </c>
      <c r="B328" s="12" t="str">
        <f t="shared" si="15"/>
        <v>2008-8-1</v>
      </c>
      <c r="C328" s="15">
        <v>2008</v>
      </c>
      <c r="D328" s="15">
        <v>8</v>
      </c>
      <c r="E328" s="15">
        <v>1</v>
      </c>
      <c r="F328" s="6" t="s">
        <v>33</v>
      </c>
      <c r="G328" s="6" t="s">
        <v>38</v>
      </c>
      <c r="H328" s="7">
        <v>2.94</v>
      </c>
      <c r="I328" s="6" t="s">
        <v>49</v>
      </c>
      <c r="J328" s="6" t="s">
        <v>41</v>
      </c>
      <c r="K328" s="7">
        <v>1.66</v>
      </c>
      <c r="L328" s="6" t="s">
        <v>39</v>
      </c>
      <c r="M328" s="6">
        <v>200931</v>
      </c>
      <c r="N328" s="6" t="str">
        <f t="shared" si="16"/>
        <v>2009-3-1</v>
      </c>
      <c r="O328" s="7">
        <v>2.1800000000000002</v>
      </c>
      <c r="P328" s="7">
        <v>2.57</v>
      </c>
      <c r="Q328" s="6" t="s">
        <v>32</v>
      </c>
      <c r="R328" s="6">
        <v>201231</v>
      </c>
      <c r="S328" s="6" t="str">
        <f t="shared" si="17"/>
        <v>2012-3-1</v>
      </c>
      <c r="T328" s="7">
        <v>2.08</v>
      </c>
      <c r="U328" s="7">
        <v>2.33</v>
      </c>
      <c r="V328" s="6" t="s">
        <v>32</v>
      </c>
      <c r="W328" s="6">
        <v>1</v>
      </c>
      <c r="X328" s="6">
        <v>0</v>
      </c>
      <c r="Y328" s="6">
        <v>1</v>
      </c>
      <c r="Z328" s="6">
        <v>1</v>
      </c>
      <c r="AA328" s="6">
        <v>1</v>
      </c>
      <c r="AB328" s="6">
        <v>1</v>
      </c>
      <c r="AC328" s="6">
        <v>0</v>
      </c>
      <c r="AD328" s="6">
        <v>0</v>
      </c>
      <c r="AE328" s="6">
        <v>0</v>
      </c>
      <c r="AF328" s="6">
        <v>0</v>
      </c>
      <c r="AG328" s="6">
        <v>0</v>
      </c>
      <c r="AH328" s="6">
        <v>0</v>
      </c>
    </row>
    <row r="329" spans="1:34" x14ac:dyDescent="0.3">
      <c r="A329" s="6">
        <v>200881</v>
      </c>
      <c r="B329" s="12" t="str">
        <f t="shared" si="15"/>
        <v>2008-8-1</v>
      </c>
      <c r="C329" s="15">
        <v>2008</v>
      </c>
      <c r="D329" s="15">
        <v>8</v>
      </c>
      <c r="E329" s="15">
        <v>1</v>
      </c>
      <c r="F329" s="6" t="s">
        <v>28</v>
      </c>
      <c r="G329" s="6" t="s">
        <v>37</v>
      </c>
      <c r="H329" s="7">
        <v>2.5099999999999998</v>
      </c>
      <c r="I329" s="6" t="s">
        <v>49</v>
      </c>
      <c r="J329" s="6" t="s">
        <v>41</v>
      </c>
      <c r="K329" s="7">
        <v>0</v>
      </c>
      <c r="L329" s="6" t="s">
        <v>39</v>
      </c>
      <c r="M329" s="6">
        <v>200881</v>
      </c>
      <c r="N329" s="6" t="str">
        <f t="shared" si="16"/>
        <v>2008-8-1</v>
      </c>
      <c r="O329" s="7">
        <v>0</v>
      </c>
      <c r="P329" s="7">
        <v>0</v>
      </c>
      <c r="Q329" s="6" t="s">
        <v>39</v>
      </c>
      <c r="R329" s="6">
        <v>200881</v>
      </c>
      <c r="S329" s="6" t="str">
        <f t="shared" si="17"/>
        <v>2008-8-1</v>
      </c>
      <c r="T329" s="7">
        <v>0</v>
      </c>
      <c r="U329" s="7">
        <v>0</v>
      </c>
      <c r="V329" s="6" t="s">
        <v>39</v>
      </c>
      <c r="W329" s="6">
        <v>0</v>
      </c>
      <c r="X329" s="6">
        <v>0</v>
      </c>
      <c r="Y329" s="6">
        <v>1</v>
      </c>
      <c r="Z329" s="6">
        <v>0</v>
      </c>
      <c r="AA329" s="6">
        <v>0</v>
      </c>
      <c r="AB329" s="6">
        <v>0</v>
      </c>
      <c r="AC329" s="6">
        <v>0</v>
      </c>
      <c r="AD329" s="6">
        <v>0</v>
      </c>
      <c r="AE329" s="6">
        <v>0</v>
      </c>
      <c r="AF329" s="6">
        <v>0</v>
      </c>
      <c r="AG329" s="6">
        <v>0</v>
      </c>
      <c r="AH329" s="6">
        <v>0</v>
      </c>
    </row>
    <row r="330" spans="1:34" x14ac:dyDescent="0.3">
      <c r="A330" s="6">
        <v>200881</v>
      </c>
      <c r="B330" s="12" t="str">
        <f t="shared" si="15"/>
        <v>2008-8-1</v>
      </c>
      <c r="C330" s="15">
        <v>2008</v>
      </c>
      <c r="D330" s="15">
        <v>8</v>
      </c>
      <c r="E330" s="15">
        <v>1</v>
      </c>
      <c r="F330" s="6" t="s">
        <v>28</v>
      </c>
      <c r="G330" s="6" t="s">
        <v>36</v>
      </c>
      <c r="H330" s="7">
        <v>2.66</v>
      </c>
      <c r="I330" s="6" t="s">
        <v>49</v>
      </c>
      <c r="J330" s="6" t="s">
        <v>44</v>
      </c>
      <c r="K330" s="7">
        <v>2.1</v>
      </c>
      <c r="L330" s="6" t="s">
        <v>32</v>
      </c>
      <c r="M330" s="6">
        <v>200931</v>
      </c>
      <c r="N330" s="6" t="str">
        <f t="shared" si="16"/>
        <v>2009-3-1</v>
      </c>
      <c r="O330" s="7">
        <v>1.34</v>
      </c>
      <c r="P330" s="7">
        <v>0.33</v>
      </c>
      <c r="Q330" s="6" t="s">
        <v>39</v>
      </c>
      <c r="R330" s="6">
        <v>201031</v>
      </c>
      <c r="S330" s="6" t="str">
        <f t="shared" si="17"/>
        <v>2010-3-1</v>
      </c>
      <c r="T330" s="7">
        <v>0.72</v>
      </c>
      <c r="U330" s="7">
        <v>0</v>
      </c>
      <c r="V330" s="6" t="s">
        <v>47</v>
      </c>
      <c r="W330" s="6">
        <v>0</v>
      </c>
      <c r="X330" s="6">
        <v>0</v>
      </c>
      <c r="Y330" s="6">
        <v>1</v>
      </c>
      <c r="Z330" s="6">
        <v>1</v>
      </c>
      <c r="AA330" s="6">
        <v>0</v>
      </c>
      <c r="AB330" s="6">
        <v>0</v>
      </c>
      <c r="AC330" s="6">
        <v>0</v>
      </c>
      <c r="AD330" s="6">
        <v>0</v>
      </c>
      <c r="AE330" s="6">
        <v>0</v>
      </c>
      <c r="AF330" s="6">
        <v>0</v>
      </c>
      <c r="AG330" s="6">
        <v>0</v>
      </c>
      <c r="AH330" s="6">
        <v>0</v>
      </c>
    </row>
    <row r="331" spans="1:34" x14ac:dyDescent="0.3">
      <c r="A331" s="6">
        <v>200881</v>
      </c>
      <c r="B331" s="12" t="str">
        <f t="shared" si="15"/>
        <v>2008-8-1</v>
      </c>
      <c r="C331" s="15">
        <v>2008</v>
      </c>
      <c r="D331" s="15">
        <v>8</v>
      </c>
      <c r="E331" s="15">
        <v>1</v>
      </c>
      <c r="F331" s="6" t="s">
        <v>33</v>
      </c>
      <c r="G331" s="6" t="s">
        <v>37</v>
      </c>
      <c r="H331" s="7">
        <v>2.59</v>
      </c>
      <c r="I331" s="6" t="s">
        <v>49</v>
      </c>
      <c r="J331" s="6" t="s">
        <v>44</v>
      </c>
      <c r="K331" s="7">
        <v>2.2000000000000002</v>
      </c>
      <c r="L331" s="6" t="s">
        <v>32</v>
      </c>
      <c r="M331" s="6">
        <v>200931</v>
      </c>
      <c r="N331" s="6" t="str">
        <f t="shared" si="16"/>
        <v>2009-3-1</v>
      </c>
      <c r="O331" s="7">
        <v>2.27</v>
      </c>
      <c r="P331" s="7">
        <v>2.3199999999999998</v>
      </c>
      <c r="Q331" s="6" t="s">
        <v>32</v>
      </c>
      <c r="R331" s="6">
        <v>201231</v>
      </c>
      <c r="S331" s="6" t="str">
        <f t="shared" si="17"/>
        <v>2012-3-1</v>
      </c>
      <c r="T331" s="7">
        <v>2.81</v>
      </c>
      <c r="U331" s="7">
        <v>3.28</v>
      </c>
      <c r="V331" s="6" t="s">
        <v>32</v>
      </c>
      <c r="W331" s="6">
        <v>1</v>
      </c>
      <c r="X331" s="6">
        <v>0</v>
      </c>
      <c r="Y331" s="6">
        <v>1</v>
      </c>
      <c r="Z331" s="6">
        <v>1</v>
      </c>
      <c r="AA331" s="6">
        <v>1</v>
      </c>
      <c r="AB331" s="6">
        <v>1</v>
      </c>
      <c r="AC331" s="6">
        <v>0</v>
      </c>
      <c r="AD331" s="6">
        <v>0</v>
      </c>
      <c r="AE331" s="6">
        <v>0</v>
      </c>
      <c r="AF331" s="6">
        <v>1</v>
      </c>
      <c r="AG331" s="6">
        <v>1</v>
      </c>
      <c r="AH331" s="6">
        <v>1</v>
      </c>
    </row>
    <row r="332" spans="1:34" x14ac:dyDescent="0.3">
      <c r="A332" s="6">
        <v>200881</v>
      </c>
      <c r="B332" s="12" t="str">
        <f t="shared" si="15"/>
        <v>2008-8-1</v>
      </c>
      <c r="C332" s="15">
        <v>2008</v>
      </c>
      <c r="D332" s="15">
        <v>8</v>
      </c>
      <c r="E332" s="15">
        <v>1</v>
      </c>
      <c r="F332" s="6" t="s">
        <v>33</v>
      </c>
      <c r="G332" s="6" t="s">
        <v>38</v>
      </c>
      <c r="H332" s="7">
        <v>3.61</v>
      </c>
      <c r="I332" s="6" t="s">
        <v>49</v>
      </c>
      <c r="J332" s="6" t="s">
        <v>44</v>
      </c>
      <c r="K332" s="7">
        <v>3.2</v>
      </c>
      <c r="L332" s="6" t="s">
        <v>32</v>
      </c>
      <c r="M332" s="6">
        <v>200931</v>
      </c>
      <c r="N332" s="6" t="str">
        <f t="shared" si="16"/>
        <v>2009-3-1</v>
      </c>
      <c r="O332" s="7">
        <v>2.93</v>
      </c>
      <c r="P332" s="7">
        <v>2.67</v>
      </c>
      <c r="Q332" s="6" t="s">
        <v>32</v>
      </c>
      <c r="R332" s="6">
        <v>201231</v>
      </c>
      <c r="S332" s="6" t="str">
        <f t="shared" si="17"/>
        <v>2012-3-1</v>
      </c>
      <c r="T332" s="7">
        <v>3.22</v>
      </c>
      <c r="U332" s="7">
        <v>3.67</v>
      </c>
      <c r="V332" s="6" t="s">
        <v>32</v>
      </c>
      <c r="W332" s="6">
        <v>0</v>
      </c>
      <c r="X332" s="6">
        <v>0</v>
      </c>
      <c r="Y332" s="6">
        <v>1</v>
      </c>
      <c r="Z332" s="6">
        <v>1</v>
      </c>
      <c r="AA332" s="6">
        <v>1</v>
      </c>
      <c r="AB332" s="6">
        <v>1</v>
      </c>
      <c r="AC332" s="6">
        <v>0</v>
      </c>
      <c r="AD332" s="6">
        <v>0</v>
      </c>
      <c r="AE332" s="6">
        <v>0</v>
      </c>
      <c r="AF332" s="6">
        <v>1</v>
      </c>
      <c r="AG332" s="6">
        <v>1</v>
      </c>
      <c r="AH332" s="6">
        <v>1</v>
      </c>
    </row>
    <row r="333" spans="1:34" x14ac:dyDescent="0.3">
      <c r="A333" s="6">
        <v>200881</v>
      </c>
      <c r="B333" s="12" t="str">
        <f t="shared" si="15"/>
        <v>2008-8-1</v>
      </c>
      <c r="C333" s="15">
        <v>2008</v>
      </c>
      <c r="D333" s="15">
        <v>8</v>
      </c>
      <c r="E333" s="15">
        <v>1</v>
      </c>
      <c r="F333" s="6" t="s">
        <v>33</v>
      </c>
      <c r="G333" s="6" t="s">
        <v>37</v>
      </c>
      <c r="H333" s="7">
        <v>3.29</v>
      </c>
      <c r="I333" s="6" t="s">
        <v>49</v>
      </c>
      <c r="J333" s="6" t="s">
        <v>41</v>
      </c>
      <c r="K333" s="7">
        <v>1.52</v>
      </c>
      <c r="L333" s="6" t="s">
        <v>39</v>
      </c>
      <c r="M333" s="6">
        <v>200881</v>
      </c>
      <c r="N333" s="6" t="str">
        <f t="shared" si="16"/>
        <v>2008-8-1</v>
      </c>
      <c r="O333" s="7">
        <v>1.52</v>
      </c>
      <c r="P333" s="7">
        <v>1.52</v>
      </c>
      <c r="Q333" s="6" t="s">
        <v>39</v>
      </c>
      <c r="R333" s="6">
        <v>200881</v>
      </c>
      <c r="S333" s="6" t="str">
        <f t="shared" si="17"/>
        <v>2008-8-1</v>
      </c>
      <c r="T333" s="7">
        <v>1.52</v>
      </c>
      <c r="U333" s="7">
        <v>1.52</v>
      </c>
      <c r="V333" s="6" t="s">
        <v>39</v>
      </c>
      <c r="W333" s="6">
        <v>0</v>
      </c>
      <c r="X333" s="6">
        <v>0</v>
      </c>
      <c r="Y333" s="6">
        <v>1</v>
      </c>
      <c r="Z333" s="6">
        <v>0</v>
      </c>
      <c r="AA333" s="6">
        <v>0</v>
      </c>
      <c r="AB333" s="6">
        <v>0</v>
      </c>
      <c r="AC333" s="6">
        <v>0</v>
      </c>
      <c r="AD333" s="6">
        <v>0</v>
      </c>
      <c r="AE333" s="6">
        <v>0</v>
      </c>
      <c r="AF333" s="6">
        <v>0</v>
      </c>
      <c r="AG333" s="6">
        <v>0</v>
      </c>
      <c r="AH333" s="6">
        <v>0</v>
      </c>
    </row>
    <row r="334" spans="1:34" x14ac:dyDescent="0.3">
      <c r="A334" s="6">
        <v>200881</v>
      </c>
      <c r="B334" s="12" t="str">
        <f t="shared" si="15"/>
        <v>2008-8-1</v>
      </c>
      <c r="C334" s="15">
        <v>2008</v>
      </c>
      <c r="D334" s="15">
        <v>8</v>
      </c>
      <c r="E334" s="15">
        <v>1</v>
      </c>
      <c r="F334" s="6" t="s">
        <v>28</v>
      </c>
      <c r="G334" s="6" t="s">
        <v>34</v>
      </c>
      <c r="H334" s="7">
        <v>3.05</v>
      </c>
      <c r="I334" s="6" t="s">
        <v>49</v>
      </c>
      <c r="J334" s="6" t="s">
        <v>35</v>
      </c>
      <c r="K334" s="7">
        <v>2.87</v>
      </c>
      <c r="L334" s="6" t="s">
        <v>32</v>
      </c>
      <c r="M334" s="6">
        <v>200931</v>
      </c>
      <c r="N334" s="6" t="str">
        <f t="shared" si="16"/>
        <v>2009-3-1</v>
      </c>
      <c r="O334" s="7">
        <v>2.19</v>
      </c>
      <c r="P334" s="7">
        <v>1.78</v>
      </c>
      <c r="Q334" s="6" t="s">
        <v>42</v>
      </c>
      <c r="R334" s="6">
        <v>201231</v>
      </c>
      <c r="S334" s="6" t="str">
        <f t="shared" si="17"/>
        <v>2012-3-1</v>
      </c>
      <c r="T334" s="7">
        <v>2.21</v>
      </c>
      <c r="U334" s="7">
        <v>1.91</v>
      </c>
      <c r="V334" s="6" t="s">
        <v>42</v>
      </c>
      <c r="W334" s="6">
        <v>0</v>
      </c>
      <c r="X334" s="6">
        <v>0</v>
      </c>
      <c r="Y334" s="6">
        <v>1</v>
      </c>
      <c r="Z334" s="6">
        <v>1</v>
      </c>
      <c r="AA334" s="6">
        <v>1</v>
      </c>
      <c r="AB334" s="6">
        <v>1</v>
      </c>
      <c r="AC334" s="6">
        <v>0</v>
      </c>
      <c r="AD334" s="6">
        <v>0</v>
      </c>
      <c r="AE334" s="6">
        <v>0</v>
      </c>
      <c r="AF334" s="6">
        <v>1</v>
      </c>
      <c r="AG334" s="6">
        <v>1</v>
      </c>
      <c r="AH334" s="6">
        <v>1</v>
      </c>
    </row>
    <row r="335" spans="1:34" x14ac:dyDescent="0.3">
      <c r="A335" s="6">
        <v>200881</v>
      </c>
      <c r="B335" s="12" t="str">
        <f t="shared" si="15"/>
        <v>2008-8-1</v>
      </c>
      <c r="C335" s="15">
        <v>2008</v>
      </c>
      <c r="D335" s="15">
        <v>8</v>
      </c>
      <c r="E335" s="15">
        <v>1</v>
      </c>
      <c r="F335" s="6" t="s">
        <v>28</v>
      </c>
      <c r="G335" s="6" t="s">
        <v>34</v>
      </c>
      <c r="H335" s="16">
        <v>3.39</v>
      </c>
      <c r="I335" s="6" t="s">
        <v>49</v>
      </c>
      <c r="J335" s="6" t="s">
        <v>35</v>
      </c>
      <c r="K335" s="7">
        <v>0.85</v>
      </c>
      <c r="L335" s="6" t="s">
        <v>39</v>
      </c>
      <c r="M335" s="6">
        <v>200931</v>
      </c>
      <c r="N335" s="6" t="str">
        <f t="shared" si="16"/>
        <v>2009-3-1</v>
      </c>
      <c r="O335" s="7">
        <v>0.93</v>
      </c>
      <c r="P335" s="7">
        <v>1</v>
      </c>
      <c r="Q335" s="6" t="s">
        <v>47</v>
      </c>
      <c r="R335" s="6">
        <v>200931</v>
      </c>
      <c r="S335" s="6" t="str">
        <f t="shared" si="17"/>
        <v>2009-3-1</v>
      </c>
      <c r="T335" s="7">
        <v>0.93</v>
      </c>
      <c r="U335" s="7">
        <v>1</v>
      </c>
      <c r="V335" s="6" t="s">
        <v>47</v>
      </c>
      <c r="W335" s="6">
        <v>0</v>
      </c>
      <c r="X335" s="6">
        <v>0</v>
      </c>
      <c r="Y335" s="6">
        <v>1</v>
      </c>
      <c r="Z335" s="6">
        <v>0</v>
      </c>
      <c r="AA335" s="6">
        <v>0</v>
      </c>
      <c r="AB335" s="6">
        <v>0</v>
      </c>
      <c r="AC335" s="6">
        <v>0</v>
      </c>
      <c r="AD335" s="6">
        <v>0</v>
      </c>
      <c r="AE335" s="6">
        <v>0</v>
      </c>
      <c r="AF335" s="6">
        <v>0</v>
      </c>
      <c r="AG335" s="6">
        <v>0</v>
      </c>
      <c r="AH335" s="6">
        <v>0</v>
      </c>
    </row>
    <row r="336" spans="1:34" x14ac:dyDescent="0.3">
      <c r="A336" s="6">
        <v>200881</v>
      </c>
      <c r="B336" s="12" t="str">
        <f t="shared" si="15"/>
        <v>2008-8-1</v>
      </c>
      <c r="C336" s="15">
        <v>2008</v>
      </c>
      <c r="D336" s="15">
        <v>8</v>
      </c>
      <c r="E336" s="15">
        <v>1</v>
      </c>
      <c r="F336" s="6" t="s">
        <v>33</v>
      </c>
      <c r="G336" s="6" t="s">
        <v>29</v>
      </c>
      <c r="H336" s="7">
        <v>3.05</v>
      </c>
      <c r="I336" s="6" t="s">
        <v>49</v>
      </c>
      <c r="J336" s="6" t="s">
        <v>44</v>
      </c>
      <c r="K336" s="7">
        <v>2.14</v>
      </c>
      <c r="L336" s="6" t="s">
        <v>32</v>
      </c>
      <c r="M336" s="6">
        <v>200961</v>
      </c>
      <c r="N336" s="6" t="str">
        <f t="shared" si="16"/>
        <v>2009-6-1</v>
      </c>
      <c r="O336" s="7">
        <v>3.04</v>
      </c>
      <c r="P336" s="7">
        <v>4</v>
      </c>
      <c r="Q336" s="6" t="s">
        <v>32</v>
      </c>
      <c r="R336" s="6">
        <v>201231</v>
      </c>
      <c r="S336" s="6" t="str">
        <f t="shared" si="17"/>
        <v>2012-3-1</v>
      </c>
      <c r="T336" s="7">
        <v>2.75</v>
      </c>
      <c r="U336" s="7">
        <v>2.74</v>
      </c>
      <c r="V336" s="6" t="s">
        <v>32</v>
      </c>
      <c r="W336" s="6">
        <v>0</v>
      </c>
      <c r="X336" s="6">
        <v>1</v>
      </c>
      <c r="Y336" s="6">
        <v>1</v>
      </c>
      <c r="Z336" s="6">
        <v>1</v>
      </c>
      <c r="AA336" s="6">
        <v>1</v>
      </c>
      <c r="AB336" s="6">
        <v>1</v>
      </c>
      <c r="AC336" s="6">
        <v>0</v>
      </c>
      <c r="AD336" s="6">
        <v>0</v>
      </c>
      <c r="AE336" s="6">
        <v>0</v>
      </c>
      <c r="AF336" s="6">
        <v>0</v>
      </c>
      <c r="AG336" s="6">
        <v>0</v>
      </c>
      <c r="AH336" s="6">
        <v>0</v>
      </c>
    </row>
    <row r="337" spans="1:34" x14ac:dyDescent="0.3">
      <c r="A337" s="6">
        <v>200881</v>
      </c>
      <c r="B337" s="12" t="str">
        <f t="shared" si="15"/>
        <v>2008-8-1</v>
      </c>
      <c r="C337" s="15">
        <v>2008</v>
      </c>
      <c r="D337" s="15">
        <v>8</v>
      </c>
      <c r="E337" s="15">
        <v>1</v>
      </c>
      <c r="F337" s="6" t="s">
        <v>28</v>
      </c>
      <c r="G337" s="6" t="s">
        <v>37</v>
      </c>
      <c r="H337" s="7">
        <v>3.12</v>
      </c>
      <c r="I337" s="6" t="s">
        <v>49</v>
      </c>
      <c r="J337" s="6" t="s">
        <v>45</v>
      </c>
      <c r="K337" s="7">
        <v>3.42</v>
      </c>
      <c r="L337" s="6" t="s">
        <v>32</v>
      </c>
      <c r="M337" s="6">
        <v>200881</v>
      </c>
      <c r="N337" s="6" t="str">
        <f t="shared" si="16"/>
        <v>2008-8-1</v>
      </c>
      <c r="O337" s="7">
        <v>3.42</v>
      </c>
      <c r="P337" s="7">
        <v>3.42</v>
      </c>
      <c r="Q337" s="6" t="s">
        <v>32</v>
      </c>
      <c r="R337" s="17"/>
      <c r="S337" s="6" t="str">
        <f t="shared" si="17"/>
        <v>--</v>
      </c>
      <c r="T337" s="16"/>
      <c r="U337" s="16"/>
      <c r="V337" s="17"/>
      <c r="W337" s="6">
        <v>1</v>
      </c>
      <c r="X337" s="6">
        <v>0</v>
      </c>
      <c r="Y337" s="6">
        <v>1</v>
      </c>
      <c r="Z337" s="6">
        <v>0</v>
      </c>
      <c r="AA337" s="6">
        <v>0</v>
      </c>
      <c r="AB337" s="6">
        <v>0</v>
      </c>
      <c r="AC337" s="6">
        <v>0</v>
      </c>
      <c r="AD337" s="6">
        <v>0</v>
      </c>
      <c r="AE337" s="6">
        <v>0</v>
      </c>
      <c r="AF337" s="6">
        <v>0</v>
      </c>
      <c r="AG337" s="6">
        <v>0</v>
      </c>
      <c r="AH337" s="6">
        <v>0</v>
      </c>
    </row>
    <row r="338" spans="1:34" x14ac:dyDescent="0.3">
      <c r="A338" s="6">
        <v>200881</v>
      </c>
      <c r="B338" s="12" t="str">
        <f t="shared" si="15"/>
        <v>2008-8-1</v>
      </c>
      <c r="C338" s="15">
        <v>2008</v>
      </c>
      <c r="D338" s="15">
        <v>8</v>
      </c>
      <c r="E338" s="15">
        <v>1</v>
      </c>
      <c r="F338" s="6" t="s">
        <v>33</v>
      </c>
      <c r="G338" s="6" t="s">
        <v>38</v>
      </c>
      <c r="H338" s="7">
        <v>2.95</v>
      </c>
      <c r="I338" s="6" t="s">
        <v>49</v>
      </c>
      <c r="J338" s="6" t="s">
        <v>44</v>
      </c>
      <c r="K338" s="7">
        <v>2.4</v>
      </c>
      <c r="L338" s="6" t="s">
        <v>32</v>
      </c>
      <c r="M338" s="6">
        <v>200931</v>
      </c>
      <c r="N338" s="6" t="str">
        <f t="shared" si="16"/>
        <v>2009-3-1</v>
      </c>
      <c r="O338" s="7">
        <v>2.7</v>
      </c>
      <c r="P338" s="7">
        <v>3</v>
      </c>
      <c r="Q338" s="6" t="s">
        <v>32</v>
      </c>
      <c r="R338" s="6">
        <v>201231</v>
      </c>
      <c r="S338" s="6" t="str">
        <f t="shared" si="17"/>
        <v>2012-3-1</v>
      </c>
      <c r="T338" s="7">
        <v>3.05</v>
      </c>
      <c r="U338" s="7">
        <v>3.23</v>
      </c>
      <c r="V338" s="6" t="s">
        <v>32</v>
      </c>
      <c r="W338" s="6">
        <v>0</v>
      </c>
      <c r="X338" s="6">
        <v>0</v>
      </c>
      <c r="Y338" s="6">
        <v>1</v>
      </c>
      <c r="Z338" s="6">
        <v>1</v>
      </c>
      <c r="AA338" s="6">
        <v>1</v>
      </c>
      <c r="AB338" s="6">
        <v>1</v>
      </c>
      <c r="AC338" s="6">
        <v>0</v>
      </c>
      <c r="AD338" s="6">
        <v>0</v>
      </c>
      <c r="AE338" s="6">
        <v>0</v>
      </c>
      <c r="AF338" s="6">
        <v>1</v>
      </c>
      <c r="AG338" s="6">
        <v>1</v>
      </c>
      <c r="AH338" s="6">
        <v>1</v>
      </c>
    </row>
    <row r="339" spans="1:34" x14ac:dyDescent="0.3">
      <c r="A339" s="6">
        <v>200881</v>
      </c>
      <c r="B339" s="12" t="str">
        <f t="shared" si="15"/>
        <v>2008-8-1</v>
      </c>
      <c r="C339" s="15">
        <v>2008</v>
      </c>
      <c r="D339" s="15">
        <v>8</v>
      </c>
      <c r="E339" s="15">
        <v>1</v>
      </c>
      <c r="F339" s="6" t="s">
        <v>33</v>
      </c>
      <c r="G339" s="6" t="s">
        <v>40</v>
      </c>
      <c r="H339" s="7">
        <v>3.66</v>
      </c>
      <c r="I339" s="6" t="s">
        <v>49</v>
      </c>
      <c r="J339" s="6" t="s">
        <v>41</v>
      </c>
      <c r="K339" s="7">
        <v>1.94</v>
      </c>
      <c r="L339" s="6" t="s">
        <v>39</v>
      </c>
      <c r="M339" s="6">
        <v>200881</v>
      </c>
      <c r="N339" s="6" t="str">
        <f t="shared" si="16"/>
        <v>2008-8-1</v>
      </c>
      <c r="O339" s="7">
        <v>1.94</v>
      </c>
      <c r="P339" s="7">
        <v>1.94</v>
      </c>
      <c r="Q339" s="6" t="s">
        <v>39</v>
      </c>
      <c r="R339" s="17"/>
      <c r="S339" s="6" t="str">
        <f t="shared" si="17"/>
        <v>--</v>
      </c>
      <c r="T339" s="16"/>
      <c r="U339" s="16"/>
      <c r="V339" s="17"/>
      <c r="W339" s="6">
        <v>1</v>
      </c>
      <c r="X339" s="6">
        <v>0</v>
      </c>
      <c r="Y339" s="6">
        <v>1</v>
      </c>
      <c r="Z339" s="6">
        <v>0</v>
      </c>
      <c r="AA339" s="6">
        <v>0</v>
      </c>
      <c r="AB339" s="6">
        <v>0</v>
      </c>
      <c r="AC339" s="6">
        <v>0</v>
      </c>
      <c r="AD339" s="6">
        <v>0</v>
      </c>
      <c r="AE339" s="6">
        <v>0</v>
      </c>
      <c r="AF339" s="6">
        <v>0</v>
      </c>
      <c r="AG339" s="6">
        <v>0</v>
      </c>
      <c r="AH339" s="6">
        <v>0</v>
      </c>
    </row>
    <row r="340" spans="1:34" x14ac:dyDescent="0.3">
      <c r="A340" s="6">
        <v>200881</v>
      </c>
      <c r="B340" s="12" t="str">
        <f t="shared" si="15"/>
        <v>2008-8-1</v>
      </c>
      <c r="C340" s="15">
        <v>2008</v>
      </c>
      <c r="D340" s="15">
        <v>8</v>
      </c>
      <c r="E340" s="15">
        <v>1</v>
      </c>
      <c r="F340" s="6" t="s">
        <v>33</v>
      </c>
      <c r="G340" s="6" t="s">
        <v>38</v>
      </c>
      <c r="H340" s="7">
        <v>3.51</v>
      </c>
      <c r="I340" s="6" t="s">
        <v>49</v>
      </c>
      <c r="J340" s="6" t="s">
        <v>31</v>
      </c>
      <c r="K340" s="7">
        <v>3.47</v>
      </c>
      <c r="L340" s="6" t="s">
        <v>32</v>
      </c>
      <c r="M340" s="6">
        <v>200931</v>
      </c>
      <c r="N340" s="6" t="str">
        <f t="shared" si="16"/>
        <v>2009-3-1</v>
      </c>
      <c r="O340" s="7">
        <v>3.61</v>
      </c>
      <c r="P340" s="7">
        <v>3.76</v>
      </c>
      <c r="Q340" s="6" t="s">
        <v>32</v>
      </c>
      <c r="R340" s="6">
        <v>201231</v>
      </c>
      <c r="S340" s="6" t="str">
        <f t="shared" si="17"/>
        <v>2012-3-1</v>
      </c>
      <c r="T340" s="7">
        <v>3.58</v>
      </c>
      <c r="U340" s="7">
        <v>3.8</v>
      </c>
      <c r="V340" s="6" t="s">
        <v>32</v>
      </c>
      <c r="W340" s="6">
        <v>0</v>
      </c>
      <c r="X340" s="6">
        <v>0</v>
      </c>
      <c r="Y340" s="6">
        <v>1</v>
      </c>
      <c r="Z340" s="6">
        <v>1</v>
      </c>
      <c r="AA340" s="6">
        <v>1</v>
      </c>
      <c r="AB340" s="6">
        <v>1</v>
      </c>
      <c r="AC340" s="6">
        <v>0</v>
      </c>
      <c r="AD340" s="6">
        <v>0</v>
      </c>
      <c r="AE340" s="6">
        <v>0</v>
      </c>
      <c r="AF340" s="6">
        <v>1</v>
      </c>
      <c r="AG340" s="6">
        <v>1</v>
      </c>
      <c r="AH340" s="6">
        <v>1</v>
      </c>
    </row>
    <row r="341" spans="1:34" x14ac:dyDescent="0.3">
      <c r="A341" s="6">
        <v>200881</v>
      </c>
      <c r="B341" s="12" t="str">
        <f t="shared" si="15"/>
        <v>2008-8-1</v>
      </c>
      <c r="C341" s="15">
        <v>2008</v>
      </c>
      <c r="D341" s="15">
        <v>8</v>
      </c>
      <c r="E341" s="15">
        <v>1</v>
      </c>
      <c r="F341" s="6" t="s">
        <v>28</v>
      </c>
      <c r="G341" s="6" t="s">
        <v>34</v>
      </c>
      <c r="H341" s="16">
        <v>3.39</v>
      </c>
      <c r="I341" s="6" t="s">
        <v>49</v>
      </c>
      <c r="J341" s="6" t="s">
        <v>35</v>
      </c>
      <c r="K341" s="7">
        <v>2.25</v>
      </c>
      <c r="L341" s="6" t="s">
        <v>32</v>
      </c>
      <c r="M341" s="6">
        <v>200931</v>
      </c>
      <c r="N341" s="6" t="str">
        <f t="shared" si="16"/>
        <v>2009-3-1</v>
      </c>
      <c r="O341" s="7">
        <v>2.72</v>
      </c>
      <c r="P341" s="7">
        <v>3.13</v>
      </c>
      <c r="Q341" s="6" t="s">
        <v>32</v>
      </c>
      <c r="R341" s="6">
        <v>201231</v>
      </c>
      <c r="S341" s="6" t="str">
        <f t="shared" si="17"/>
        <v>2012-3-1</v>
      </c>
      <c r="T341" s="7">
        <v>2.72</v>
      </c>
      <c r="U341" s="7">
        <v>2.63</v>
      </c>
      <c r="V341" s="6" t="s">
        <v>32</v>
      </c>
      <c r="W341" s="6">
        <v>0</v>
      </c>
      <c r="X341" s="6">
        <v>0</v>
      </c>
      <c r="Y341" s="6">
        <v>1</v>
      </c>
      <c r="Z341" s="6">
        <v>1</v>
      </c>
      <c r="AA341" s="6">
        <v>1</v>
      </c>
      <c r="AB341" s="6">
        <v>1</v>
      </c>
      <c r="AC341" s="6">
        <v>0</v>
      </c>
      <c r="AD341" s="6">
        <v>0</v>
      </c>
      <c r="AE341" s="6">
        <v>0</v>
      </c>
      <c r="AF341" s="6">
        <v>1</v>
      </c>
      <c r="AG341" s="6">
        <v>1</v>
      </c>
      <c r="AH341" s="6">
        <v>1</v>
      </c>
    </row>
    <row r="342" spans="1:34" x14ac:dyDescent="0.3">
      <c r="A342" s="6">
        <v>200881</v>
      </c>
      <c r="B342" s="12" t="str">
        <f t="shared" si="15"/>
        <v>2008-8-1</v>
      </c>
      <c r="C342" s="15">
        <v>2008</v>
      </c>
      <c r="D342" s="15">
        <v>8</v>
      </c>
      <c r="E342" s="15">
        <v>1</v>
      </c>
      <c r="F342" s="6" t="s">
        <v>33</v>
      </c>
      <c r="G342" s="6" t="s">
        <v>38</v>
      </c>
      <c r="H342" s="7">
        <v>2.9</v>
      </c>
      <c r="I342" s="6" t="s">
        <v>49</v>
      </c>
      <c r="J342" s="6" t="s">
        <v>31</v>
      </c>
      <c r="K342" s="7">
        <v>3.59</v>
      </c>
      <c r="L342" s="6" t="s">
        <v>32</v>
      </c>
      <c r="M342" s="6">
        <v>200881</v>
      </c>
      <c r="N342" s="6" t="str">
        <f t="shared" si="16"/>
        <v>2008-8-1</v>
      </c>
      <c r="O342" s="7">
        <v>3.59</v>
      </c>
      <c r="P342" s="7">
        <v>3.59</v>
      </c>
      <c r="Q342" s="6" t="s">
        <v>32</v>
      </c>
      <c r="R342" s="6">
        <v>200881</v>
      </c>
      <c r="S342" s="6" t="str">
        <f t="shared" si="17"/>
        <v>2008-8-1</v>
      </c>
      <c r="T342" s="7">
        <v>3.59</v>
      </c>
      <c r="U342" s="7">
        <v>3.59</v>
      </c>
      <c r="V342" s="6" t="s">
        <v>32</v>
      </c>
      <c r="W342" s="6">
        <v>0</v>
      </c>
      <c r="X342" s="6">
        <v>0</v>
      </c>
      <c r="Y342" s="6">
        <v>1</v>
      </c>
      <c r="Z342" s="6">
        <v>0</v>
      </c>
      <c r="AA342" s="6">
        <v>0</v>
      </c>
      <c r="AB342" s="6">
        <v>0</v>
      </c>
      <c r="AC342" s="6">
        <v>0</v>
      </c>
      <c r="AD342" s="6">
        <v>0</v>
      </c>
      <c r="AE342" s="6">
        <v>0</v>
      </c>
      <c r="AF342" s="6">
        <v>0</v>
      </c>
      <c r="AG342" s="6">
        <v>0</v>
      </c>
      <c r="AH342" s="6">
        <v>0</v>
      </c>
    </row>
    <row r="343" spans="1:34" x14ac:dyDescent="0.3">
      <c r="A343" s="6">
        <v>200881</v>
      </c>
      <c r="B343" s="12" t="str">
        <f t="shared" si="15"/>
        <v>2008-8-1</v>
      </c>
      <c r="C343" s="15">
        <v>2008</v>
      </c>
      <c r="D343" s="15">
        <v>8</v>
      </c>
      <c r="E343" s="15">
        <v>1</v>
      </c>
      <c r="F343" s="6" t="s">
        <v>28</v>
      </c>
      <c r="G343" s="6" t="s">
        <v>29</v>
      </c>
      <c r="H343" s="7">
        <v>2.68</v>
      </c>
      <c r="I343" s="6" t="s">
        <v>49</v>
      </c>
      <c r="J343" s="6" t="s">
        <v>31</v>
      </c>
      <c r="K343" s="7">
        <v>4</v>
      </c>
      <c r="L343" s="6" t="s">
        <v>32</v>
      </c>
      <c r="M343" s="6">
        <v>200931</v>
      </c>
      <c r="N343" s="6" t="str">
        <f t="shared" si="16"/>
        <v>2009-3-1</v>
      </c>
      <c r="O343" s="7">
        <v>3.81</v>
      </c>
      <c r="P343" s="7">
        <v>3.66</v>
      </c>
      <c r="Q343" s="6" t="s">
        <v>32</v>
      </c>
      <c r="R343" s="6">
        <v>200931</v>
      </c>
      <c r="S343" s="6" t="str">
        <f t="shared" si="17"/>
        <v>2009-3-1</v>
      </c>
      <c r="T343" s="7">
        <v>3.81</v>
      </c>
      <c r="U343" s="7">
        <v>3.66</v>
      </c>
      <c r="V343" s="6" t="s">
        <v>32</v>
      </c>
      <c r="W343" s="6">
        <v>0</v>
      </c>
      <c r="X343" s="6">
        <v>0</v>
      </c>
      <c r="Y343" s="6">
        <v>1</v>
      </c>
      <c r="Z343" s="6">
        <v>0</v>
      </c>
      <c r="AA343" s="6">
        <v>0</v>
      </c>
      <c r="AB343" s="6">
        <v>0</v>
      </c>
      <c r="AC343" s="6">
        <v>0</v>
      </c>
      <c r="AD343" s="6">
        <v>0</v>
      </c>
      <c r="AE343" s="6">
        <v>0</v>
      </c>
      <c r="AF343" s="6">
        <v>0</v>
      </c>
      <c r="AG343" s="6">
        <v>0</v>
      </c>
      <c r="AH343" s="6">
        <v>0</v>
      </c>
    </row>
    <row r="344" spans="1:34" x14ac:dyDescent="0.3">
      <c r="A344" s="6">
        <v>200881</v>
      </c>
      <c r="B344" s="12" t="str">
        <f t="shared" si="15"/>
        <v>2008-8-1</v>
      </c>
      <c r="C344" s="15">
        <v>2008</v>
      </c>
      <c r="D344" s="15">
        <v>8</v>
      </c>
      <c r="E344" s="15">
        <v>1</v>
      </c>
      <c r="F344" s="6" t="s">
        <v>33</v>
      </c>
      <c r="G344" s="8" t="s">
        <v>38</v>
      </c>
      <c r="H344" s="7">
        <v>3.93</v>
      </c>
      <c r="I344" s="6" t="s">
        <v>49</v>
      </c>
      <c r="J344" s="6" t="s">
        <v>41</v>
      </c>
      <c r="K344" s="7">
        <v>2.42</v>
      </c>
      <c r="L344" s="6" t="s">
        <v>32</v>
      </c>
      <c r="M344" s="6">
        <v>200961</v>
      </c>
      <c r="N344" s="6" t="str">
        <f t="shared" si="16"/>
        <v>2009-6-1</v>
      </c>
      <c r="O344" s="7">
        <v>2.71</v>
      </c>
      <c r="P344" s="7">
        <v>2.85</v>
      </c>
      <c r="Q344" s="6" t="s">
        <v>32</v>
      </c>
      <c r="R344" s="6">
        <v>201131</v>
      </c>
      <c r="S344" s="6" t="str">
        <f t="shared" si="17"/>
        <v>2011-3-1</v>
      </c>
      <c r="T344" s="7">
        <v>2.75</v>
      </c>
      <c r="U344" s="7">
        <v>2.75</v>
      </c>
      <c r="V344" s="6" t="s">
        <v>32</v>
      </c>
      <c r="W344" s="6">
        <v>1</v>
      </c>
      <c r="X344" s="6">
        <v>0</v>
      </c>
      <c r="Y344" s="6">
        <v>1</v>
      </c>
      <c r="Z344" s="6">
        <v>1</v>
      </c>
      <c r="AA344" s="6">
        <v>1</v>
      </c>
      <c r="AB344" s="6">
        <v>0</v>
      </c>
      <c r="AC344" s="6">
        <v>0</v>
      </c>
      <c r="AD344" s="6">
        <v>0</v>
      </c>
      <c r="AE344" s="6">
        <v>1</v>
      </c>
      <c r="AF344" s="6">
        <v>1</v>
      </c>
      <c r="AG344" s="6">
        <v>1</v>
      </c>
      <c r="AH344" s="6">
        <v>1</v>
      </c>
    </row>
    <row r="345" spans="1:34" x14ac:dyDescent="0.3">
      <c r="A345" s="6">
        <v>200881</v>
      </c>
      <c r="B345" s="12" t="str">
        <f t="shared" si="15"/>
        <v>2008-8-1</v>
      </c>
      <c r="C345" s="15">
        <v>2008</v>
      </c>
      <c r="D345" s="15">
        <v>8</v>
      </c>
      <c r="E345" s="15">
        <v>1</v>
      </c>
      <c r="F345" s="6" t="s">
        <v>33</v>
      </c>
      <c r="G345" s="6" t="s">
        <v>37</v>
      </c>
      <c r="H345" s="7">
        <v>3.67</v>
      </c>
      <c r="I345" s="6" t="s">
        <v>49</v>
      </c>
      <c r="J345" s="6" t="s">
        <v>41</v>
      </c>
      <c r="K345" s="7">
        <v>3.03</v>
      </c>
      <c r="L345" s="6" t="s">
        <v>32</v>
      </c>
      <c r="M345" s="6">
        <v>200931</v>
      </c>
      <c r="N345" s="6" t="str">
        <f t="shared" si="16"/>
        <v>2009-3-1</v>
      </c>
      <c r="O345" s="7">
        <v>2.25</v>
      </c>
      <c r="P345" s="7">
        <v>1.97</v>
      </c>
      <c r="Q345" s="6" t="s">
        <v>42</v>
      </c>
      <c r="R345" s="6">
        <v>201231</v>
      </c>
      <c r="S345" s="6" t="str">
        <f t="shared" si="17"/>
        <v>2012-3-1</v>
      </c>
      <c r="T345" s="7">
        <v>2.85</v>
      </c>
      <c r="U345" s="7">
        <v>3.82</v>
      </c>
      <c r="V345" s="6" t="s">
        <v>32</v>
      </c>
      <c r="W345" s="6">
        <v>1</v>
      </c>
      <c r="X345" s="6">
        <v>0</v>
      </c>
      <c r="Y345" s="6">
        <v>1</v>
      </c>
      <c r="Z345" s="6">
        <v>1</v>
      </c>
      <c r="AA345" s="6">
        <v>1</v>
      </c>
      <c r="AB345" s="6">
        <v>1</v>
      </c>
      <c r="AC345" s="6">
        <v>0</v>
      </c>
      <c r="AD345" s="6">
        <v>0</v>
      </c>
      <c r="AE345" s="6">
        <v>0</v>
      </c>
      <c r="AF345" s="6">
        <v>1</v>
      </c>
      <c r="AG345" s="6">
        <v>1</v>
      </c>
      <c r="AH345" s="6">
        <v>1</v>
      </c>
    </row>
    <row r="346" spans="1:34" x14ac:dyDescent="0.3">
      <c r="A346" s="6">
        <v>200881</v>
      </c>
      <c r="B346" s="12" t="str">
        <f t="shared" si="15"/>
        <v>2008-8-1</v>
      </c>
      <c r="C346" s="15">
        <v>2008</v>
      </c>
      <c r="D346" s="15">
        <v>8</v>
      </c>
      <c r="E346" s="15">
        <v>1</v>
      </c>
      <c r="F346" s="6" t="s">
        <v>28</v>
      </c>
      <c r="G346" s="6" t="s">
        <v>29</v>
      </c>
      <c r="H346" s="7">
        <v>3.11</v>
      </c>
      <c r="I346" s="6" t="s">
        <v>49</v>
      </c>
      <c r="J346" s="6" t="s">
        <v>31</v>
      </c>
      <c r="K346" s="7">
        <v>3.56</v>
      </c>
      <c r="L346" s="6" t="s">
        <v>32</v>
      </c>
      <c r="M346" s="6">
        <v>200931</v>
      </c>
      <c r="N346" s="6" t="str">
        <f t="shared" si="16"/>
        <v>2009-3-1</v>
      </c>
      <c r="O346" s="7">
        <v>2.61</v>
      </c>
      <c r="P346" s="7">
        <v>1.85</v>
      </c>
      <c r="Q346" s="6" t="s">
        <v>42</v>
      </c>
      <c r="R346" s="6">
        <v>200931</v>
      </c>
      <c r="S346" s="6" t="str">
        <f t="shared" si="17"/>
        <v>2009-3-1</v>
      </c>
      <c r="T346" s="7">
        <v>2.61</v>
      </c>
      <c r="U346" s="7">
        <v>1.85</v>
      </c>
      <c r="V346" s="6" t="s">
        <v>42</v>
      </c>
      <c r="W346" s="6">
        <v>0</v>
      </c>
      <c r="X346" s="6">
        <v>0</v>
      </c>
      <c r="Y346" s="6">
        <v>1</v>
      </c>
      <c r="Z346" s="6">
        <v>0</v>
      </c>
      <c r="AA346" s="6">
        <v>0</v>
      </c>
      <c r="AB346" s="6">
        <v>0</v>
      </c>
      <c r="AC346" s="6">
        <v>0</v>
      </c>
      <c r="AD346" s="6">
        <v>0</v>
      </c>
      <c r="AE346" s="6">
        <v>0</v>
      </c>
      <c r="AF346" s="6">
        <v>0</v>
      </c>
      <c r="AG346" s="6">
        <v>0</v>
      </c>
      <c r="AH346" s="6">
        <v>0</v>
      </c>
    </row>
    <row r="347" spans="1:34" x14ac:dyDescent="0.3">
      <c r="A347" s="6">
        <v>200881</v>
      </c>
      <c r="B347" s="12" t="str">
        <f t="shared" si="15"/>
        <v>2008-8-1</v>
      </c>
      <c r="C347" s="15">
        <v>2008</v>
      </c>
      <c r="D347" s="15">
        <v>8</v>
      </c>
      <c r="E347" s="15">
        <v>1</v>
      </c>
      <c r="F347" s="6" t="s">
        <v>28</v>
      </c>
      <c r="G347" s="6" t="s">
        <v>38</v>
      </c>
      <c r="H347" s="7">
        <v>2.21</v>
      </c>
      <c r="I347" s="6" t="s">
        <v>49</v>
      </c>
      <c r="J347" s="6" t="s">
        <v>31</v>
      </c>
      <c r="K347" s="7">
        <v>0</v>
      </c>
      <c r="L347" s="6" t="s">
        <v>39</v>
      </c>
      <c r="M347" s="6">
        <v>200881</v>
      </c>
      <c r="N347" s="6" t="str">
        <f t="shared" si="16"/>
        <v>2008-8-1</v>
      </c>
      <c r="O347" s="7">
        <v>0</v>
      </c>
      <c r="P347" s="7">
        <v>0</v>
      </c>
      <c r="Q347" s="6" t="s">
        <v>39</v>
      </c>
      <c r="R347" s="6">
        <v>200881</v>
      </c>
      <c r="S347" s="6" t="str">
        <f t="shared" si="17"/>
        <v>2008-8-1</v>
      </c>
      <c r="T347" s="7">
        <v>0</v>
      </c>
      <c r="U347" s="7">
        <v>0</v>
      </c>
      <c r="V347" s="6" t="s">
        <v>39</v>
      </c>
      <c r="W347" s="6">
        <v>0</v>
      </c>
      <c r="X347" s="6">
        <v>0</v>
      </c>
      <c r="Y347" s="6">
        <v>1</v>
      </c>
      <c r="Z347" s="6">
        <v>0</v>
      </c>
      <c r="AA347" s="6">
        <v>0</v>
      </c>
      <c r="AB347" s="6">
        <v>0</v>
      </c>
      <c r="AC347" s="6">
        <v>0</v>
      </c>
      <c r="AD347" s="6">
        <v>0</v>
      </c>
      <c r="AE347" s="6">
        <v>0</v>
      </c>
      <c r="AF347" s="6">
        <v>0</v>
      </c>
      <c r="AG347" s="6">
        <v>0</v>
      </c>
      <c r="AH347" s="6">
        <v>0</v>
      </c>
    </row>
    <row r="348" spans="1:34" x14ac:dyDescent="0.3">
      <c r="A348" s="6">
        <v>200881</v>
      </c>
      <c r="B348" s="12" t="str">
        <f t="shared" si="15"/>
        <v>2008-8-1</v>
      </c>
      <c r="C348" s="15">
        <v>2008</v>
      </c>
      <c r="D348" s="15">
        <v>8</v>
      </c>
      <c r="E348" s="15">
        <v>1</v>
      </c>
      <c r="F348" s="6" t="s">
        <v>28</v>
      </c>
      <c r="G348" s="6" t="s">
        <v>38</v>
      </c>
      <c r="H348" s="7">
        <v>3.55</v>
      </c>
      <c r="I348" s="6" t="s">
        <v>49</v>
      </c>
      <c r="J348" s="6" t="s">
        <v>31</v>
      </c>
      <c r="K348" s="7">
        <v>2.9</v>
      </c>
      <c r="L348" s="6" t="s">
        <v>32</v>
      </c>
      <c r="M348" s="6">
        <v>200931</v>
      </c>
      <c r="N348" s="6" t="str">
        <f t="shared" si="16"/>
        <v>2009-3-1</v>
      </c>
      <c r="O348" s="7">
        <v>2.95</v>
      </c>
      <c r="P348" s="7">
        <v>3</v>
      </c>
      <c r="Q348" s="6" t="s">
        <v>32</v>
      </c>
      <c r="R348" s="6">
        <v>201231</v>
      </c>
      <c r="S348" s="6" t="str">
        <f t="shared" si="17"/>
        <v>2012-3-1</v>
      </c>
      <c r="T348" s="7">
        <v>3.57</v>
      </c>
      <c r="U348" s="7">
        <v>4</v>
      </c>
      <c r="V348" s="6" t="s">
        <v>32</v>
      </c>
      <c r="W348" s="6">
        <v>0</v>
      </c>
      <c r="X348" s="6">
        <v>0</v>
      </c>
      <c r="Y348" s="6">
        <v>1</v>
      </c>
      <c r="Z348" s="6">
        <v>1</v>
      </c>
      <c r="AA348" s="6">
        <v>1</v>
      </c>
      <c r="AB348" s="6">
        <v>1</v>
      </c>
      <c r="AC348" s="6">
        <v>0</v>
      </c>
      <c r="AD348" s="6">
        <v>0</v>
      </c>
      <c r="AE348" s="6">
        <v>0</v>
      </c>
      <c r="AF348" s="6">
        <v>1</v>
      </c>
      <c r="AG348" s="6">
        <v>1</v>
      </c>
      <c r="AH348" s="6">
        <v>1</v>
      </c>
    </row>
    <row r="349" spans="1:34" x14ac:dyDescent="0.3">
      <c r="A349" s="6">
        <v>200881</v>
      </c>
      <c r="B349" s="12" t="str">
        <f t="shared" si="15"/>
        <v>2008-8-1</v>
      </c>
      <c r="C349" s="15">
        <v>2008</v>
      </c>
      <c r="D349" s="15">
        <v>8</v>
      </c>
      <c r="E349" s="15">
        <v>1</v>
      </c>
      <c r="F349" s="6" t="s">
        <v>28</v>
      </c>
      <c r="G349" s="6" t="s">
        <v>38</v>
      </c>
      <c r="H349" s="7">
        <v>3</v>
      </c>
      <c r="I349" s="6" t="s">
        <v>49</v>
      </c>
      <c r="J349" s="6" t="s">
        <v>41</v>
      </c>
      <c r="K349" s="7">
        <v>3.5</v>
      </c>
      <c r="L349" s="6" t="s">
        <v>32</v>
      </c>
      <c r="M349" s="6">
        <v>200931</v>
      </c>
      <c r="N349" s="6" t="str">
        <f t="shared" si="16"/>
        <v>2009-3-1</v>
      </c>
      <c r="O349" s="7">
        <v>3.57</v>
      </c>
      <c r="P349" s="7">
        <v>3.65</v>
      </c>
      <c r="Q349" s="6" t="s">
        <v>32</v>
      </c>
      <c r="R349" s="6">
        <v>201231</v>
      </c>
      <c r="S349" s="6" t="str">
        <f t="shared" si="17"/>
        <v>2012-3-1</v>
      </c>
      <c r="T349" s="7">
        <v>3.66</v>
      </c>
      <c r="U349" s="7">
        <v>4</v>
      </c>
      <c r="V349" s="6" t="s">
        <v>32</v>
      </c>
      <c r="W349" s="6">
        <v>0</v>
      </c>
      <c r="X349" s="6">
        <v>0</v>
      </c>
      <c r="Y349" s="6">
        <v>1</v>
      </c>
      <c r="Z349" s="6">
        <v>1</v>
      </c>
      <c r="AA349" s="6">
        <v>1</v>
      </c>
      <c r="AB349" s="6">
        <v>1</v>
      </c>
      <c r="AC349" s="6">
        <v>0</v>
      </c>
      <c r="AD349" s="6">
        <v>0</v>
      </c>
      <c r="AE349" s="6">
        <v>0</v>
      </c>
      <c r="AF349" s="6">
        <v>1</v>
      </c>
      <c r="AG349" s="6">
        <v>1</v>
      </c>
      <c r="AH349" s="6">
        <v>1</v>
      </c>
    </row>
    <row r="350" spans="1:34" x14ac:dyDescent="0.3">
      <c r="A350" s="6">
        <v>200881</v>
      </c>
      <c r="B350" s="12" t="str">
        <f t="shared" si="15"/>
        <v>2008-8-1</v>
      </c>
      <c r="C350" s="15">
        <v>2008</v>
      </c>
      <c r="D350" s="15">
        <v>8</v>
      </c>
      <c r="E350" s="15">
        <v>1</v>
      </c>
      <c r="F350" s="6" t="s">
        <v>33</v>
      </c>
      <c r="G350" s="6" t="s">
        <v>36</v>
      </c>
      <c r="H350" s="7">
        <v>2.71</v>
      </c>
      <c r="I350" s="6" t="s">
        <v>49</v>
      </c>
      <c r="J350" s="6" t="s">
        <v>44</v>
      </c>
      <c r="K350" s="7">
        <v>2.04</v>
      </c>
      <c r="L350" s="6" t="s">
        <v>32</v>
      </c>
      <c r="M350" s="6">
        <v>200931</v>
      </c>
      <c r="N350" s="6" t="str">
        <f t="shared" si="16"/>
        <v>2009-3-1</v>
      </c>
      <c r="O350" s="7">
        <v>1.59</v>
      </c>
      <c r="P350" s="7">
        <v>0.98</v>
      </c>
      <c r="Q350" s="6" t="s">
        <v>39</v>
      </c>
      <c r="R350" s="6">
        <v>200931</v>
      </c>
      <c r="S350" s="6" t="str">
        <f t="shared" si="17"/>
        <v>2009-3-1</v>
      </c>
      <c r="T350" s="7">
        <v>1.59</v>
      </c>
      <c r="U350" s="7">
        <v>0.98</v>
      </c>
      <c r="V350" s="6" t="s">
        <v>39</v>
      </c>
      <c r="W350" s="6">
        <v>0</v>
      </c>
      <c r="X350" s="6">
        <v>0</v>
      </c>
      <c r="Y350" s="6">
        <v>1</v>
      </c>
      <c r="Z350" s="6">
        <v>0</v>
      </c>
      <c r="AA350" s="6">
        <v>0</v>
      </c>
      <c r="AB350" s="6">
        <v>0</v>
      </c>
      <c r="AC350" s="6">
        <v>0</v>
      </c>
      <c r="AD350" s="6">
        <v>0</v>
      </c>
      <c r="AE350" s="6">
        <v>0</v>
      </c>
      <c r="AF350" s="6">
        <v>0</v>
      </c>
      <c r="AG350" s="6">
        <v>0</v>
      </c>
      <c r="AH350" s="6">
        <v>0</v>
      </c>
    </row>
    <row r="351" spans="1:34" x14ac:dyDescent="0.3">
      <c r="A351" s="6">
        <v>200881</v>
      </c>
      <c r="B351" s="12" t="str">
        <f t="shared" si="15"/>
        <v>2008-8-1</v>
      </c>
      <c r="C351" s="15">
        <v>2008</v>
      </c>
      <c r="D351" s="15">
        <v>8</v>
      </c>
      <c r="E351" s="15">
        <v>1</v>
      </c>
      <c r="F351" s="6" t="s">
        <v>28</v>
      </c>
      <c r="G351" s="6" t="s">
        <v>38</v>
      </c>
      <c r="H351" s="7">
        <v>2.42</v>
      </c>
      <c r="I351" s="6" t="s">
        <v>49</v>
      </c>
      <c r="J351" s="6" t="s">
        <v>31</v>
      </c>
      <c r="K351" s="7">
        <v>1.75</v>
      </c>
      <c r="L351" s="6" t="s">
        <v>39</v>
      </c>
      <c r="M351" s="6">
        <v>200931</v>
      </c>
      <c r="N351" s="6" t="str">
        <f t="shared" si="16"/>
        <v>2009-3-1</v>
      </c>
      <c r="O351" s="7">
        <v>1.97</v>
      </c>
      <c r="P351" s="7">
        <v>2.2000000000000002</v>
      </c>
      <c r="Q351" s="6" t="s">
        <v>39</v>
      </c>
      <c r="R351" s="6">
        <v>201231</v>
      </c>
      <c r="S351" s="6" t="str">
        <f t="shared" si="17"/>
        <v>2012-3-1</v>
      </c>
      <c r="T351" s="7">
        <v>2.52</v>
      </c>
      <c r="U351" s="7">
        <v>2.66</v>
      </c>
      <c r="V351" s="6" t="s">
        <v>32</v>
      </c>
      <c r="W351" s="6">
        <v>0</v>
      </c>
      <c r="X351" s="6">
        <v>0</v>
      </c>
      <c r="Y351" s="6">
        <v>1</v>
      </c>
      <c r="Z351" s="6">
        <v>1</v>
      </c>
      <c r="AA351" s="6">
        <v>1</v>
      </c>
      <c r="AB351" s="6">
        <v>1</v>
      </c>
      <c r="AC351" s="6">
        <v>0</v>
      </c>
      <c r="AD351" s="6">
        <v>0</v>
      </c>
      <c r="AE351" s="6">
        <v>0</v>
      </c>
      <c r="AF351" s="6">
        <v>1</v>
      </c>
      <c r="AG351" s="6">
        <v>1</v>
      </c>
      <c r="AH351" s="6">
        <v>1</v>
      </c>
    </row>
    <row r="352" spans="1:34" x14ac:dyDescent="0.3">
      <c r="A352" s="6">
        <v>200881</v>
      </c>
      <c r="B352" s="12" t="str">
        <f t="shared" si="15"/>
        <v>2008-8-1</v>
      </c>
      <c r="C352" s="15">
        <v>2008</v>
      </c>
      <c r="D352" s="15">
        <v>8</v>
      </c>
      <c r="E352" s="15">
        <v>1</v>
      </c>
      <c r="F352" s="6" t="s">
        <v>33</v>
      </c>
      <c r="G352" s="6" t="s">
        <v>38</v>
      </c>
      <c r="H352" s="7">
        <v>3.07</v>
      </c>
      <c r="I352" s="6" t="s">
        <v>49</v>
      </c>
      <c r="J352" s="6" t="s">
        <v>43</v>
      </c>
      <c r="K352" s="7">
        <v>2.8</v>
      </c>
      <c r="L352" s="6" t="s">
        <v>32</v>
      </c>
      <c r="M352" s="6">
        <v>200881</v>
      </c>
      <c r="N352" s="6" t="str">
        <f t="shared" si="16"/>
        <v>2008-8-1</v>
      </c>
      <c r="O352" s="7">
        <v>2.8</v>
      </c>
      <c r="P352" s="7">
        <v>2.8</v>
      </c>
      <c r="Q352" s="6" t="s">
        <v>32</v>
      </c>
      <c r="R352" s="6">
        <v>200881</v>
      </c>
      <c r="S352" s="6" t="str">
        <f t="shared" si="17"/>
        <v>2008-8-1</v>
      </c>
      <c r="T352" s="7">
        <v>2.8</v>
      </c>
      <c r="U352" s="7">
        <v>2.8</v>
      </c>
      <c r="V352" s="6" t="s">
        <v>32</v>
      </c>
      <c r="W352" s="6">
        <v>1</v>
      </c>
      <c r="X352" s="6">
        <v>0</v>
      </c>
      <c r="Y352" s="6">
        <v>1</v>
      </c>
      <c r="Z352" s="6">
        <v>0</v>
      </c>
      <c r="AA352" s="6">
        <v>0</v>
      </c>
      <c r="AB352" s="6">
        <v>0</v>
      </c>
      <c r="AC352" s="6">
        <v>0</v>
      </c>
      <c r="AD352" s="6">
        <v>0</v>
      </c>
      <c r="AE352" s="6">
        <v>0</v>
      </c>
      <c r="AF352" s="6">
        <v>0</v>
      </c>
      <c r="AG352" s="6">
        <v>0</v>
      </c>
      <c r="AH352" s="6">
        <v>0</v>
      </c>
    </row>
    <row r="353" spans="1:34" x14ac:dyDescent="0.3">
      <c r="A353" s="6">
        <v>200881</v>
      </c>
      <c r="B353" s="12" t="str">
        <f t="shared" si="15"/>
        <v>2008-8-1</v>
      </c>
      <c r="C353" s="15">
        <v>2008</v>
      </c>
      <c r="D353" s="15">
        <v>8</v>
      </c>
      <c r="E353" s="15">
        <v>1</v>
      </c>
      <c r="F353" s="6" t="s">
        <v>28</v>
      </c>
      <c r="G353" s="8" t="s">
        <v>38</v>
      </c>
      <c r="H353" s="7">
        <v>3.09</v>
      </c>
      <c r="I353" s="6" t="s">
        <v>49</v>
      </c>
      <c r="J353" s="6" t="s">
        <v>41</v>
      </c>
      <c r="K353" s="7">
        <v>3.45</v>
      </c>
      <c r="L353" s="6" t="s">
        <v>32</v>
      </c>
      <c r="M353" s="6">
        <v>200931</v>
      </c>
      <c r="N353" s="6" t="str">
        <f t="shared" si="16"/>
        <v>2009-3-1</v>
      </c>
      <c r="O353" s="7">
        <v>3.36</v>
      </c>
      <c r="P353" s="7">
        <v>3.27</v>
      </c>
      <c r="Q353" s="6" t="s">
        <v>32</v>
      </c>
      <c r="R353" s="6">
        <v>200931</v>
      </c>
      <c r="S353" s="6" t="str">
        <f t="shared" si="17"/>
        <v>2009-3-1</v>
      </c>
      <c r="T353" s="7">
        <v>3.36</v>
      </c>
      <c r="U353" s="7">
        <v>3.27</v>
      </c>
      <c r="V353" s="6" t="s">
        <v>32</v>
      </c>
      <c r="W353" s="6">
        <v>0</v>
      </c>
      <c r="X353" s="6">
        <v>0</v>
      </c>
      <c r="Y353" s="6">
        <v>1</v>
      </c>
      <c r="Z353" s="6">
        <v>0</v>
      </c>
      <c r="AA353" s="6">
        <v>0</v>
      </c>
      <c r="AB353" s="6">
        <v>0</v>
      </c>
      <c r="AC353" s="6">
        <v>0</v>
      </c>
      <c r="AD353" s="6">
        <v>0</v>
      </c>
      <c r="AE353" s="6">
        <v>0</v>
      </c>
      <c r="AF353" s="6">
        <v>0</v>
      </c>
      <c r="AG353" s="6">
        <v>0</v>
      </c>
      <c r="AH353" s="6">
        <v>0</v>
      </c>
    </row>
    <row r="354" spans="1:34" x14ac:dyDescent="0.3">
      <c r="A354" s="6">
        <v>200881</v>
      </c>
      <c r="B354" s="12" t="str">
        <f t="shared" si="15"/>
        <v>2008-8-1</v>
      </c>
      <c r="C354" s="15">
        <v>2008</v>
      </c>
      <c r="D354" s="15">
        <v>8</v>
      </c>
      <c r="E354" s="15">
        <v>1</v>
      </c>
      <c r="F354" s="6" t="s">
        <v>33</v>
      </c>
      <c r="G354" s="6" t="s">
        <v>38</v>
      </c>
      <c r="H354" s="7">
        <v>3.18</v>
      </c>
      <c r="I354" s="6" t="s">
        <v>52</v>
      </c>
      <c r="J354" s="6" t="s">
        <v>48</v>
      </c>
      <c r="K354" s="7">
        <v>3.27</v>
      </c>
      <c r="L354" s="6" t="s">
        <v>32</v>
      </c>
      <c r="M354" s="6">
        <v>200931</v>
      </c>
      <c r="N354" s="6" t="str">
        <f t="shared" si="16"/>
        <v>2009-3-1</v>
      </c>
      <c r="O354" s="7">
        <v>3.33</v>
      </c>
      <c r="P354" s="7">
        <v>3.4</v>
      </c>
      <c r="Q354" s="6" t="s">
        <v>32</v>
      </c>
      <c r="R354" s="6">
        <v>201331</v>
      </c>
      <c r="S354" s="6" t="str">
        <f t="shared" si="17"/>
        <v>2013-3-1</v>
      </c>
      <c r="T354" s="7">
        <v>3.24</v>
      </c>
      <c r="U354" s="7">
        <v>3.25</v>
      </c>
      <c r="V354" s="6" t="s">
        <v>32</v>
      </c>
      <c r="W354" s="6">
        <v>1</v>
      </c>
      <c r="X354" s="6">
        <v>0</v>
      </c>
      <c r="Y354" s="6">
        <v>1</v>
      </c>
      <c r="Z354" s="6">
        <v>1</v>
      </c>
      <c r="AA354" s="6">
        <v>1</v>
      </c>
      <c r="AB354" s="6">
        <v>1</v>
      </c>
      <c r="AC354" s="6">
        <v>1</v>
      </c>
      <c r="AD354" s="6">
        <v>0</v>
      </c>
      <c r="AE354" s="6">
        <v>0</v>
      </c>
      <c r="AF354" s="6">
        <v>0</v>
      </c>
      <c r="AG354" s="6">
        <v>0</v>
      </c>
      <c r="AH354" s="6">
        <v>0</v>
      </c>
    </row>
    <row r="355" spans="1:34" x14ac:dyDescent="0.3">
      <c r="A355" s="6">
        <v>200881</v>
      </c>
      <c r="B355" s="12" t="str">
        <f t="shared" si="15"/>
        <v>2008-8-1</v>
      </c>
      <c r="C355" s="15">
        <v>2008</v>
      </c>
      <c r="D355" s="15">
        <v>8</v>
      </c>
      <c r="E355" s="15">
        <v>1</v>
      </c>
      <c r="F355" s="6" t="s">
        <v>33</v>
      </c>
      <c r="G355" s="6" t="s">
        <v>34</v>
      </c>
      <c r="H355" s="7">
        <v>3.94</v>
      </c>
      <c r="I355" s="6" t="s">
        <v>49</v>
      </c>
      <c r="J355" s="6" t="s">
        <v>35</v>
      </c>
      <c r="K355" s="7">
        <v>3.11</v>
      </c>
      <c r="L355" s="6" t="s">
        <v>32</v>
      </c>
      <c r="M355" s="6">
        <v>200961</v>
      </c>
      <c r="N355" s="6" t="str">
        <f t="shared" si="16"/>
        <v>2009-6-1</v>
      </c>
      <c r="O355" s="7">
        <v>2.85</v>
      </c>
      <c r="P355" s="7">
        <v>1.8</v>
      </c>
      <c r="Q355" s="6" t="s">
        <v>42</v>
      </c>
      <c r="R355" s="6">
        <v>201271</v>
      </c>
      <c r="S355" s="6" t="str">
        <f t="shared" si="17"/>
        <v>2012-7-1</v>
      </c>
      <c r="T355" s="7">
        <v>3.08</v>
      </c>
      <c r="U355" s="7">
        <v>4</v>
      </c>
      <c r="V355" s="6" t="s">
        <v>32</v>
      </c>
      <c r="W355" s="6">
        <v>0</v>
      </c>
      <c r="X355" s="6">
        <v>0</v>
      </c>
      <c r="Y355" s="6">
        <v>1</v>
      </c>
      <c r="Z355" s="6">
        <v>1</v>
      </c>
      <c r="AA355" s="6">
        <v>1</v>
      </c>
      <c r="AB355" s="6">
        <v>1</v>
      </c>
      <c r="AC355" s="6">
        <v>0</v>
      </c>
      <c r="AD355" s="6">
        <v>0</v>
      </c>
      <c r="AE355" s="6">
        <v>0</v>
      </c>
      <c r="AF355" s="6">
        <v>1</v>
      </c>
      <c r="AG355" s="6">
        <v>1</v>
      </c>
      <c r="AH355" s="6">
        <v>1</v>
      </c>
    </row>
    <row r="356" spans="1:34" x14ac:dyDescent="0.3">
      <c r="A356" s="6">
        <v>200881</v>
      </c>
      <c r="B356" s="12" t="str">
        <f t="shared" si="15"/>
        <v>2008-8-1</v>
      </c>
      <c r="C356" s="15">
        <v>2008</v>
      </c>
      <c r="D356" s="15">
        <v>8</v>
      </c>
      <c r="E356" s="15">
        <v>1</v>
      </c>
      <c r="F356" s="6" t="s">
        <v>33</v>
      </c>
      <c r="G356" s="6" t="s">
        <v>40</v>
      </c>
      <c r="H356" s="7">
        <v>3.81</v>
      </c>
      <c r="I356" s="6" t="s">
        <v>49</v>
      </c>
      <c r="J356" s="6" t="s">
        <v>45</v>
      </c>
      <c r="K356" s="7">
        <v>2.93</v>
      </c>
      <c r="L356" s="6" t="s">
        <v>32</v>
      </c>
      <c r="M356" s="6">
        <v>200931</v>
      </c>
      <c r="N356" s="6" t="str">
        <f t="shared" si="16"/>
        <v>2009-3-1</v>
      </c>
      <c r="O356" s="7">
        <v>3.07</v>
      </c>
      <c r="P356" s="7">
        <v>3.17</v>
      </c>
      <c r="Q356" s="6" t="s">
        <v>32</v>
      </c>
      <c r="R356" s="6">
        <v>201231</v>
      </c>
      <c r="S356" s="6" t="str">
        <f t="shared" si="17"/>
        <v>2012-3-1</v>
      </c>
      <c r="T356" s="7">
        <v>3.54</v>
      </c>
      <c r="U356" s="7">
        <v>3.18</v>
      </c>
      <c r="V356" s="6" t="s">
        <v>32</v>
      </c>
      <c r="W356" s="6">
        <v>0</v>
      </c>
      <c r="X356" s="6">
        <v>0</v>
      </c>
      <c r="Y356" s="6">
        <v>1</v>
      </c>
      <c r="Z356" s="6">
        <v>1</v>
      </c>
      <c r="AA356" s="6">
        <v>1</v>
      </c>
      <c r="AB356" s="6">
        <v>1</v>
      </c>
      <c r="AC356" s="6">
        <v>0</v>
      </c>
      <c r="AD356" s="6">
        <v>0</v>
      </c>
      <c r="AE356" s="6">
        <v>0</v>
      </c>
      <c r="AF356" s="6">
        <v>1</v>
      </c>
      <c r="AG356" s="6">
        <v>1</v>
      </c>
      <c r="AH356" s="6">
        <v>1</v>
      </c>
    </row>
    <row r="357" spans="1:34" x14ac:dyDescent="0.3">
      <c r="A357" s="6">
        <v>200881</v>
      </c>
      <c r="B357" s="12" t="str">
        <f t="shared" si="15"/>
        <v>2008-8-1</v>
      </c>
      <c r="C357" s="15">
        <v>2008</v>
      </c>
      <c r="D357" s="15">
        <v>8</v>
      </c>
      <c r="E357" s="15">
        <v>1</v>
      </c>
      <c r="F357" s="6" t="s">
        <v>28</v>
      </c>
      <c r="G357" s="6" t="s">
        <v>40</v>
      </c>
      <c r="H357" s="7">
        <v>3</v>
      </c>
      <c r="I357" s="6" t="s">
        <v>49</v>
      </c>
      <c r="J357" s="6" t="s">
        <v>46</v>
      </c>
      <c r="K357" s="7">
        <v>2.41</v>
      </c>
      <c r="L357" s="6" t="s">
        <v>32</v>
      </c>
      <c r="M357" s="6">
        <v>200931</v>
      </c>
      <c r="N357" s="6" t="str">
        <f t="shared" si="16"/>
        <v>2009-3-1</v>
      </c>
      <c r="O357" s="7">
        <v>2.61</v>
      </c>
      <c r="P357" s="7">
        <v>2.78</v>
      </c>
      <c r="Q357" s="6" t="s">
        <v>32</v>
      </c>
      <c r="R357" s="6">
        <v>201281</v>
      </c>
      <c r="S357" s="6" t="str">
        <f t="shared" si="17"/>
        <v>2012-8-1</v>
      </c>
      <c r="T357" s="7">
        <v>2.97</v>
      </c>
      <c r="U357" s="7">
        <v>3.49</v>
      </c>
      <c r="V357" s="6" t="s">
        <v>32</v>
      </c>
      <c r="W357" s="6">
        <v>1</v>
      </c>
      <c r="X357" s="6">
        <v>0</v>
      </c>
      <c r="Y357" s="6">
        <v>1</v>
      </c>
      <c r="Z357" s="6">
        <v>1</v>
      </c>
      <c r="AA357" s="6">
        <v>1</v>
      </c>
      <c r="AB357" s="6">
        <v>1</v>
      </c>
      <c r="AC357" s="6">
        <v>1</v>
      </c>
      <c r="AD357" s="6">
        <v>0</v>
      </c>
      <c r="AE357" s="6">
        <v>0</v>
      </c>
      <c r="AF357" s="6">
        <v>0</v>
      </c>
      <c r="AG357" s="6">
        <v>1</v>
      </c>
      <c r="AH357" s="6">
        <v>1</v>
      </c>
    </row>
    <row r="358" spans="1:34" x14ac:dyDescent="0.3">
      <c r="A358" s="6">
        <v>200881</v>
      </c>
      <c r="B358" s="12" t="str">
        <f t="shared" si="15"/>
        <v>2008-8-1</v>
      </c>
      <c r="C358" s="15">
        <v>2008</v>
      </c>
      <c r="D358" s="15">
        <v>8</v>
      </c>
      <c r="E358" s="15">
        <v>1</v>
      </c>
      <c r="F358" s="6" t="s">
        <v>28</v>
      </c>
      <c r="G358" s="6" t="s">
        <v>34</v>
      </c>
      <c r="H358" s="16">
        <v>3.39</v>
      </c>
      <c r="I358" s="6" t="s">
        <v>49</v>
      </c>
      <c r="J358" s="6" t="s">
        <v>35</v>
      </c>
      <c r="K358" s="7">
        <v>3.44</v>
      </c>
      <c r="L358" s="6" t="s">
        <v>32</v>
      </c>
      <c r="M358" s="6">
        <v>200931</v>
      </c>
      <c r="N358" s="6" t="str">
        <f t="shared" si="16"/>
        <v>2009-3-1</v>
      </c>
      <c r="O358" s="7">
        <v>2.87</v>
      </c>
      <c r="P358" s="7">
        <v>2.35</v>
      </c>
      <c r="Q358" s="6" t="s">
        <v>32</v>
      </c>
      <c r="R358" s="17"/>
      <c r="S358" s="6" t="str">
        <f t="shared" si="17"/>
        <v>--</v>
      </c>
      <c r="T358" s="16"/>
      <c r="U358" s="16"/>
      <c r="V358" s="17"/>
      <c r="W358" s="6">
        <v>0</v>
      </c>
      <c r="X358" s="6">
        <v>0</v>
      </c>
      <c r="Y358" s="6">
        <v>1</v>
      </c>
      <c r="Z358" s="6">
        <v>0</v>
      </c>
      <c r="AA358" s="6">
        <v>0</v>
      </c>
      <c r="AB358" s="6">
        <v>0</v>
      </c>
      <c r="AC358" s="6">
        <v>0</v>
      </c>
      <c r="AD358" s="6">
        <v>0</v>
      </c>
      <c r="AE358" s="6">
        <v>0</v>
      </c>
      <c r="AF358" s="6">
        <v>0</v>
      </c>
      <c r="AG358" s="6">
        <v>0</v>
      </c>
      <c r="AH358" s="6">
        <v>0</v>
      </c>
    </row>
    <row r="359" spans="1:34" x14ac:dyDescent="0.3">
      <c r="A359" s="6">
        <v>200881</v>
      </c>
      <c r="B359" s="12" t="str">
        <f t="shared" si="15"/>
        <v>2008-8-1</v>
      </c>
      <c r="C359" s="15">
        <v>2008</v>
      </c>
      <c r="D359" s="15">
        <v>8</v>
      </c>
      <c r="E359" s="15">
        <v>1</v>
      </c>
      <c r="F359" s="6" t="s">
        <v>33</v>
      </c>
      <c r="G359" s="8" t="s">
        <v>38</v>
      </c>
      <c r="H359" s="7">
        <v>3.95</v>
      </c>
      <c r="I359" s="6" t="s">
        <v>49</v>
      </c>
      <c r="J359" s="6" t="s">
        <v>31</v>
      </c>
      <c r="K359" s="7">
        <v>3.5</v>
      </c>
      <c r="L359" s="6" t="s">
        <v>32</v>
      </c>
      <c r="M359" s="6">
        <v>200931</v>
      </c>
      <c r="N359" s="6" t="str">
        <f t="shared" si="16"/>
        <v>2009-3-1</v>
      </c>
      <c r="O359" s="7">
        <v>3.71</v>
      </c>
      <c r="P359" s="7">
        <v>3.92</v>
      </c>
      <c r="Q359" s="6" t="s">
        <v>32</v>
      </c>
      <c r="R359" s="6">
        <v>201231</v>
      </c>
      <c r="S359" s="6" t="str">
        <f t="shared" si="17"/>
        <v>2012-3-1</v>
      </c>
      <c r="T359" s="7">
        <v>3.51</v>
      </c>
      <c r="U359" s="7">
        <v>4</v>
      </c>
      <c r="V359" s="6" t="s">
        <v>32</v>
      </c>
      <c r="W359" s="6">
        <v>1</v>
      </c>
      <c r="X359" s="6">
        <v>0</v>
      </c>
      <c r="Y359" s="6">
        <v>1</v>
      </c>
      <c r="Z359" s="6">
        <v>1</v>
      </c>
      <c r="AA359" s="6">
        <v>1</v>
      </c>
      <c r="AB359" s="6">
        <v>1</v>
      </c>
      <c r="AC359" s="6">
        <v>0</v>
      </c>
      <c r="AD359" s="6">
        <v>0</v>
      </c>
      <c r="AE359" s="6">
        <v>0</v>
      </c>
      <c r="AF359" s="6">
        <v>1</v>
      </c>
      <c r="AG359" s="6">
        <v>1</v>
      </c>
      <c r="AH359" s="6">
        <v>1</v>
      </c>
    </row>
    <row r="360" spans="1:34" x14ac:dyDescent="0.3">
      <c r="A360" s="6">
        <v>200881</v>
      </c>
      <c r="B360" s="12" t="str">
        <f t="shared" si="15"/>
        <v>2008-8-1</v>
      </c>
      <c r="C360" s="15">
        <v>2008</v>
      </c>
      <c r="D360" s="15">
        <v>8</v>
      </c>
      <c r="E360" s="15">
        <v>1</v>
      </c>
      <c r="F360" s="6" t="s">
        <v>28</v>
      </c>
      <c r="G360" s="6" t="s">
        <v>38</v>
      </c>
      <c r="H360" s="7">
        <v>3.34</v>
      </c>
      <c r="I360" s="6" t="s">
        <v>49</v>
      </c>
      <c r="J360" s="6" t="s">
        <v>41</v>
      </c>
      <c r="K360" s="7">
        <v>2.62</v>
      </c>
      <c r="L360" s="6" t="s">
        <v>32</v>
      </c>
      <c r="M360" s="6">
        <v>200931</v>
      </c>
      <c r="N360" s="6" t="str">
        <f t="shared" si="16"/>
        <v>2009-3-1</v>
      </c>
      <c r="O360" s="7">
        <v>2.6</v>
      </c>
      <c r="P360" s="7">
        <v>2.59</v>
      </c>
      <c r="Q360" s="6" t="s">
        <v>32</v>
      </c>
      <c r="R360" s="6">
        <v>201271</v>
      </c>
      <c r="S360" s="6" t="str">
        <f t="shared" si="17"/>
        <v>2012-7-1</v>
      </c>
      <c r="T360" s="7">
        <v>2.93</v>
      </c>
      <c r="U360" s="7">
        <v>2</v>
      </c>
      <c r="V360" s="6" t="s">
        <v>32</v>
      </c>
      <c r="W360" s="6">
        <v>0</v>
      </c>
      <c r="X360" s="6">
        <v>0</v>
      </c>
      <c r="Y360" s="6">
        <v>1</v>
      </c>
      <c r="Z360" s="6">
        <v>0</v>
      </c>
      <c r="AA360" s="6">
        <v>1</v>
      </c>
      <c r="AB360" s="6">
        <v>1</v>
      </c>
      <c r="AC360" s="6">
        <v>0</v>
      </c>
      <c r="AD360" s="6">
        <v>0</v>
      </c>
      <c r="AE360" s="6">
        <v>0</v>
      </c>
      <c r="AF360" s="6">
        <v>1</v>
      </c>
      <c r="AG360" s="6">
        <v>1</v>
      </c>
      <c r="AH360" s="6">
        <v>1</v>
      </c>
    </row>
    <row r="361" spans="1:34" x14ac:dyDescent="0.3">
      <c r="A361" s="6">
        <v>200881</v>
      </c>
      <c r="B361" s="12" t="str">
        <f t="shared" si="15"/>
        <v>2008-8-1</v>
      </c>
      <c r="C361" s="15">
        <v>2008</v>
      </c>
      <c r="D361" s="15">
        <v>8</v>
      </c>
      <c r="E361" s="15">
        <v>1</v>
      </c>
      <c r="F361" s="6" t="s">
        <v>33</v>
      </c>
      <c r="G361" s="6" t="s">
        <v>29</v>
      </c>
      <c r="H361" s="7">
        <v>3.95</v>
      </c>
      <c r="I361" s="6" t="s">
        <v>49</v>
      </c>
      <c r="J361" s="6" t="s">
        <v>31</v>
      </c>
      <c r="K361" s="7">
        <v>3.82</v>
      </c>
      <c r="L361" s="6" t="s">
        <v>32</v>
      </c>
      <c r="M361" s="6">
        <v>200931</v>
      </c>
      <c r="N361" s="6" t="str">
        <f t="shared" si="16"/>
        <v>2009-3-1</v>
      </c>
      <c r="O361" s="7">
        <v>3.75</v>
      </c>
      <c r="P361" s="7">
        <v>3.69</v>
      </c>
      <c r="Q361" s="6" t="s">
        <v>32</v>
      </c>
      <c r="R361" s="6">
        <v>201131</v>
      </c>
      <c r="S361" s="6" t="str">
        <f t="shared" si="17"/>
        <v>2011-3-1</v>
      </c>
      <c r="T361" s="7">
        <v>3.84</v>
      </c>
      <c r="U361" s="7">
        <v>3.92</v>
      </c>
      <c r="V361" s="6" t="s">
        <v>32</v>
      </c>
      <c r="W361" s="6">
        <v>1</v>
      </c>
      <c r="X361" s="6">
        <v>0</v>
      </c>
      <c r="Y361" s="6">
        <v>1</v>
      </c>
      <c r="Z361" s="6">
        <v>1</v>
      </c>
      <c r="AA361" s="6">
        <v>1</v>
      </c>
      <c r="AB361" s="6">
        <v>0</v>
      </c>
      <c r="AC361" s="6">
        <v>0</v>
      </c>
      <c r="AD361" s="6">
        <v>0</v>
      </c>
      <c r="AE361" s="6">
        <v>1</v>
      </c>
      <c r="AF361" s="6">
        <v>1</v>
      </c>
      <c r="AG361" s="6">
        <v>1</v>
      </c>
      <c r="AH361" s="6">
        <v>1</v>
      </c>
    </row>
    <row r="362" spans="1:34" x14ac:dyDescent="0.3">
      <c r="A362" s="6">
        <v>200881</v>
      </c>
      <c r="B362" s="12" t="str">
        <f t="shared" si="15"/>
        <v>2008-8-1</v>
      </c>
      <c r="C362" s="15">
        <v>2008</v>
      </c>
      <c r="D362" s="15">
        <v>8</v>
      </c>
      <c r="E362" s="15">
        <v>1</v>
      </c>
      <c r="F362" s="6" t="s">
        <v>33</v>
      </c>
      <c r="G362" s="6" t="s">
        <v>36</v>
      </c>
      <c r="H362" s="7">
        <v>3.53</v>
      </c>
      <c r="I362" s="6" t="s">
        <v>49</v>
      </c>
      <c r="J362" s="6" t="s">
        <v>31</v>
      </c>
      <c r="K362" s="7">
        <v>2.42</v>
      </c>
      <c r="L362" s="6" t="s">
        <v>32</v>
      </c>
      <c r="M362" s="6">
        <v>200931</v>
      </c>
      <c r="N362" s="6" t="str">
        <f t="shared" si="16"/>
        <v>2009-3-1</v>
      </c>
      <c r="O362" s="7">
        <v>2.64</v>
      </c>
      <c r="P362" s="7">
        <v>2.87</v>
      </c>
      <c r="Q362" s="6" t="s">
        <v>32</v>
      </c>
      <c r="R362" s="6">
        <v>201231</v>
      </c>
      <c r="S362" s="6" t="str">
        <f t="shared" si="17"/>
        <v>2012-3-1</v>
      </c>
      <c r="T362" s="7">
        <v>2.87</v>
      </c>
      <c r="U362" s="7">
        <v>3.03</v>
      </c>
      <c r="V362" s="6" t="s">
        <v>32</v>
      </c>
      <c r="W362" s="6">
        <v>0</v>
      </c>
      <c r="X362" s="6">
        <v>0</v>
      </c>
      <c r="Y362" s="6">
        <v>1</v>
      </c>
      <c r="Z362" s="6">
        <v>1</v>
      </c>
      <c r="AA362" s="6">
        <v>1</v>
      </c>
      <c r="AB362" s="6">
        <v>1</v>
      </c>
      <c r="AC362" s="6">
        <v>0</v>
      </c>
      <c r="AD362" s="6">
        <v>0</v>
      </c>
      <c r="AE362" s="6">
        <v>0</v>
      </c>
      <c r="AF362" s="6">
        <v>1</v>
      </c>
      <c r="AG362" s="6">
        <v>1</v>
      </c>
      <c r="AH362" s="6">
        <v>1</v>
      </c>
    </row>
    <row r="363" spans="1:34" x14ac:dyDescent="0.3">
      <c r="A363" s="6">
        <v>200881</v>
      </c>
      <c r="B363" s="12" t="str">
        <f t="shared" si="15"/>
        <v>2008-8-1</v>
      </c>
      <c r="C363" s="15">
        <v>2008</v>
      </c>
      <c r="D363" s="15">
        <v>8</v>
      </c>
      <c r="E363" s="15">
        <v>1</v>
      </c>
      <c r="F363" s="6" t="s">
        <v>33</v>
      </c>
      <c r="G363" s="6" t="s">
        <v>37</v>
      </c>
      <c r="H363" s="7">
        <v>3.49</v>
      </c>
      <c r="I363" s="6" t="s">
        <v>49</v>
      </c>
      <c r="J363" s="6" t="s">
        <v>43</v>
      </c>
      <c r="K363" s="7">
        <v>3.05</v>
      </c>
      <c r="L363" s="6" t="s">
        <v>32</v>
      </c>
      <c r="M363" s="6">
        <v>200931</v>
      </c>
      <c r="N363" s="6" t="str">
        <f t="shared" si="16"/>
        <v>2009-3-1</v>
      </c>
      <c r="O363" s="7">
        <v>2.98</v>
      </c>
      <c r="P363" s="7">
        <v>2.92</v>
      </c>
      <c r="Q363" s="6" t="s">
        <v>32</v>
      </c>
      <c r="R363" s="6">
        <v>201251</v>
      </c>
      <c r="S363" s="6" t="str">
        <f t="shared" si="17"/>
        <v>2012-5-1</v>
      </c>
      <c r="T363" s="7">
        <v>2.73</v>
      </c>
      <c r="U363" s="7">
        <v>0</v>
      </c>
      <c r="V363" s="6" t="s">
        <v>32</v>
      </c>
      <c r="W363" s="6">
        <v>1</v>
      </c>
      <c r="X363" s="6">
        <v>0</v>
      </c>
      <c r="Y363" s="6">
        <v>1</v>
      </c>
      <c r="Z363" s="6">
        <v>1</v>
      </c>
      <c r="AA363" s="6">
        <v>1</v>
      </c>
      <c r="AB363" s="6">
        <v>1</v>
      </c>
      <c r="AC363" s="6">
        <v>0</v>
      </c>
      <c r="AD363" s="6">
        <v>0</v>
      </c>
      <c r="AE363" s="6">
        <v>0</v>
      </c>
      <c r="AF363" s="6">
        <v>1</v>
      </c>
      <c r="AG363" s="6">
        <v>1</v>
      </c>
      <c r="AH363" s="6">
        <v>1</v>
      </c>
    </row>
    <row r="364" spans="1:34" x14ac:dyDescent="0.3">
      <c r="A364" s="6">
        <v>200881</v>
      </c>
      <c r="B364" s="12" t="str">
        <f t="shared" si="15"/>
        <v>2008-8-1</v>
      </c>
      <c r="C364" s="15">
        <v>2008</v>
      </c>
      <c r="D364" s="15">
        <v>8</v>
      </c>
      <c r="E364" s="15">
        <v>1</v>
      </c>
      <c r="F364" s="6" t="s">
        <v>28</v>
      </c>
      <c r="G364" s="6" t="s">
        <v>38</v>
      </c>
      <c r="H364" s="7">
        <v>2.77</v>
      </c>
      <c r="I364" s="6" t="s">
        <v>49</v>
      </c>
      <c r="J364" s="6" t="s">
        <v>31</v>
      </c>
      <c r="K364" s="7">
        <v>3</v>
      </c>
      <c r="L364" s="6" t="s">
        <v>32</v>
      </c>
      <c r="M364" s="6">
        <v>200931</v>
      </c>
      <c r="N364" s="6" t="str">
        <f t="shared" si="16"/>
        <v>2009-3-1</v>
      </c>
      <c r="O364" s="7">
        <v>2.2400000000000002</v>
      </c>
      <c r="P364" s="7">
        <v>1.57</v>
      </c>
      <c r="Q364" s="6" t="s">
        <v>42</v>
      </c>
      <c r="R364" s="6">
        <v>201231</v>
      </c>
      <c r="S364" s="6" t="str">
        <f t="shared" si="17"/>
        <v>2012-3-1</v>
      </c>
      <c r="T364" s="7">
        <v>2.42</v>
      </c>
      <c r="U364" s="7">
        <v>2.84</v>
      </c>
      <c r="V364" s="6" t="s">
        <v>32</v>
      </c>
      <c r="W364" s="6">
        <v>0</v>
      </c>
      <c r="X364" s="6">
        <v>0</v>
      </c>
      <c r="Y364" s="6">
        <v>1</v>
      </c>
      <c r="Z364" s="6">
        <v>1</v>
      </c>
      <c r="AA364" s="6">
        <v>1</v>
      </c>
      <c r="AB364" s="6">
        <v>1</v>
      </c>
      <c r="AC364" s="6">
        <v>0</v>
      </c>
      <c r="AD364" s="6">
        <v>0</v>
      </c>
      <c r="AE364" s="6">
        <v>0</v>
      </c>
      <c r="AF364" s="6">
        <v>1</v>
      </c>
      <c r="AG364" s="6">
        <v>1</v>
      </c>
      <c r="AH364" s="6">
        <v>1</v>
      </c>
    </row>
    <row r="365" spans="1:34" x14ac:dyDescent="0.3">
      <c r="A365" s="6">
        <v>200881</v>
      </c>
      <c r="B365" s="12" t="str">
        <f t="shared" si="15"/>
        <v>2008-8-1</v>
      </c>
      <c r="C365" s="15">
        <v>2008</v>
      </c>
      <c r="D365" s="15">
        <v>8</v>
      </c>
      <c r="E365" s="15">
        <v>1</v>
      </c>
      <c r="F365" s="6" t="s">
        <v>33</v>
      </c>
      <c r="G365" s="6" t="s">
        <v>36</v>
      </c>
      <c r="H365" s="7">
        <v>3.34</v>
      </c>
      <c r="I365" s="6" t="s">
        <v>49</v>
      </c>
      <c r="J365" s="6" t="s">
        <v>44</v>
      </c>
      <c r="K365" s="7">
        <v>3.56</v>
      </c>
      <c r="L365" s="6" t="s">
        <v>32</v>
      </c>
      <c r="M365" s="6">
        <v>200881</v>
      </c>
      <c r="N365" s="6" t="str">
        <f t="shared" si="16"/>
        <v>2008-8-1</v>
      </c>
      <c r="O365" s="7">
        <v>3.56</v>
      </c>
      <c r="P365" s="7">
        <v>3.56</v>
      </c>
      <c r="Q365" s="6" t="s">
        <v>32</v>
      </c>
      <c r="R365" s="6">
        <v>200881</v>
      </c>
      <c r="S365" s="6" t="str">
        <f t="shared" si="17"/>
        <v>2008-8-1</v>
      </c>
      <c r="T365" s="7">
        <v>3.56</v>
      </c>
      <c r="U365" s="7">
        <v>3.56</v>
      </c>
      <c r="V365" s="6" t="s">
        <v>32</v>
      </c>
      <c r="W365" s="6">
        <v>1</v>
      </c>
      <c r="X365" s="6">
        <v>0</v>
      </c>
      <c r="Y365" s="6">
        <v>1</v>
      </c>
      <c r="Z365" s="6">
        <v>0</v>
      </c>
      <c r="AA365" s="6">
        <v>0</v>
      </c>
      <c r="AB365" s="6">
        <v>0</v>
      </c>
      <c r="AC365" s="6">
        <v>0</v>
      </c>
      <c r="AD365" s="6">
        <v>0</v>
      </c>
      <c r="AE365" s="6">
        <v>0</v>
      </c>
      <c r="AF365" s="6">
        <v>0</v>
      </c>
      <c r="AG365" s="6">
        <v>0</v>
      </c>
      <c r="AH365" s="6">
        <v>0</v>
      </c>
    </row>
    <row r="366" spans="1:34" x14ac:dyDescent="0.3">
      <c r="A366" s="6">
        <v>200881</v>
      </c>
      <c r="B366" s="12" t="str">
        <f t="shared" si="15"/>
        <v>2008-8-1</v>
      </c>
      <c r="C366" s="15">
        <v>2008</v>
      </c>
      <c r="D366" s="15">
        <v>8</v>
      </c>
      <c r="E366" s="15">
        <v>1</v>
      </c>
      <c r="F366" s="6" t="s">
        <v>28</v>
      </c>
      <c r="G366" s="6" t="s">
        <v>40</v>
      </c>
      <c r="H366" s="7">
        <v>3.29</v>
      </c>
      <c r="I366" s="6" t="s">
        <v>49</v>
      </c>
      <c r="J366" s="6" t="s">
        <v>43</v>
      </c>
      <c r="K366" s="7">
        <v>2.8</v>
      </c>
      <c r="L366" s="6" t="s">
        <v>32</v>
      </c>
      <c r="M366" s="6">
        <v>200931</v>
      </c>
      <c r="N366" s="6" t="str">
        <f t="shared" si="16"/>
        <v>2009-3-1</v>
      </c>
      <c r="O366" s="7">
        <v>2.74</v>
      </c>
      <c r="P366" s="7">
        <v>2.67</v>
      </c>
      <c r="Q366" s="6" t="s">
        <v>32</v>
      </c>
      <c r="R366" s="6">
        <v>201231</v>
      </c>
      <c r="S366" s="6" t="str">
        <f t="shared" si="17"/>
        <v>2012-3-1</v>
      </c>
      <c r="T366" s="7">
        <v>2.6</v>
      </c>
      <c r="U366" s="7">
        <v>2.2400000000000002</v>
      </c>
      <c r="V366" s="6" t="s">
        <v>32</v>
      </c>
      <c r="W366" s="6">
        <v>1</v>
      </c>
      <c r="X366" s="6">
        <v>0</v>
      </c>
      <c r="Y366" s="6">
        <v>1</v>
      </c>
      <c r="Z366" s="6">
        <v>1</v>
      </c>
      <c r="AA366" s="6">
        <v>1</v>
      </c>
      <c r="AB366" s="6">
        <v>1</v>
      </c>
      <c r="AC366" s="6">
        <v>0</v>
      </c>
      <c r="AD366" s="6">
        <v>0</v>
      </c>
      <c r="AE366" s="6">
        <v>0</v>
      </c>
      <c r="AF366" s="6">
        <v>1</v>
      </c>
      <c r="AG366" s="6">
        <v>1</v>
      </c>
      <c r="AH366" s="6">
        <v>1</v>
      </c>
    </row>
    <row r="367" spans="1:34" x14ac:dyDescent="0.3">
      <c r="A367" s="6">
        <v>200881</v>
      </c>
      <c r="B367" s="12" t="str">
        <f t="shared" si="15"/>
        <v>2008-8-1</v>
      </c>
      <c r="C367" s="15">
        <v>2008</v>
      </c>
      <c r="D367" s="15">
        <v>8</v>
      </c>
      <c r="E367" s="15">
        <v>1</v>
      </c>
      <c r="F367" s="6" t="s">
        <v>28</v>
      </c>
      <c r="G367" s="6" t="s">
        <v>38</v>
      </c>
      <c r="H367" s="7">
        <v>3.2</v>
      </c>
      <c r="I367" s="6" t="s">
        <v>49</v>
      </c>
      <c r="J367" s="6" t="s">
        <v>31</v>
      </c>
      <c r="K367" s="7">
        <v>3.7</v>
      </c>
      <c r="L367" s="6" t="s">
        <v>32</v>
      </c>
      <c r="M367" s="6">
        <v>200931</v>
      </c>
      <c r="N367" s="6" t="str">
        <f t="shared" si="16"/>
        <v>2009-3-1</v>
      </c>
      <c r="O367" s="7">
        <v>3.81</v>
      </c>
      <c r="P367" s="7">
        <v>3.92</v>
      </c>
      <c r="Q367" s="6" t="s">
        <v>32</v>
      </c>
      <c r="R367" s="6">
        <v>201231</v>
      </c>
      <c r="S367" s="6" t="str">
        <f t="shared" si="17"/>
        <v>2012-3-1</v>
      </c>
      <c r="T367" s="7">
        <v>3.76</v>
      </c>
      <c r="U367" s="7">
        <v>3.91</v>
      </c>
      <c r="V367" s="6" t="s">
        <v>32</v>
      </c>
      <c r="W367" s="6">
        <v>1</v>
      </c>
      <c r="X367" s="6">
        <v>0</v>
      </c>
      <c r="Y367" s="6">
        <v>1</v>
      </c>
      <c r="Z367" s="6">
        <v>1</v>
      </c>
      <c r="AA367" s="6">
        <v>1</v>
      </c>
      <c r="AB367" s="6">
        <v>1</v>
      </c>
      <c r="AC367" s="6">
        <v>0</v>
      </c>
      <c r="AD367" s="6">
        <v>0</v>
      </c>
      <c r="AE367" s="6">
        <v>0</v>
      </c>
      <c r="AF367" s="6">
        <v>1</v>
      </c>
      <c r="AG367" s="6">
        <v>1</v>
      </c>
      <c r="AH367" s="6">
        <v>1</v>
      </c>
    </row>
    <row r="368" spans="1:34" x14ac:dyDescent="0.3">
      <c r="A368" s="6">
        <v>200881</v>
      </c>
      <c r="B368" s="12" t="str">
        <f t="shared" si="15"/>
        <v>2008-8-1</v>
      </c>
      <c r="C368" s="15">
        <v>2008</v>
      </c>
      <c r="D368" s="15">
        <v>8</v>
      </c>
      <c r="E368" s="15">
        <v>1</v>
      </c>
      <c r="F368" s="6" t="s">
        <v>33</v>
      </c>
      <c r="G368" s="6" t="s">
        <v>34</v>
      </c>
      <c r="H368" s="7">
        <v>3.73</v>
      </c>
      <c r="I368" s="6" t="s">
        <v>49</v>
      </c>
      <c r="J368" s="6" t="s">
        <v>35</v>
      </c>
      <c r="K368" s="7">
        <v>3.67</v>
      </c>
      <c r="L368" s="6" t="s">
        <v>32</v>
      </c>
      <c r="M368" s="6">
        <v>200951</v>
      </c>
      <c r="N368" s="6" t="str">
        <f t="shared" si="16"/>
        <v>2009-5-1</v>
      </c>
      <c r="O368" s="7">
        <v>3.71</v>
      </c>
      <c r="P368" s="7">
        <v>4</v>
      </c>
      <c r="Q368" s="6" t="s">
        <v>32</v>
      </c>
      <c r="R368" s="6">
        <v>201271</v>
      </c>
      <c r="S368" s="6" t="str">
        <f t="shared" si="17"/>
        <v>2012-7-1</v>
      </c>
      <c r="T368" s="7">
        <v>3.66</v>
      </c>
      <c r="U368" s="7">
        <v>0</v>
      </c>
      <c r="V368" s="6" t="s">
        <v>32</v>
      </c>
      <c r="W368" s="6">
        <v>0</v>
      </c>
      <c r="X368" s="6">
        <v>0</v>
      </c>
      <c r="Y368" s="6">
        <v>1</v>
      </c>
      <c r="Z368" s="6">
        <v>1</v>
      </c>
      <c r="AA368" s="6">
        <v>0</v>
      </c>
      <c r="AB368" s="6">
        <v>1</v>
      </c>
      <c r="AC368" s="6">
        <v>0</v>
      </c>
      <c r="AD368" s="6">
        <v>0</v>
      </c>
      <c r="AE368" s="6">
        <v>0</v>
      </c>
      <c r="AF368" s="6">
        <v>0</v>
      </c>
      <c r="AG368" s="6">
        <v>1</v>
      </c>
      <c r="AH368" s="6">
        <v>1</v>
      </c>
    </row>
    <row r="369" spans="1:34" x14ac:dyDescent="0.3">
      <c r="A369" s="6">
        <v>200881</v>
      </c>
      <c r="B369" s="12" t="str">
        <f t="shared" si="15"/>
        <v>2008-8-1</v>
      </c>
      <c r="C369" s="15">
        <v>2008</v>
      </c>
      <c r="D369" s="15">
        <v>8</v>
      </c>
      <c r="E369" s="15">
        <v>1</v>
      </c>
      <c r="F369" s="6" t="s">
        <v>33</v>
      </c>
      <c r="G369" s="6" t="s">
        <v>38</v>
      </c>
      <c r="H369" s="7">
        <v>3.03</v>
      </c>
      <c r="I369" s="6" t="s">
        <v>49</v>
      </c>
      <c r="J369" s="6" t="s">
        <v>43</v>
      </c>
      <c r="K369" s="7">
        <v>2.2400000000000002</v>
      </c>
      <c r="L369" s="6" t="s">
        <v>32</v>
      </c>
      <c r="M369" s="6">
        <v>200931</v>
      </c>
      <c r="N369" s="6" t="str">
        <f t="shared" si="16"/>
        <v>2009-3-1</v>
      </c>
      <c r="O369" s="7">
        <v>2.2000000000000002</v>
      </c>
      <c r="P369" s="7">
        <v>2.16</v>
      </c>
      <c r="Q369" s="6" t="s">
        <v>32</v>
      </c>
      <c r="R369" s="6">
        <v>201231</v>
      </c>
      <c r="S369" s="6" t="str">
        <f t="shared" si="17"/>
        <v>2012-3-1</v>
      </c>
      <c r="T369" s="7">
        <v>2.65</v>
      </c>
      <c r="U369" s="7">
        <v>2.82</v>
      </c>
      <c r="V369" s="6" t="s">
        <v>32</v>
      </c>
      <c r="W369" s="6">
        <v>1</v>
      </c>
      <c r="X369" s="6">
        <v>0</v>
      </c>
      <c r="Y369" s="6">
        <v>1</v>
      </c>
      <c r="Z369" s="6">
        <v>1</v>
      </c>
      <c r="AA369" s="6">
        <v>1</v>
      </c>
      <c r="AB369" s="6">
        <v>1</v>
      </c>
      <c r="AC369" s="6">
        <v>0</v>
      </c>
      <c r="AD369" s="6">
        <v>0</v>
      </c>
      <c r="AE369" s="6">
        <v>0</v>
      </c>
      <c r="AF369" s="6">
        <v>1</v>
      </c>
      <c r="AG369" s="6">
        <v>1</v>
      </c>
      <c r="AH369" s="6">
        <v>1</v>
      </c>
    </row>
    <row r="370" spans="1:34" x14ac:dyDescent="0.3">
      <c r="A370" s="6">
        <v>200881</v>
      </c>
      <c r="B370" s="12" t="str">
        <f t="shared" si="15"/>
        <v>2008-8-1</v>
      </c>
      <c r="C370" s="15">
        <v>2008</v>
      </c>
      <c r="D370" s="15">
        <v>8</v>
      </c>
      <c r="E370" s="15">
        <v>1</v>
      </c>
      <c r="F370" s="6" t="s">
        <v>33</v>
      </c>
      <c r="G370" s="6" t="s">
        <v>38</v>
      </c>
      <c r="H370" s="7">
        <v>3.44</v>
      </c>
      <c r="I370" s="6" t="s">
        <v>49</v>
      </c>
      <c r="J370" s="6" t="s">
        <v>41</v>
      </c>
      <c r="K370" s="7">
        <v>2.76</v>
      </c>
      <c r="L370" s="6" t="s">
        <v>32</v>
      </c>
      <c r="M370" s="6">
        <v>200931</v>
      </c>
      <c r="N370" s="6" t="str">
        <f t="shared" si="16"/>
        <v>2009-3-1</v>
      </c>
      <c r="O370" s="7">
        <v>3.26</v>
      </c>
      <c r="P370" s="7">
        <v>3.67</v>
      </c>
      <c r="Q370" s="6" t="s">
        <v>32</v>
      </c>
      <c r="R370" s="6">
        <v>201261</v>
      </c>
      <c r="S370" s="6" t="str">
        <f t="shared" si="17"/>
        <v>2012-6-1</v>
      </c>
      <c r="T370" s="7">
        <v>3.53</v>
      </c>
      <c r="U370" s="7">
        <v>3.7</v>
      </c>
      <c r="V370" s="6" t="s">
        <v>32</v>
      </c>
      <c r="W370" s="6">
        <v>1</v>
      </c>
      <c r="X370" s="6">
        <v>0</v>
      </c>
      <c r="Y370" s="6">
        <v>1</v>
      </c>
      <c r="Z370" s="6">
        <v>1</v>
      </c>
      <c r="AA370" s="6">
        <v>1</v>
      </c>
      <c r="AB370" s="6">
        <v>1</v>
      </c>
      <c r="AC370" s="6">
        <v>0</v>
      </c>
      <c r="AD370" s="6">
        <v>0</v>
      </c>
      <c r="AE370" s="6">
        <v>0</v>
      </c>
      <c r="AF370" s="6">
        <v>1</v>
      </c>
      <c r="AG370" s="6">
        <v>1</v>
      </c>
      <c r="AH370" s="6">
        <v>1</v>
      </c>
    </row>
    <row r="371" spans="1:34" x14ac:dyDescent="0.3">
      <c r="A371" s="6">
        <v>200881</v>
      </c>
      <c r="B371" s="12" t="str">
        <f t="shared" si="15"/>
        <v>2008-8-1</v>
      </c>
      <c r="C371" s="15">
        <v>2008</v>
      </c>
      <c r="D371" s="15">
        <v>8</v>
      </c>
      <c r="E371" s="15">
        <v>1</v>
      </c>
      <c r="F371" s="6" t="s">
        <v>28</v>
      </c>
      <c r="G371" s="6" t="s">
        <v>40</v>
      </c>
      <c r="H371" s="7">
        <v>3.61</v>
      </c>
      <c r="I371" s="6" t="s">
        <v>49</v>
      </c>
      <c r="J371" s="6" t="s">
        <v>31</v>
      </c>
      <c r="K371" s="7">
        <v>3.5</v>
      </c>
      <c r="L371" s="6" t="s">
        <v>32</v>
      </c>
      <c r="M371" s="6">
        <v>200931</v>
      </c>
      <c r="N371" s="6" t="str">
        <f t="shared" si="16"/>
        <v>2009-3-1</v>
      </c>
      <c r="O371" s="7">
        <v>3.3</v>
      </c>
      <c r="P371" s="7">
        <v>3.1</v>
      </c>
      <c r="Q371" s="6" t="s">
        <v>32</v>
      </c>
      <c r="R371" s="6">
        <v>201231</v>
      </c>
      <c r="S371" s="6" t="str">
        <f t="shared" si="17"/>
        <v>2012-3-1</v>
      </c>
      <c r="T371" s="7">
        <v>3.48</v>
      </c>
      <c r="U371" s="7">
        <v>3.25</v>
      </c>
      <c r="V371" s="6" t="s">
        <v>32</v>
      </c>
      <c r="W371" s="6">
        <v>0</v>
      </c>
      <c r="X371" s="6">
        <v>0</v>
      </c>
      <c r="Y371" s="6">
        <v>1</v>
      </c>
      <c r="Z371" s="6">
        <v>1</v>
      </c>
      <c r="AA371" s="6">
        <v>1</v>
      </c>
      <c r="AB371" s="6">
        <v>1</v>
      </c>
      <c r="AC371" s="6">
        <v>0</v>
      </c>
      <c r="AD371" s="6">
        <v>0</v>
      </c>
      <c r="AE371" s="6">
        <v>0</v>
      </c>
      <c r="AF371" s="6">
        <v>1</v>
      </c>
      <c r="AG371" s="6">
        <v>1</v>
      </c>
      <c r="AH371" s="6">
        <v>1</v>
      </c>
    </row>
    <row r="372" spans="1:34" x14ac:dyDescent="0.3">
      <c r="A372" s="6">
        <v>200881</v>
      </c>
      <c r="B372" s="12" t="str">
        <f t="shared" si="15"/>
        <v>2008-8-1</v>
      </c>
      <c r="C372" s="15">
        <v>2008</v>
      </c>
      <c r="D372" s="15">
        <v>8</v>
      </c>
      <c r="E372" s="15">
        <v>1</v>
      </c>
      <c r="F372" s="6" t="s">
        <v>28</v>
      </c>
      <c r="G372" s="6" t="s">
        <v>38</v>
      </c>
      <c r="H372" s="7">
        <v>2.7</v>
      </c>
      <c r="I372" s="6" t="s">
        <v>49</v>
      </c>
      <c r="J372" s="6" t="s">
        <v>31</v>
      </c>
      <c r="K372" s="7">
        <v>2.4700000000000002</v>
      </c>
      <c r="L372" s="6" t="s">
        <v>32</v>
      </c>
      <c r="M372" s="6">
        <v>200931</v>
      </c>
      <c r="N372" s="6" t="str">
        <f t="shared" si="16"/>
        <v>2009-3-1</v>
      </c>
      <c r="O372" s="7">
        <v>2.2000000000000002</v>
      </c>
      <c r="P372" s="7">
        <v>1.9</v>
      </c>
      <c r="Q372" s="6" t="s">
        <v>42</v>
      </c>
      <c r="R372" s="6">
        <v>201331</v>
      </c>
      <c r="S372" s="6" t="str">
        <f t="shared" si="17"/>
        <v>2013-3-1</v>
      </c>
      <c r="T372" s="7">
        <v>2.37</v>
      </c>
      <c r="U372" s="7">
        <v>2.34</v>
      </c>
      <c r="V372" s="6" t="s">
        <v>32</v>
      </c>
      <c r="W372" s="6">
        <v>0</v>
      </c>
      <c r="X372" s="6">
        <v>0</v>
      </c>
      <c r="Y372" s="6">
        <v>1</v>
      </c>
      <c r="Z372" s="6">
        <v>1</v>
      </c>
      <c r="AA372" s="6">
        <v>0</v>
      </c>
      <c r="AB372" s="6">
        <v>1</v>
      </c>
      <c r="AC372" s="6">
        <v>1</v>
      </c>
      <c r="AD372" s="6">
        <v>0</v>
      </c>
      <c r="AE372" s="6">
        <v>0</v>
      </c>
      <c r="AF372" s="6">
        <v>0</v>
      </c>
      <c r="AG372" s="6">
        <v>1</v>
      </c>
      <c r="AH372" s="6">
        <v>1</v>
      </c>
    </row>
    <row r="373" spans="1:34" x14ac:dyDescent="0.3">
      <c r="A373" s="6">
        <v>200881</v>
      </c>
      <c r="B373" s="12" t="str">
        <f t="shared" si="15"/>
        <v>2008-8-1</v>
      </c>
      <c r="C373" s="15">
        <v>2008</v>
      </c>
      <c r="D373" s="15">
        <v>8</v>
      </c>
      <c r="E373" s="15">
        <v>1</v>
      </c>
      <c r="F373" s="6" t="s">
        <v>33</v>
      </c>
      <c r="G373" s="6" t="s">
        <v>40</v>
      </c>
      <c r="H373" s="7">
        <v>3.9</v>
      </c>
      <c r="I373" s="6" t="s">
        <v>49</v>
      </c>
      <c r="J373" s="6" t="s">
        <v>41</v>
      </c>
      <c r="K373" s="7">
        <v>3.38</v>
      </c>
      <c r="L373" s="6" t="s">
        <v>32</v>
      </c>
      <c r="M373" s="6">
        <v>200931</v>
      </c>
      <c r="N373" s="6" t="str">
        <f t="shared" si="16"/>
        <v>2009-3-1</v>
      </c>
      <c r="O373" s="7">
        <v>3.35</v>
      </c>
      <c r="P373" s="7">
        <v>3.32</v>
      </c>
      <c r="Q373" s="6" t="s">
        <v>32</v>
      </c>
      <c r="R373" s="6">
        <v>201231</v>
      </c>
      <c r="S373" s="6" t="str">
        <f t="shared" si="17"/>
        <v>2012-3-1</v>
      </c>
      <c r="T373" s="7">
        <v>3.57</v>
      </c>
      <c r="U373" s="7">
        <v>3.82</v>
      </c>
      <c r="V373" s="6" t="s">
        <v>32</v>
      </c>
      <c r="W373" s="6">
        <v>1</v>
      </c>
      <c r="X373" s="6">
        <v>0</v>
      </c>
      <c r="Y373" s="6">
        <v>1</v>
      </c>
      <c r="Z373" s="6">
        <v>1</v>
      </c>
      <c r="AA373" s="6">
        <v>1</v>
      </c>
      <c r="AB373" s="6">
        <v>1</v>
      </c>
      <c r="AC373" s="6">
        <v>0</v>
      </c>
      <c r="AD373" s="6">
        <v>0</v>
      </c>
      <c r="AE373" s="6">
        <v>0</v>
      </c>
      <c r="AF373" s="6">
        <v>1</v>
      </c>
      <c r="AG373" s="6">
        <v>1</v>
      </c>
      <c r="AH373" s="6">
        <v>1</v>
      </c>
    </row>
    <row r="374" spans="1:34" x14ac:dyDescent="0.3">
      <c r="A374" s="6">
        <v>200881</v>
      </c>
      <c r="B374" s="12" t="str">
        <f t="shared" si="15"/>
        <v>2008-8-1</v>
      </c>
      <c r="C374" s="15">
        <v>2008</v>
      </c>
      <c r="D374" s="15">
        <v>8</v>
      </c>
      <c r="E374" s="15">
        <v>1</v>
      </c>
      <c r="F374" s="6" t="s">
        <v>28</v>
      </c>
      <c r="G374" s="6" t="s">
        <v>36</v>
      </c>
      <c r="H374" s="7">
        <v>3.08</v>
      </c>
      <c r="I374" s="6" t="s">
        <v>49</v>
      </c>
      <c r="J374" s="6" t="s">
        <v>41</v>
      </c>
      <c r="K374" s="7">
        <v>2.9</v>
      </c>
      <c r="L374" s="6" t="s">
        <v>32</v>
      </c>
      <c r="M374" s="6">
        <v>200931</v>
      </c>
      <c r="N374" s="6" t="str">
        <f t="shared" si="16"/>
        <v>2009-3-1</v>
      </c>
      <c r="O374" s="7">
        <v>3.32</v>
      </c>
      <c r="P374" s="7">
        <v>3.78</v>
      </c>
      <c r="Q374" s="6" t="s">
        <v>32</v>
      </c>
      <c r="R374" s="6">
        <v>200931</v>
      </c>
      <c r="S374" s="6" t="str">
        <f t="shared" si="17"/>
        <v>2009-3-1</v>
      </c>
      <c r="T374" s="7">
        <v>3.32</v>
      </c>
      <c r="U374" s="7">
        <v>3.78</v>
      </c>
      <c r="V374" s="6" t="s">
        <v>32</v>
      </c>
      <c r="W374" s="6">
        <v>0</v>
      </c>
      <c r="X374" s="6">
        <v>0</v>
      </c>
      <c r="Y374" s="6">
        <v>1</v>
      </c>
      <c r="Z374" s="6">
        <v>0</v>
      </c>
      <c r="AA374" s="6">
        <v>0</v>
      </c>
      <c r="AB374" s="6">
        <v>0</v>
      </c>
      <c r="AC374" s="6">
        <v>0</v>
      </c>
      <c r="AD374" s="6">
        <v>0</v>
      </c>
      <c r="AE374" s="6">
        <v>0</v>
      </c>
      <c r="AF374" s="6">
        <v>0</v>
      </c>
      <c r="AG374" s="6">
        <v>0</v>
      </c>
      <c r="AH374" s="6">
        <v>0</v>
      </c>
    </row>
    <row r="375" spans="1:34" x14ac:dyDescent="0.3">
      <c r="A375" s="6">
        <v>200881</v>
      </c>
      <c r="B375" s="12" t="str">
        <f t="shared" si="15"/>
        <v>2008-8-1</v>
      </c>
      <c r="C375" s="15">
        <v>2008</v>
      </c>
      <c r="D375" s="15">
        <v>8</v>
      </c>
      <c r="E375" s="15">
        <v>1</v>
      </c>
      <c r="F375" s="6" t="s">
        <v>33</v>
      </c>
      <c r="G375" s="6" t="s">
        <v>38</v>
      </c>
      <c r="H375" s="7">
        <v>3.07</v>
      </c>
      <c r="I375" s="6" t="s">
        <v>49</v>
      </c>
      <c r="J375" s="6" t="s">
        <v>31</v>
      </c>
      <c r="K375" s="7">
        <v>3</v>
      </c>
      <c r="L375" s="6" t="s">
        <v>32</v>
      </c>
      <c r="M375" s="6">
        <v>200931</v>
      </c>
      <c r="N375" s="6" t="str">
        <f t="shared" si="16"/>
        <v>2009-3-1</v>
      </c>
      <c r="O375" s="7">
        <v>2.96</v>
      </c>
      <c r="P375" s="7">
        <v>2.85</v>
      </c>
      <c r="Q375" s="6" t="s">
        <v>32</v>
      </c>
      <c r="R375" s="6">
        <v>201231</v>
      </c>
      <c r="S375" s="6" t="str">
        <f t="shared" si="17"/>
        <v>2012-3-1</v>
      </c>
      <c r="T375" s="7">
        <v>2.92</v>
      </c>
      <c r="U375" s="7">
        <v>2.82</v>
      </c>
      <c r="V375" s="6" t="s">
        <v>32</v>
      </c>
      <c r="W375" s="6">
        <v>0</v>
      </c>
      <c r="X375" s="6">
        <v>0</v>
      </c>
      <c r="Y375" s="6">
        <v>1</v>
      </c>
      <c r="Z375" s="6">
        <v>1</v>
      </c>
      <c r="AA375" s="6">
        <v>1</v>
      </c>
      <c r="AB375" s="6">
        <v>1</v>
      </c>
      <c r="AC375" s="6">
        <v>0</v>
      </c>
      <c r="AD375" s="6">
        <v>0</v>
      </c>
      <c r="AE375" s="6">
        <v>0</v>
      </c>
      <c r="AF375" s="6">
        <v>1</v>
      </c>
      <c r="AG375" s="6">
        <v>1</v>
      </c>
      <c r="AH375" s="6">
        <v>1</v>
      </c>
    </row>
    <row r="376" spans="1:34" x14ac:dyDescent="0.3">
      <c r="A376" s="6">
        <v>200881</v>
      </c>
      <c r="B376" s="12" t="str">
        <f t="shared" si="15"/>
        <v>2008-8-1</v>
      </c>
      <c r="C376" s="15">
        <v>2008</v>
      </c>
      <c r="D376" s="15">
        <v>8</v>
      </c>
      <c r="E376" s="15">
        <v>1</v>
      </c>
      <c r="F376" s="6" t="s">
        <v>28</v>
      </c>
      <c r="G376" s="6" t="s">
        <v>38</v>
      </c>
      <c r="H376" s="7">
        <v>3.4</v>
      </c>
      <c r="I376" s="6" t="s">
        <v>55</v>
      </c>
      <c r="J376" s="6" t="s">
        <v>41</v>
      </c>
      <c r="K376" s="7">
        <v>3.76</v>
      </c>
      <c r="L376" s="6" t="s">
        <v>32</v>
      </c>
      <c r="M376" s="6">
        <v>200931</v>
      </c>
      <c r="N376" s="6" t="str">
        <f t="shared" si="16"/>
        <v>2009-3-1</v>
      </c>
      <c r="O376" s="7">
        <v>3.63</v>
      </c>
      <c r="P376" s="7">
        <v>3.5</v>
      </c>
      <c r="Q376" s="6" t="s">
        <v>32</v>
      </c>
      <c r="R376" s="6">
        <v>201251</v>
      </c>
      <c r="S376" s="6" t="str">
        <f t="shared" si="17"/>
        <v>2012-5-1</v>
      </c>
      <c r="T376" s="7">
        <v>3.28</v>
      </c>
      <c r="U376" s="7">
        <v>4</v>
      </c>
      <c r="V376" s="6" t="s">
        <v>32</v>
      </c>
      <c r="W376" s="6">
        <v>0</v>
      </c>
      <c r="X376" s="6">
        <v>0</v>
      </c>
      <c r="Y376" s="6">
        <v>1</v>
      </c>
      <c r="Z376" s="6">
        <v>1</v>
      </c>
      <c r="AA376" s="6">
        <v>1</v>
      </c>
      <c r="AB376" s="6">
        <v>1</v>
      </c>
      <c r="AC376" s="6">
        <v>0</v>
      </c>
      <c r="AD376" s="6">
        <v>0</v>
      </c>
      <c r="AE376" s="6">
        <v>0</v>
      </c>
      <c r="AF376" s="6">
        <v>1</v>
      </c>
      <c r="AG376" s="6">
        <v>1</v>
      </c>
      <c r="AH376" s="6">
        <v>1</v>
      </c>
    </row>
    <row r="377" spans="1:34" x14ac:dyDescent="0.3">
      <c r="A377" s="6">
        <v>200881</v>
      </c>
      <c r="B377" s="12" t="str">
        <f t="shared" si="15"/>
        <v>2008-8-1</v>
      </c>
      <c r="C377" s="15">
        <v>2008</v>
      </c>
      <c r="D377" s="15">
        <v>8</v>
      </c>
      <c r="E377" s="15">
        <v>1</v>
      </c>
      <c r="F377" s="6" t="s">
        <v>28</v>
      </c>
      <c r="G377" s="6" t="s">
        <v>37</v>
      </c>
      <c r="H377" s="7">
        <v>2.81</v>
      </c>
      <c r="I377" s="6" t="s">
        <v>49</v>
      </c>
      <c r="J377" s="6" t="s">
        <v>31</v>
      </c>
      <c r="K377" s="7">
        <v>3.04</v>
      </c>
      <c r="L377" s="6" t="s">
        <v>32</v>
      </c>
      <c r="M377" s="6">
        <v>200931</v>
      </c>
      <c r="N377" s="6" t="str">
        <f t="shared" si="16"/>
        <v>2009-3-1</v>
      </c>
      <c r="O377" s="7">
        <v>3.01</v>
      </c>
      <c r="P377" s="7">
        <v>2.98</v>
      </c>
      <c r="Q377" s="6" t="s">
        <v>32</v>
      </c>
      <c r="R377" s="6">
        <v>201231</v>
      </c>
      <c r="S377" s="6" t="str">
        <f t="shared" si="17"/>
        <v>2012-3-1</v>
      </c>
      <c r="T377" s="7">
        <v>2.93</v>
      </c>
      <c r="U377" s="7">
        <v>3.42</v>
      </c>
      <c r="V377" s="6" t="s">
        <v>32</v>
      </c>
      <c r="W377" s="6">
        <v>0</v>
      </c>
      <c r="X377" s="6">
        <v>1</v>
      </c>
      <c r="Y377" s="6">
        <v>1</v>
      </c>
      <c r="Z377" s="6">
        <v>1</v>
      </c>
      <c r="AA377" s="6">
        <v>1</v>
      </c>
      <c r="AB377" s="6">
        <v>1</v>
      </c>
      <c r="AC377" s="6">
        <v>0</v>
      </c>
      <c r="AD377" s="6">
        <v>0</v>
      </c>
      <c r="AE377" s="6">
        <v>0</v>
      </c>
      <c r="AF377" s="6">
        <v>1</v>
      </c>
      <c r="AG377" s="6">
        <v>1</v>
      </c>
      <c r="AH377" s="6">
        <v>1</v>
      </c>
    </row>
    <row r="378" spans="1:34" x14ac:dyDescent="0.3">
      <c r="A378" s="6">
        <v>200881</v>
      </c>
      <c r="B378" s="12" t="str">
        <f t="shared" si="15"/>
        <v>2008-8-1</v>
      </c>
      <c r="C378" s="15">
        <v>2008</v>
      </c>
      <c r="D378" s="15">
        <v>8</v>
      </c>
      <c r="E378" s="15">
        <v>1</v>
      </c>
      <c r="F378" s="6" t="s">
        <v>28</v>
      </c>
      <c r="G378" s="6" t="s">
        <v>37</v>
      </c>
      <c r="H378" s="7">
        <v>2.77</v>
      </c>
      <c r="I378" s="6" t="s">
        <v>49</v>
      </c>
      <c r="J378" s="6" t="s">
        <v>31</v>
      </c>
      <c r="K378" s="7">
        <v>2.64</v>
      </c>
      <c r="L378" s="6" t="s">
        <v>32</v>
      </c>
      <c r="M378" s="6">
        <v>200931</v>
      </c>
      <c r="N378" s="6" t="str">
        <f t="shared" si="16"/>
        <v>2009-3-1</v>
      </c>
      <c r="O378" s="7">
        <v>2.41</v>
      </c>
      <c r="P378" s="7">
        <v>2.13</v>
      </c>
      <c r="Q378" s="6" t="s">
        <v>32</v>
      </c>
      <c r="R378" s="6">
        <v>201231</v>
      </c>
      <c r="S378" s="6" t="str">
        <f t="shared" si="17"/>
        <v>2012-3-1</v>
      </c>
      <c r="T378" s="7">
        <v>2.25</v>
      </c>
      <c r="U378" s="7">
        <v>2.82</v>
      </c>
      <c r="V378" s="6" t="s">
        <v>32</v>
      </c>
      <c r="W378" s="6">
        <v>0</v>
      </c>
      <c r="X378" s="6">
        <v>0</v>
      </c>
      <c r="Y378" s="6">
        <v>1</v>
      </c>
      <c r="Z378" s="6">
        <v>1</v>
      </c>
      <c r="AA378" s="6">
        <v>1</v>
      </c>
      <c r="AB378" s="6">
        <v>1</v>
      </c>
      <c r="AC378" s="6">
        <v>0</v>
      </c>
      <c r="AD378" s="6">
        <v>0</v>
      </c>
      <c r="AE378" s="6">
        <v>0</v>
      </c>
      <c r="AF378" s="6">
        <v>1</v>
      </c>
      <c r="AG378" s="6">
        <v>1</v>
      </c>
      <c r="AH378" s="6">
        <v>1</v>
      </c>
    </row>
    <row r="379" spans="1:34" x14ac:dyDescent="0.3">
      <c r="A379" s="6">
        <v>200881</v>
      </c>
      <c r="B379" s="12" t="str">
        <f t="shared" si="15"/>
        <v>2008-8-1</v>
      </c>
      <c r="C379" s="15">
        <v>2008</v>
      </c>
      <c r="D379" s="15">
        <v>8</v>
      </c>
      <c r="E379" s="15">
        <v>1</v>
      </c>
      <c r="F379" s="6" t="s">
        <v>33</v>
      </c>
      <c r="G379" s="6" t="s">
        <v>40</v>
      </c>
      <c r="H379" s="7">
        <v>3.88</v>
      </c>
      <c r="I379" s="6" t="s">
        <v>56</v>
      </c>
      <c r="J379" s="6" t="s">
        <v>41</v>
      </c>
      <c r="K379" s="7">
        <v>2.7</v>
      </c>
      <c r="L379" s="6" t="s">
        <v>32</v>
      </c>
      <c r="M379" s="6">
        <v>200931</v>
      </c>
      <c r="N379" s="6" t="str">
        <f t="shared" si="16"/>
        <v>2009-3-1</v>
      </c>
      <c r="O379" s="7">
        <v>3</v>
      </c>
      <c r="P379" s="7">
        <v>3.32</v>
      </c>
      <c r="Q379" s="6" t="s">
        <v>32</v>
      </c>
      <c r="R379" s="6">
        <v>201031</v>
      </c>
      <c r="S379" s="6" t="str">
        <f t="shared" si="17"/>
        <v>2010-3-1</v>
      </c>
      <c r="T379" s="7">
        <v>3.1</v>
      </c>
      <c r="U379" s="7">
        <v>2.9</v>
      </c>
      <c r="V379" s="6" t="s">
        <v>32</v>
      </c>
      <c r="W379" s="6">
        <v>0</v>
      </c>
      <c r="X379" s="6">
        <v>0</v>
      </c>
      <c r="Y379" s="6">
        <v>1</v>
      </c>
      <c r="Z379" s="6">
        <v>1</v>
      </c>
      <c r="AA379" s="6">
        <v>0</v>
      </c>
      <c r="AB379" s="6">
        <v>0</v>
      </c>
      <c r="AC379" s="6">
        <v>0</v>
      </c>
      <c r="AD379" s="6">
        <v>0</v>
      </c>
      <c r="AE379" s="6">
        <v>0</v>
      </c>
      <c r="AF379" s="6">
        <v>0</v>
      </c>
      <c r="AG379" s="6">
        <v>0</v>
      </c>
      <c r="AH379" s="6">
        <v>0</v>
      </c>
    </row>
    <row r="380" spans="1:34" x14ac:dyDescent="0.3">
      <c r="A380" s="6">
        <v>200881</v>
      </c>
      <c r="B380" s="12" t="str">
        <f t="shared" si="15"/>
        <v>2008-8-1</v>
      </c>
      <c r="C380" s="15">
        <v>2008</v>
      </c>
      <c r="D380" s="15">
        <v>8</v>
      </c>
      <c r="E380" s="15">
        <v>1</v>
      </c>
      <c r="F380" s="6" t="s">
        <v>33</v>
      </c>
      <c r="G380" s="6" t="s">
        <v>40</v>
      </c>
      <c r="H380" s="7">
        <v>3.5</v>
      </c>
      <c r="I380" s="6" t="s">
        <v>49</v>
      </c>
      <c r="J380" s="6" t="s">
        <v>46</v>
      </c>
      <c r="K380" s="7">
        <v>1.95</v>
      </c>
      <c r="L380" s="6" t="s">
        <v>39</v>
      </c>
      <c r="M380" s="6">
        <v>200931</v>
      </c>
      <c r="N380" s="6" t="str">
        <f t="shared" si="16"/>
        <v>2009-3-1</v>
      </c>
      <c r="O380" s="7">
        <v>2.46</v>
      </c>
      <c r="P380" s="7">
        <v>3.1</v>
      </c>
      <c r="Q380" s="6" t="s">
        <v>32</v>
      </c>
      <c r="R380" s="6">
        <v>200931</v>
      </c>
      <c r="S380" s="6" t="str">
        <f t="shared" si="17"/>
        <v>2009-3-1</v>
      </c>
      <c r="T380" s="7">
        <v>2.46</v>
      </c>
      <c r="U380" s="7">
        <v>3.1</v>
      </c>
      <c r="V380" s="6" t="s">
        <v>32</v>
      </c>
      <c r="W380" s="6">
        <v>1</v>
      </c>
      <c r="X380" s="6">
        <v>1</v>
      </c>
      <c r="Y380" s="6">
        <v>1</v>
      </c>
      <c r="Z380" s="6">
        <v>0</v>
      </c>
      <c r="AA380" s="6">
        <v>0</v>
      </c>
      <c r="AB380" s="6">
        <v>0</v>
      </c>
      <c r="AC380" s="6">
        <v>0</v>
      </c>
      <c r="AD380" s="6">
        <v>0</v>
      </c>
      <c r="AE380" s="6">
        <v>0</v>
      </c>
      <c r="AF380" s="6">
        <v>0</v>
      </c>
      <c r="AG380" s="6">
        <v>0</v>
      </c>
      <c r="AH380" s="6">
        <v>0</v>
      </c>
    </row>
    <row r="381" spans="1:34" x14ac:dyDescent="0.3">
      <c r="A381" s="6">
        <v>200881</v>
      </c>
      <c r="B381" s="12" t="str">
        <f t="shared" si="15"/>
        <v>2008-8-1</v>
      </c>
      <c r="C381" s="15">
        <v>2008</v>
      </c>
      <c r="D381" s="15">
        <v>8</v>
      </c>
      <c r="E381" s="15">
        <v>1</v>
      </c>
      <c r="F381" s="6" t="s">
        <v>28</v>
      </c>
      <c r="G381" s="6" t="s">
        <v>38</v>
      </c>
      <c r="H381" s="7">
        <v>3.41</v>
      </c>
      <c r="I381" s="6" t="s">
        <v>49</v>
      </c>
      <c r="J381" s="6" t="s">
        <v>31</v>
      </c>
      <c r="K381" s="7">
        <v>2.1</v>
      </c>
      <c r="L381" s="6" t="s">
        <v>32</v>
      </c>
      <c r="M381" s="6">
        <v>200931</v>
      </c>
      <c r="N381" s="6" t="str">
        <f t="shared" si="16"/>
        <v>2009-3-1</v>
      </c>
      <c r="O381" s="7">
        <v>2.75</v>
      </c>
      <c r="P381" s="7">
        <v>3.55</v>
      </c>
      <c r="Q381" s="6" t="s">
        <v>32</v>
      </c>
      <c r="R381" s="6">
        <v>201231</v>
      </c>
      <c r="S381" s="6" t="str">
        <f t="shared" si="17"/>
        <v>2012-3-1</v>
      </c>
      <c r="T381" s="7">
        <v>3.15</v>
      </c>
      <c r="U381" s="7">
        <v>3.58</v>
      </c>
      <c r="V381" s="6" t="s">
        <v>32</v>
      </c>
      <c r="W381" s="6">
        <v>0</v>
      </c>
      <c r="X381" s="6">
        <v>0</v>
      </c>
      <c r="Y381" s="6">
        <v>1</v>
      </c>
      <c r="Z381" s="6">
        <v>1</v>
      </c>
      <c r="AA381" s="6">
        <v>1</v>
      </c>
      <c r="AB381" s="6">
        <v>1</v>
      </c>
      <c r="AC381" s="6">
        <v>0</v>
      </c>
      <c r="AD381" s="6">
        <v>0</v>
      </c>
      <c r="AE381" s="6">
        <v>0</v>
      </c>
      <c r="AF381" s="6">
        <v>1</v>
      </c>
      <c r="AG381" s="6">
        <v>1</v>
      </c>
      <c r="AH381" s="6">
        <v>1</v>
      </c>
    </row>
    <row r="382" spans="1:34" x14ac:dyDescent="0.3">
      <c r="A382" s="6">
        <v>200881</v>
      </c>
      <c r="B382" s="12" t="str">
        <f t="shared" si="15"/>
        <v>2008-8-1</v>
      </c>
      <c r="C382" s="15">
        <v>2008</v>
      </c>
      <c r="D382" s="15">
        <v>8</v>
      </c>
      <c r="E382" s="15">
        <v>1</v>
      </c>
      <c r="F382" s="6" t="s">
        <v>28</v>
      </c>
      <c r="G382" s="6" t="s">
        <v>38</v>
      </c>
      <c r="H382" s="7">
        <v>3.13</v>
      </c>
      <c r="I382" s="6" t="s">
        <v>49</v>
      </c>
      <c r="J382" s="6" t="s">
        <v>41</v>
      </c>
      <c r="K382" s="7">
        <v>3.43</v>
      </c>
      <c r="L382" s="6" t="s">
        <v>32</v>
      </c>
      <c r="M382" s="6">
        <v>200931</v>
      </c>
      <c r="N382" s="6" t="str">
        <f t="shared" si="16"/>
        <v>2009-3-1</v>
      </c>
      <c r="O382" s="7">
        <v>3.64</v>
      </c>
      <c r="P382" s="7">
        <v>3.85</v>
      </c>
      <c r="Q382" s="6" t="s">
        <v>32</v>
      </c>
      <c r="R382" s="6">
        <v>201031</v>
      </c>
      <c r="S382" s="6" t="str">
        <f t="shared" si="17"/>
        <v>2010-3-1</v>
      </c>
      <c r="T382" s="7">
        <v>3.8</v>
      </c>
      <c r="U382" s="7">
        <v>4</v>
      </c>
      <c r="V382" s="6" t="s">
        <v>32</v>
      </c>
      <c r="W382" s="6">
        <v>0</v>
      </c>
      <c r="X382" s="6">
        <v>0</v>
      </c>
      <c r="Y382" s="6">
        <v>1</v>
      </c>
      <c r="Z382" s="6">
        <v>1</v>
      </c>
      <c r="AA382" s="6">
        <v>0</v>
      </c>
      <c r="AB382" s="6">
        <v>0</v>
      </c>
      <c r="AC382" s="6">
        <v>0</v>
      </c>
      <c r="AD382" s="6">
        <v>0</v>
      </c>
      <c r="AE382" s="6">
        <v>0</v>
      </c>
      <c r="AF382" s="6">
        <v>0</v>
      </c>
      <c r="AG382" s="6">
        <v>0</v>
      </c>
      <c r="AH382" s="6">
        <v>0</v>
      </c>
    </row>
    <row r="383" spans="1:34" x14ac:dyDescent="0.3">
      <c r="A383" s="6">
        <v>200881</v>
      </c>
      <c r="B383" s="12" t="str">
        <f t="shared" si="15"/>
        <v>2008-8-1</v>
      </c>
      <c r="C383" s="15">
        <v>2008</v>
      </c>
      <c r="D383" s="15">
        <v>8</v>
      </c>
      <c r="E383" s="15">
        <v>1</v>
      </c>
      <c r="F383" s="6" t="s">
        <v>33</v>
      </c>
      <c r="G383" s="6" t="s">
        <v>29</v>
      </c>
      <c r="H383" s="7">
        <v>3.73</v>
      </c>
      <c r="I383" s="6" t="s">
        <v>49</v>
      </c>
      <c r="J383" s="6" t="s">
        <v>31</v>
      </c>
      <c r="K383" s="7">
        <v>3.14</v>
      </c>
      <c r="L383" s="6" t="s">
        <v>32</v>
      </c>
      <c r="M383" s="6">
        <v>200931</v>
      </c>
      <c r="N383" s="6" t="str">
        <f t="shared" si="16"/>
        <v>2009-3-1</v>
      </c>
      <c r="O383" s="7">
        <v>3.32</v>
      </c>
      <c r="P383" s="7">
        <v>3.5</v>
      </c>
      <c r="Q383" s="6" t="s">
        <v>32</v>
      </c>
      <c r="R383" s="6">
        <v>201231</v>
      </c>
      <c r="S383" s="6" t="str">
        <f t="shared" si="17"/>
        <v>2012-3-1</v>
      </c>
      <c r="T383" s="7">
        <v>3.61</v>
      </c>
      <c r="U383" s="7">
        <v>3.63</v>
      </c>
      <c r="V383" s="6" t="s">
        <v>32</v>
      </c>
      <c r="W383" s="6">
        <v>0</v>
      </c>
      <c r="X383" s="6">
        <v>0</v>
      </c>
      <c r="Y383" s="6">
        <v>1</v>
      </c>
      <c r="Z383" s="6">
        <v>1</v>
      </c>
      <c r="AA383" s="6">
        <v>1</v>
      </c>
      <c r="AB383" s="6">
        <v>1</v>
      </c>
      <c r="AC383" s="6">
        <v>0</v>
      </c>
      <c r="AD383" s="6">
        <v>0</v>
      </c>
      <c r="AE383" s="6">
        <v>0</v>
      </c>
      <c r="AF383" s="6">
        <v>1</v>
      </c>
      <c r="AG383" s="6">
        <v>1</v>
      </c>
      <c r="AH383" s="6">
        <v>1</v>
      </c>
    </row>
    <row r="384" spans="1:34" x14ac:dyDescent="0.3">
      <c r="A384" s="6">
        <v>200881</v>
      </c>
      <c r="B384" s="12" t="str">
        <f t="shared" si="15"/>
        <v>2008-8-1</v>
      </c>
      <c r="C384" s="15">
        <v>2008</v>
      </c>
      <c r="D384" s="15">
        <v>8</v>
      </c>
      <c r="E384" s="15">
        <v>1</v>
      </c>
      <c r="F384" s="6" t="s">
        <v>28</v>
      </c>
      <c r="G384" s="6" t="s">
        <v>40</v>
      </c>
      <c r="H384" s="7">
        <v>2.96</v>
      </c>
      <c r="I384" s="6" t="s">
        <v>49</v>
      </c>
      <c r="J384" s="6" t="s">
        <v>43</v>
      </c>
      <c r="K384" s="7">
        <v>3.52</v>
      </c>
      <c r="L384" s="6" t="s">
        <v>32</v>
      </c>
      <c r="M384" s="6">
        <v>200931</v>
      </c>
      <c r="N384" s="6" t="str">
        <f t="shared" si="16"/>
        <v>2009-3-1</v>
      </c>
      <c r="O384" s="7">
        <v>3.29</v>
      </c>
      <c r="P384" s="7">
        <v>3.1</v>
      </c>
      <c r="Q384" s="6" t="s">
        <v>32</v>
      </c>
      <c r="R384" s="6">
        <v>201231</v>
      </c>
      <c r="S384" s="6" t="str">
        <f t="shared" si="17"/>
        <v>2012-3-1</v>
      </c>
      <c r="T384" s="7">
        <v>2.89</v>
      </c>
      <c r="U384" s="7">
        <v>3.28</v>
      </c>
      <c r="V384" s="6" t="s">
        <v>32</v>
      </c>
      <c r="W384" s="6">
        <v>0</v>
      </c>
      <c r="X384" s="6">
        <v>1</v>
      </c>
      <c r="Y384" s="6">
        <v>1</v>
      </c>
      <c r="Z384" s="6">
        <v>1</v>
      </c>
      <c r="AA384" s="6">
        <v>1</v>
      </c>
      <c r="AB384" s="6">
        <v>1</v>
      </c>
      <c r="AC384" s="6">
        <v>0</v>
      </c>
      <c r="AD384" s="6">
        <v>0</v>
      </c>
      <c r="AE384" s="6">
        <v>0</v>
      </c>
      <c r="AF384" s="6">
        <v>1</v>
      </c>
      <c r="AG384" s="6">
        <v>1</v>
      </c>
      <c r="AH384" s="6">
        <v>1</v>
      </c>
    </row>
    <row r="385" spans="1:34" x14ac:dyDescent="0.3">
      <c r="A385" s="6">
        <v>200881</v>
      </c>
      <c r="B385" s="12" t="str">
        <f t="shared" si="15"/>
        <v>2008-8-1</v>
      </c>
      <c r="C385" s="15">
        <v>2008</v>
      </c>
      <c r="D385" s="15">
        <v>8</v>
      </c>
      <c r="E385" s="15">
        <v>1</v>
      </c>
      <c r="F385" s="6" t="s">
        <v>28</v>
      </c>
      <c r="G385" s="6" t="s">
        <v>40</v>
      </c>
      <c r="H385" s="7">
        <v>3.5</v>
      </c>
      <c r="I385" s="6" t="s">
        <v>49</v>
      </c>
      <c r="J385" s="6" t="s">
        <v>43</v>
      </c>
      <c r="K385" s="7">
        <v>3.43</v>
      </c>
      <c r="L385" s="6" t="s">
        <v>32</v>
      </c>
      <c r="M385" s="6">
        <v>200931</v>
      </c>
      <c r="N385" s="6" t="str">
        <f t="shared" si="16"/>
        <v>2009-3-1</v>
      </c>
      <c r="O385" s="7">
        <v>3.3</v>
      </c>
      <c r="P385" s="7">
        <v>3.17</v>
      </c>
      <c r="Q385" s="6" t="s">
        <v>32</v>
      </c>
      <c r="R385" s="6">
        <v>201231</v>
      </c>
      <c r="S385" s="6" t="str">
        <f t="shared" si="17"/>
        <v>2012-3-1</v>
      </c>
      <c r="T385" s="7">
        <v>3.18</v>
      </c>
      <c r="U385" s="7">
        <v>3.35</v>
      </c>
      <c r="V385" s="6" t="s">
        <v>32</v>
      </c>
      <c r="W385" s="6">
        <v>1</v>
      </c>
      <c r="X385" s="6">
        <v>0</v>
      </c>
      <c r="Y385" s="6">
        <v>1</v>
      </c>
      <c r="Z385" s="6">
        <v>1</v>
      </c>
      <c r="AA385" s="6">
        <v>1</v>
      </c>
      <c r="AB385" s="6">
        <v>1</v>
      </c>
      <c r="AC385" s="6">
        <v>0</v>
      </c>
      <c r="AD385" s="6">
        <v>0</v>
      </c>
      <c r="AE385" s="6">
        <v>0</v>
      </c>
      <c r="AF385" s="6">
        <v>1</v>
      </c>
      <c r="AG385" s="6">
        <v>1</v>
      </c>
      <c r="AH385" s="6">
        <v>1</v>
      </c>
    </row>
    <row r="386" spans="1:34" x14ac:dyDescent="0.3">
      <c r="A386" s="6">
        <v>200881</v>
      </c>
      <c r="B386" s="12" t="str">
        <f t="shared" si="15"/>
        <v>2008-8-1</v>
      </c>
      <c r="C386" s="15">
        <v>2008</v>
      </c>
      <c r="D386" s="15">
        <v>8</v>
      </c>
      <c r="E386" s="15">
        <v>1</v>
      </c>
      <c r="F386" s="6" t="s">
        <v>28</v>
      </c>
      <c r="G386" s="6" t="s">
        <v>40</v>
      </c>
      <c r="H386" s="7">
        <v>3.95</v>
      </c>
      <c r="I386" s="6" t="s">
        <v>49</v>
      </c>
      <c r="J386" s="6" t="s">
        <v>41</v>
      </c>
      <c r="K386" s="7">
        <v>3.32</v>
      </c>
      <c r="L386" s="6" t="s">
        <v>32</v>
      </c>
      <c r="M386" s="6">
        <v>200931</v>
      </c>
      <c r="N386" s="6" t="str">
        <f t="shared" si="16"/>
        <v>2009-3-1</v>
      </c>
      <c r="O386" s="7">
        <v>3.13</v>
      </c>
      <c r="P386" s="7">
        <v>2.94</v>
      </c>
      <c r="Q386" s="6" t="s">
        <v>32</v>
      </c>
      <c r="R386" s="6">
        <v>201231</v>
      </c>
      <c r="S386" s="6" t="str">
        <f t="shared" si="17"/>
        <v>2012-3-1</v>
      </c>
      <c r="T386" s="7">
        <v>3.31</v>
      </c>
      <c r="U386" s="7">
        <v>3.51</v>
      </c>
      <c r="V386" s="6" t="s">
        <v>32</v>
      </c>
      <c r="W386" s="6">
        <v>0</v>
      </c>
      <c r="X386" s="6">
        <v>0</v>
      </c>
      <c r="Y386" s="6">
        <v>1</v>
      </c>
      <c r="Z386" s="6">
        <v>1</v>
      </c>
      <c r="AA386" s="6">
        <v>1</v>
      </c>
      <c r="AB386" s="6">
        <v>1</v>
      </c>
      <c r="AC386" s="6">
        <v>0</v>
      </c>
      <c r="AD386" s="6">
        <v>0</v>
      </c>
      <c r="AE386" s="6">
        <v>0</v>
      </c>
      <c r="AF386" s="6">
        <v>1</v>
      </c>
      <c r="AG386" s="6">
        <v>1</v>
      </c>
      <c r="AH386" s="6">
        <v>1</v>
      </c>
    </row>
    <row r="387" spans="1:34" x14ac:dyDescent="0.3">
      <c r="A387" s="6">
        <v>200881</v>
      </c>
      <c r="B387" s="12" t="str">
        <f t="shared" ref="B387:B450" si="18">LEFT(A387,4)&amp;"-"&amp;MID(A387,5,1)&amp;"-"&amp;RIGHT(A387,1)</f>
        <v>2008-8-1</v>
      </c>
      <c r="C387" s="15">
        <v>2008</v>
      </c>
      <c r="D387" s="15">
        <v>8</v>
      </c>
      <c r="E387" s="15">
        <v>1</v>
      </c>
      <c r="F387" s="6" t="s">
        <v>28</v>
      </c>
      <c r="G387" s="6" t="s">
        <v>29</v>
      </c>
      <c r="H387" s="7">
        <v>3.23</v>
      </c>
      <c r="I387" s="6" t="s">
        <v>49</v>
      </c>
      <c r="J387" s="6" t="s">
        <v>31</v>
      </c>
      <c r="K387" s="7">
        <v>2.81</v>
      </c>
      <c r="L387" s="6" t="s">
        <v>32</v>
      </c>
      <c r="M387" s="6">
        <v>200881</v>
      </c>
      <c r="N387" s="6" t="str">
        <f t="shared" ref="N387:N450" si="19">LEFT(M387,4)&amp;"-"&amp;MID(M387,5,1)&amp;"-"&amp;RIGHT(M387,1)</f>
        <v>2008-8-1</v>
      </c>
      <c r="O387" s="7">
        <v>2.81</v>
      </c>
      <c r="P387" s="7">
        <v>2.81</v>
      </c>
      <c r="Q387" s="6" t="s">
        <v>32</v>
      </c>
      <c r="R387" s="6">
        <v>200881</v>
      </c>
      <c r="S387" s="6" t="str">
        <f t="shared" ref="S387:S450" si="20">LEFT(R387,4)&amp;"-"&amp;MID(R387,5,1)&amp;"-"&amp;RIGHT(R387,1)</f>
        <v>2008-8-1</v>
      </c>
      <c r="T387" s="7">
        <v>2.81</v>
      </c>
      <c r="U387" s="7">
        <v>2.81</v>
      </c>
      <c r="V387" s="6" t="s">
        <v>32</v>
      </c>
      <c r="W387" s="6">
        <v>1</v>
      </c>
      <c r="X387" s="6">
        <v>1</v>
      </c>
      <c r="Y387" s="6">
        <v>1</v>
      </c>
      <c r="Z387" s="6">
        <v>0</v>
      </c>
      <c r="AA387" s="6">
        <v>0</v>
      </c>
      <c r="AB387" s="6">
        <v>0</v>
      </c>
      <c r="AC387" s="6">
        <v>0</v>
      </c>
      <c r="AD387" s="6">
        <v>0</v>
      </c>
      <c r="AE387" s="6">
        <v>0</v>
      </c>
      <c r="AF387" s="6">
        <v>0</v>
      </c>
      <c r="AG387" s="6">
        <v>0</v>
      </c>
      <c r="AH387" s="6">
        <v>0</v>
      </c>
    </row>
    <row r="388" spans="1:34" x14ac:dyDescent="0.3">
      <c r="A388" s="6">
        <v>200881</v>
      </c>
      <c r="B388" s="12" t="str">
        <f t="shared" si="18"/>
        <v>2008-8-1</v>
      </c>
      <c r="C388" s="15">
        <v>2008</v>
      </c>
      <c r="D388" s="15">
        <v>8</v>
      </c>
      <c r="E388" s="15">
        <v>1</v>
      </c>
      <c r="F388" s="6" t="s">
        <v>33</v>
      </c>
      <c r="G388" s="6" t="s">
        <v>29</v>
      </c>
      <c r="H388" s="7">
        <v>3.21</v>
      </c>
      <c r="I388" s="6" t="s">
        <v>56</v>
      </c>
      <c r="J388" s="6" t="s">
        <v>44</v>
      </c>
      <c r="K388" s="7">
        <v>3.54</v>
      </c>
      <c r="L388" s="6" t="s">
        <v>32</v>
      </c>
      <c r="M388" s="6">
        <v>200931</v>
      </c>
      <c r="N388" s="6" t="str">
        <f t="shared" si="19"/>
        <v>2009-3-1</v>
      </c>
      <c r="O388" s="7">
        <v>3.41</v>
      </c>
      <c r="P388" s="7">
        <v>3.28</v>
      </c>
      <c r="Q388" s="6" t="s">
        <v>32</v>
      </c>
      <c r="R388" s="6">
        <v>200931</v>
      </c>
      <c r="S388" s="6" t="str">
        <f t="shared" si="20"/>
        <v>2009-3-1</v>
      </c>
      <c r="T388" s="7">
        <v>3.41</v>
      </c>
      <c r="U388" s="7">
        <v>3.28</v>
      </c>
      <c r="V388" s="6" t="s">
        <v>32</v>
      </c>
      <c r="W388" s="6">
        <v>0</v>
      </c>
      <c r="X388" s="6">
        <v>1</v>
      </c>
      <c r="Y388" s="6">
        <v>1</v>
      </c>
      <c r="Z388" s="6">
        <v>0</v>
      </c>
      <c r="AA388" s="6">
        <v>0</v>
      </c>
      <c r="AB388" s="6">
        <v>0</v>
      </c>
      <c r="AC388" s="6">
        <v>0</v>
      </c>
      <c r="AD388" s="6">
        <v>0</v>
      </c>
      <c r="AE388" s="6">
        <v>0</v>
      </c>
      <c r="AF388" s="6">
        <v>0</v>
      </c>
      <c r="AG388" s="6">
        <v>0</v>
      </c>
      <c r="AH388" s="6">
        <v>0</v>
      </c>
    </row>
    <row r="389" spans="1:34" x14ac:dyDescent="0.3">
      <c r="A389" s="6">
        <v>200881</v>
      </c>
      <c r="B389" s="12" t="str">
        <f t="shared" si="18"/>
        <v>2008-8-1</v>
      </c>
      <c r="C389" s="15">
        <v>2008</v>
      </c>
      <c r="D389" s="15">
        <v>8</v>
      </c>
      <c r="E389" s="15">
        <v>1</v>
      </c>
      <c r="F389" s="6" t="s">
        <v>33</v>
      </c>
      <c r="G389" s="6" t="s">
        <v>37</v>
      </c>
      <c r="H389" s="7">
        <v>3.44</v>
      </c>
      <c r="I389" s="6" t="s">
        <v>49</v>
      </c>
      <c r="J389" s="6" t="s">
        <v>31</v>
      </c>
      <c r="K389" s="7">
        <v>2.82</v>
      </c>
      <c r="L389" s="6" t="s">
        <v>32</v>
      </c>
      <c r="M389" s="6">
        <v>200961</v>
      </c>
      <c r="N389" s="6" t="str">
        <f t="shared" si="19"/>
        <v>2009-6-1</v>
      </c>
      <c r="O389" s="7">
        <v>3.12</v>
      </c>
      <c r="P389" s="7">
        <v>3</v>
      </c>
      <c r="Q389" s="6" t="s">
        <v>32</v>
      </c>
      <c r="R389" s="6">
        <v>201231</v>
      </c>
      <c r="S389" s="6" t="str">
        <f t="shared" si="20"/>
        <v>2012-3-1</v>
      </c>
      <c r="T389" s="7">
        <v>3.4</v>
      </c>
      <c r="U389" s="7">
        <v>3.15</v>
      </c>
      <c r="V389" s="6" t="s">
        <v>32</v>
      </c>
      <c r="W389" s="6">
        <v>0</v>
      </c>
      <c r="X389" s="6">
        <v>1</v>
      </c>
      <c r="Y389" s="6">
        <v>1</v>
      </c>
      <c r="Z389" s="6">
        <v>1</v>
      </c>
      <c r="AA389" s="6">
        <v>1</v>
      </c>
      <c r="AB389" s="6">
        <v>1</v>
      </c>
      <c r="AC389" s="6">
        <v>0</v>
      </c>
      <c r="AD389" s="6">
        <v>0</v>
      </c>
      <c r="AE389" s="6">
        <v>0</v>
      </c>
      <c r="AF389" s="6">
        <v>1</v>
      </c>
      <c r="AG389" s="6">
        <v>1</v>
      </c>
      <c r="AH389" s="6">
        <v>1</v>
      </c>
    </row>
    <row r="390" spans="1:34" x14ac:dyDescent="0.3">
      <c r="A390" s="6">
        <v>200881</v>
      </c>
      <c r="B390" s="12" t="str">
        <f t="shared" si="18"/>
        <v>2008-8-1</v>
      </c>
      <c r="C390" s="15">
        <v>2008</v>
      </c>
      <c r="D390" s="15">
        <v>8</v>
      </c>
      <c r="E390" s="15">
        <v>1</v>
      </c>
      <c r="F390" s="6" t="s">
        <v>28</v>
      </c>
      <c r="G390" s="6" t="s">
        <v>29</v>
      </c>
      <c r="H390" s="7">
        <v>3.46</v>
      </c>
      <c r="I390" s="6" t="s">
        <v>49</v>
      </c>
      <c r="J390" s="6" t="s">
        <v>41</v>
      </c>
      <c r="K390" s="7">
        <v>2.33</v>
      </c>
      <c r="L390" s="6" t="s">
        <v>32</v>
      </c>
      <c r="M390" s="6">
        <v>200961</v>
      </c>
      <c r="N390" s="6" t="str">
        <f t="shared" si="19"/>
        <v>2009-6-1</v>
      </c>
      <c r="O390" s="7">
        <v>2.14</v>
      </c>
      <c r="P390" s="7">
        <v>2.35</v>
      </c>
      <c r="Q390" s="6" t="s">
        <v>32</v>
      </c>
      <c r="R390" s="6">
        <v>201181</v>
      </c>
      <c r="S390" s="6" t="str">
        <f t="shared" si="20"/>
        <v>2011-8-1</v>
      </c>
      <c r="T390" s="7">
        <v>2.21</v>
      </c>
      <c r="U390" s="7">
        <v>2.72</v>
      </c>
      <c r="V390" s="6" t="s">
        <v>32</v>
      </c>
      <c r="W390" s="6">
        <v>0</v>
      </c>
      <c r="X390" s="6">
        <v>0</v>
      </c>
      <c r="Y390" s="6">
        <v>1</v>
      </c>
      <c r="Z390" s="6">
        <v>1</v>
      </c>
      <c r="AA390" s="6">
        <v>1</v>
      </c>
      <c r="AB390" s="6">
        <v>1</v>
      </c>
      <c r="AC390" s="6">
        <v>0</v>
      </c>
      <c r="AD390" s="6">
        <v>0</v>
      </c>
      <c r="AE390" s="6">
        <v>0</v>
      </c>
      <c r="AF390" s="6">
        <v>1</v>
      </c>
      <c r="AG390" s="6">
        <v>1</v>
      </c>
      <c r="AH390" s="6">
        <v>1</v>
      </c>
    </row>
    <row r="391" spans="1:34" x14ac:dyDescent="0.3">
      <c r="A391" s="6">
        <v>200881</v>
      </c>
      <c r="B391" s="12" t="str">
        <f t="shared" si="18"/>
        <v>2008-8-1</v>
      </c>
      <c r="C391" s="15">
        <v>2008</v>
      </c>
      <c r="D391" s="15">
        <v>8</v>
      </c>
      <c r="E391" s="15">
        <v>1</v>
      </c>
      <c r="F391" s="6" t="s">
        <v>33</v>
      </c>
      <c r="G391" s="6" t="s">
        <v>38</v>
      </c>
      <c r="H391" s="7">
        <v>3.61</v>
      </c>
      <c r="I391" s="6" t="s">
        <v>57</v>
      </c>
      <c r="J391" s="6" t="s">
        <v>41</v>
      </c>
      <c r="K391" s="7">
        <v>2.97</v>
      </c>
      <c r="L391" s="6" t="s">
        <v>32</v>
      </c>
      <c r="M391" s="6">
        <v>200881</v>
      </c>
      <c r="N391" s="6" t="str">
        <f t="shared" si="19"/>
        <v>2008-8-1</v>
      </c>
      <c r="O391" s="7">
        <v>2.97</v>
      </c>
      <c r="P391" s="7">
        <v>2.97</v>
      </c>
      <c r="Q391" s="6" t="s">
        <v>32</v>
      </c>
      <c r="R391" s="6">
        <v>200881</v>
      </c>
      <c r="S391" s="6" t="str">
        <f t="shared" si="20"/>
        <v>2008-8-1</v>
      </c>
      <c r="T391" s="7">
        <v>2.97</v>
      </c>
      <c r="U391" s="7">
        <v>2.97</v>
      </c>
      <c r="V391" s="6" t="s">
        <v>32</v>
      </c>
      <c r="W391" s="6">
        <v>1</v>
      </c>
      <c r="X391" s="6">
        <v>0</v>
      </c>
      <c r="Y391" s="6">
        <v>1</v>
      </c>
      <c r="Z391" s="6">
        <v>0</v>
      </c>
      <c r="AA391" s="6">
        <v>0</v>
      </c>
      <c r="AB391" s="6">
        <v>0</v>
      </c>
      <c r="AC391" s="6">
        <v>0</v>
      </c>
      <c r="AD391" s="6">
        <v>0</v>
      </c>
      <c r="AE391" s="6">
        <v>0</v>
      </c>
      <c r="AF391" s="6">
        <v>0</v>
      </c>
      <c r="AG391" s="6">
        <v>0</v>
      </c>
      <c r="AH391" s="6">
        <v>0</v>
      </c>
    </row>
    <row r="392" spans="1:34" x14ac:dyDescent="0.3">
      <c r="A392" s="6">
        <v>200881</v>
      </c>
      <c r="B392" s="12" t="str">
        <f t="shared" si="18"/>
        <v>2008-8-1</v>
      </c>
      <c r="C392" s="15">
        <v>2008</v>
      </c>
      <c r="D392" s="15">
        <v>8</v>
      </c>
      <c r="E392" s="15">
        <v>1</v>
      </c>
      <c r="F392" s="6" t="s">
        <v>33</v>
      </c>
      <c r="G392" s="6" t="s">
        <v>40</v>
      </c>
      <c r="H392" s="7">
        <v>3.75</v>
      </c>
      <c r="I392" s="6" t="s">
        <v>55</v>
      </c>
      <c r="J392" s="6" t="s">
        <v>41</v>
      </c>
      <c r="K392" s="7">
        <v>2.3199999999999998</v>
      </c>
      <c r="L392" s="6" t="s">
        <v>32</v>
      </c>
      <c r="M392" s="6">
        <v>200931</v>
      </c>
      <c r="N392" s="6" t="str">
        <f t="shared" si="19"/>
        <v>2009-3-1</v>
      </c>
      <c r="O392" s="7">
        <v>1.97</v>
      </c>
      <c r="P392" s="7">
        <v>1.65</v>
      </c>
      <c r="Q392" s="6" t="s">
        <v>39</v>
      </c>
      <c r="R392" s="6">
        <v>201231</v>
      </c>
      <c r="S392" s="6" t="str">
        <f t="shared" si="20"/>
        <v>2012-3-1</v>
      </c>
      <c r="T392" s="7">
        <v>1.89</v>
      </c>
      <c r="U392" s="7">
        <v>0.2</v>
      </c>
      <c r="V392" s="6" t="s">
        <v>39</v>
      </c>
      <c r="W392" s="6">
        <v>1</v>
      </c>
      <c r="X392" s="6">
        <v>0</v>
      </c>
      <c r="Y392" s="6">
        <v>1</v>
      </c>
      <c r="Z392" s="6">
        <v>1</v>
      </c>
      <c r="AA392" s="6">
        <v>1</v>
      </c>
      <c r="AB392" s="6">
        <v>1</v>
      </c>
      <c r="AC392" s="6">
        <v>0</v>
      </c>
      <c r="AD392" s="6">
        <v>0</v>
      </c>
      <c r="AE392" s="6">
        <v>0</v>
      </c>
      <c r="AF392" s="6">
        <v>0</v>
      </c>
      <c r="AG392" s="6">
        <v>0</v>
      </c>
      <c r="AH392" s="6">
        <v>0</v>
      </c>
    </row>
    <row r="393" spans="1:34" x14ac:dyDescent="0.3">
      <c r="A393" s="6">
        <v>200881</v>
      </c>
      <c r="B393" s="12" t="str">
        <f t="shared" si="18"/>
        <v>2008-8-1</v>
      </c>
      <c r="C393" s="15">
        <v>2008</v>
      </c>
      <c r="D393" s="15">
        <v>8</v>
      </c>
      <c r="E393" s="15">
        <v>1</v>
      </c>
      <c r="F393" s="6" t="s">
        <v>28</v>
      </c>
      <c r="G393" s="6" t="s">
        <v>38</v>
      </c>
      <c r="H393" s="7">
        <v>3.62</v>
      </c>
      <c r="I393" s="6" t="s">
        <v>49</v>
      </c>
      <c r="J393" s="6" t="s">
        <v>31</v>
      </c>
      <c r="K393" s="7">
        <v>2.66</v>
      </c>
      <c r="L393" s="6" t="s">
        <v>32</v>
      </c>
      <c r="M393" s="6">
        <v>200951</v>
      </c>
      <c r="N393" s="6" t="str">
        <f t="shared" si="19"/>
        <v>2009-5-1</v>
      </c>
      <c r="O393" s="7">
        <v>2.19</v>
      </c>
      <c r="P393" s="7">
        <v>3.3</v>
      </c>
      <c r="Q393" s="6" t="s">
        <v>32</v>
      </c>
      <c r="R393" s="6">
        <v>201261</v>
      </c>
      <c r="S393" s="6" t="str">
        <f t="shared" si="20"/>
        <v>2012-6-1</v>
      </c>
      <c r="T393" s="7">
        <v>2.4500000000000002</v>
      </c>
      <c r="U393" s="7">
        <v>3.3</v>
      </c>
      <c r="V393" s="6" t="s">
        <v>32</v>
      </c>
      <c r="W393" s="6">
        <v>0</v>
      </c>
      <c r="X393" s="6">
        <v>1</v>
      </c>
      <c r="Y393" s="6">
        <v>1</v>
      </c>
      <c r="Z393" s="6">
        <v>1</v>
      </c>
      <c r="AA393" s="6">
        <v>1</v>
      </c>
      <c r="AB393" s="6">
        <v>1</v>
      </c>
      <c r="AC393" s="6">
        <v>0</v>
      </c>
      <c r="AD393" s="6">
        <v>0</v>
      </c>
      <c r="AE393" s="6">
        <v>0</v>
      </c>
      <c r="AF393" s="6">
        <v>1</v>
      </c>
      <c r="AG393" s="6">
        <v>1</v>
      </c>
      <c r="AH393" s="6">
        <v>1</v>
      </c>
    </row>
    <row r="394" spans="1:34" x14ac:dyDescent="0.3">
      <c r="A394" s="6">
        <v>200881</v>
      </c>
      <c r="B394" s="12" t="str">
        <f t="shared" si="18"/>
        <v>2008-8-1</v>
      </c>
      <c r="C394" s="15">
        <v>2008</v>
      </c>
      <c r="D394" s="15">
        <v>8</v>
      </c>
      <c r="E394" s="15">
        <v>1</v>
      </c>
      <c r="F394" s="6" t="s">
        <v>33</v>
      </c>
      <c r="G394" s="6" t="s">
        <v>36</v>
      </c>
      <c r="H394" s="7">
        <v>3.38</v>
      </c>
      <c r="I394" s="6" t="s">
        <v>49</v>
      </c>
      <c r="J394" s="6" t="s">
        <v>41</v>
      </c>
      <c r="K394" s="7">
        <v>2.85</v>
      </c>
      <c r="L394" s="6" t="s">
        <v>32</v>
      </c>
      <c r="M394" s="6">
        <v>200931</v>
      </c>
      <c r="N394" s="6" t="str">
        <f t="shared" si="19"/>
        <v>2009-3-1</v>
      </c>
      <c r="O394" s="7">
        <v>3.01</v>
      </c>
      <c r="P394" s="7">
        <v>3.17</v>
      </c>
      <c r="Q394" s="6" t="s">
        <v>32</v>
      </c>
      <c r="R394" s="6">
        <v>201231</v>
      </c>
      <c r="S394" s="6" t="str">
        <f t="shared" si="20"/>
        <v>2012-3-1</v>
      </c>
      <c r="T394" s="7">
        <v>3.14</v>
      </c>
      <c r="U394" s="7">
        <v>3.66</v>
      </c>
      <c r="V394" s="6" t="s">
        <v>32</v>
      </c>
      <c r="W394" s="6">
        <v>0</v>
      </c>
      <c r="X394" s="6">
        <v>0</v>
      </c>
      <c r="Y394" s="6">
        <v>1</v>
      </c>
      <c r="Z394" s="6">
        <v>1</v>
      </c>
      <c r="AA394" s="6">
        <v>1</v>
      </c>
      <c r="AB394" s="6">
        <v>1</v>
      </c>
      <c r="AC394" s="6">
        <v>0</v>
      </c>
      <c r="AD394" s="6">
        <v>0</v>
      </c>
      <c r="AE394" s="6">
        <v>0</v>
      </c>
      <c r="AF394" s="6">
        <v>1</v>
      </c>
      <c r="AG394" s="6">
        <v>1</v>
      </c>
      <c r="AH394" s="6">
        <v>1</v>
      </c>
    </row>
    <row r="395" spans="1:34" x14ac:dyDescent="0.3">
      <c r="A395" s="6">
        <v>200881</v>
      </c>
      <c r="B395" s="12" t="str">
        <f t="shared" si="18"/>
        <v>2008-8-1</v>
      </c>
      <c r="C395" s="15">
        <v>2008</v>
      </c>
      <c r="D395" s="15">
        <v>8</v>
      </c>
      <c r="E395" s="15">
        <v>1</v>
      </c>
      <c r="F395" s="6" t="s">
        <v>33</v>
      </c>
      <c r="G395" s="6" t="s">
        <v>40</v>
      </c>
      <c r="H395" s="7">
        <v>4</v>
      </c>
      <c r="I395" s="6" t="s">
        <v>49</v>
      </c>
      <c r="J395" s="6" t="s">
        <v>31</v>
      </c>
      <c r="K395" s="7">
        <v>4</v>
      </c>
      <c r="L395" s="6" t="s">
        <v>32</v>
      </c>
      <c r="M395" s="6">
        <v>200931</v>
      </c>
      <c r="N395" s="6" t="str">
        <f t="shared" si="19"/>
        <v>2009-3-1</v>
      </c>
      <c r="O395" s="7">
        <v>4</v>
      </c>
      <c r="P395" s="7">
        <v>4</v>
      </c>
      <c r="Q395" s="6" t="s">
        <v>32</v>
      </c>
      <c r="R395" s="6">
        <v>201231</v>
      </c>
      <c r="S395" s="6" t="str">
        <f t="shared" si="20"/>
        <v>2012-3-1</v>
      </c>
      <c r="T395" s="7">
        <v>4</v>
      </c>
      <c r="U395" s="7">
        <v>4</v>
      </c>
      <c r="V395" s="6" t="s">
        <v>32</v>
      </c>
      <c r="W395" s="6">
        <v>0</v>
      </c>
      <c r="X395" s="6">
        <v>0</v>
      </c>
      <c r="Y395" s="6">
        <v>1</v>
      </c>
      <c r="Z395" s="6">
        <v>1</v>
      </c>
      <c r="AA395" s="6">
        <v>1</v>
      </c>
      <c r="AB395" s="6">
        <v>1</v>
      </c>
      <c r="AC395" s="6">
        <v>0</v>
      </c>
      <c r="AD395" s="6">
        <v>0</v>
      </c>
      <c r="AE395" s="6">
        <v>0</v>
      </c>
      <c r="AF395" s="6">
        <v>1</v>
      </c>
      <c r="AG395" s="6">
        <v>1</v>
      </c>
      <c r="AH395" s="6">
        <v>1</v>
      </c>
    </row>
    <row r="396" spans="1:34" x14ac:dyDescent="0.3">
      <c r="A396" s="6">
        <v>200881</v>
      </c>
      <c r="B396" s="12" t="str">
        <f t="shared" si="18"/>
        <v>2008-8-1</v>
      </c>
      <c r="C396" s="15">
        <v>2008</v>
      </c>
      <c r="D396" s="15">
        <v>8</v>
      </c>
      <c r="E396" s="15">
        <v>1</v>
      </c>
      <c r="F396" s="6" t="s">
        <v>33</v>
      </c>
      <c r="G396" s="6" t="s">
        <v>38</v>
      </c>
      <c r="H396" s="7">
        <v>3.66</v>
      </c>
      <c r="I396" s="6" t="s">
        <v>49</v>
      </c>
      <c r="J396" s="6" t="s">
        <v>43</v>
      </c>
      <c r="K396" s="7">
        <v>2.78</v>
      </c>
      <c r="L396" s="6" t="s">
        <v>32</v>
      </c>
      <c r="M396" s="6">
        <v>200931</v>
      </c>
      <c r="N396" s="6" t="str">
        <f t="shared" si="19"/>
        <v>2009-3-1</v>
      </c>
      <c r="O396" s="7">
        <v>2.57</v>
      </c>
      <c r="P396" s="7">
        <v>2.42</v>
      </c>
      <c r="Q396" s="6" t="s">
        <v>32</v>
      </c>
      <c r="R396" s="6">
        <v>201231</v>
      </c>
      <c r="S396" s="6" t="str">
        <f t="shared" si="20"/>
        <v>2012-3-1</v>
      </c>
      <c r="T396" s="7">
        <v>2.4</v>
      </c>
      <c r="U396" s="7">
        <v>2.06</v>
      </c>
      <c r="V396" s="6" t="s">
        <v>32</v>
      </c>
      <c r="W396" s="6">
        <v>1</v>
      </c>
      <c r="X396" s="6">
        <v>0</v>
      </c>
      <c r="Y396" s="6">
        <v>1</v>
      </c>
      <c r="Z396" s="6">
        <v>1</v>
      </c>
      <c r="AA396" s="6">
        <v>1</v>
      </c>
      <c r="AB396" s="6">
        <v>1</v>
      </c>
      <c r="AC396" s="6">
        <v>0</v>
      </c>
      <c r="AD396" s="6">
        <v>0</v>
      </c>
      <c r="AE396" s="6">
        <v>0</v>
      </c>
      <c r="AF396" s="6">
        <v>1</v>
      </c>
      <c r="AG396" s="6">
        <v>1</v>
      </c>
      <c r="AH396" s="6">
        <v>1</v>
      </c>
    </row>
    <row r="397" spans="1:34" x14ac:dyDescent="0.3">
      <c r="A397" s="6">
        <v>200881</v>
      </c>
      <c r="B397" s="12" t="str">
        <f t="shared" si="18"/>
        <v>2008-8-1</v>
      </c>
      <c r="C397" s="15">
        <v>2008</v>
      </c>
      <c r="D397" s="15">
        <v>8</v>
      </c>
      <c r="E397" s="15">
        <v>1</v>
      </c>
      <c r="F397" s="6" t="s">
        <v>33</v>
      </c>
      <c r="G397" s="6" t="s">
        <v>40</v>
      </c>
      <c r="H397" s="7">
        <v>2.75</v>
      </c>
      <c r="I397" s="6" t="s">
        <v>49</v>
      </c>
      <c r="J397" s="6" t="s">
        <v>31</v>
      </c>
      <c r="K397" s="16"/>
      <c r="L397" s="17"/>
      <c r="M397" s="6">
        <v>200931</v>
      </c>
      <c r="N397" s="6" t="str">
        <f t="shared" si="19"/>
        <v>2009-3-1</v>
      </c>
      <c r="O397" s="7">
        <v>0</v>
      </c>
      <c r="P397" s="7">
        <v>0</v>
      </c>
      <c r="Q397" s="6" t="s">
        <v>39</v>
      </c>
      <c r="R397" s="6">
        <v>200931</v>
      </c>
      <c r="S397" s="6" t="str">
        <f t="shared" si="20"/>
        <v>2009-3-1</v>
      </c>
      <c r="T397" s="7">
        <v>0</v>
      </c>
      <c r="U397" s="7">
        <v>0</v>
      </c>
      <c r="V397" s="6" t="s">
        <v>39</v>
      </c>
      <c r="W397" s="6">
        <v>0</v>
      </c>
      <c r="X397" s="6">
        <v>0</v>
      </c>
      <c r="Y397" s="6">
        <v>1</v>
      </c>
      <c r="Z397" s="6">
        <v>0</v>
      </c>
      <c r="AA397" s="6">
        <v>0</v>
      </c>
      <c r="AB397" s="6">
        <v>0</v>
      </c>
      <c r="AC397" s="6">
        <v>0</v>
      </c>
      <c r="AD397" s="6">
        <v>0</v>
      </c>
      <c r="AE397" s="6">
        <v>0</v>
      </c>
      <c r="AF397" s="6">
        <v>0</v>
      </c>
      <c r="AG397" s="6">
        <v>0</v>
      </c>
      <c r="AH397" s="6">
        <v>0</v>
      </c>
    </row>
    <row r="398" spans="1:34" x14ac:dyDescent="0.3">
      <c r="A398" s="6">
        <v>200881</v>
      </c>
      <c r="B398" s="12" t="str">
        <f t="shared" si="18"/>
        <v>2008-8-1</v>
      </c>
      <c r="C398" s="15">
        <v>2008</v>
      </c>
      <c r="D398" s="15">
        <v>8</v>
      </c>
      <c r="E398" s="15">
        <v>1</v>
      </c>
      <c r="F398" s="6" t="s">
        <v>33</v>
      </c>
      <c r="G398" s="6" t="s">
        <v>38</v>
      </c>
      <c r="H398" s="7">
        <v>2.78</v>
      </c>
      <c r="I398" s="6" t="s">
        <v>57</v>
      </c>
      <c r="J398" s="6" t="s">
        <v>41</v>
      </c>
      <c r="K398" s="7">
        <v>2.8</v>
      </c>
      <c r="L398" s="6" t="s">
        <v>32</v>
      </c>
      <c r="M398" s="6">
        <v>200931</v>
      </c>
      <c r="N398" s="6" t="str">
        <f t="shared" si="19"/>
        <v>2009-3-1</v>
      </c>
      <c r="O398" s="7">
        <v>3.11</v>
      </c>
      <c r="P398" s="7">
        <v>3.35</v>
      </c>
      <c r="Q398" s="6" t="s">
        <v>32</v>
      </c>
      <c r="R398" s="6">
        <v>201231</v>
      </c>
      <c r="S398" s="6" t="str">
        <f t="shared" si="20"/>
        <v>2012-3-1</v>
      </c>
      <c r="T398" s="7">
        <v>3.26</v>
      </c>
      <c r="U398" s="7">
        <v>3.26</v>
      </c>
      <c r="V398" s="6" t="s">
        <v>32</v>
      </c>
      <c r="W398" s="6">
        <v>0</v>
      </c>
      <c r="X398" s="6">
        <v>0</v>
      </c>
      <c r="Y398" s="6">
        <v>1</v>
      </c>
      <c r="Z398" s="6">
        <v>1</v>
      </c>
      <c r="AA398" s="6">
        <v>1</v>
      </c>
      <c r="AB398" s="6">
        <v>1</v>
      </c>
      <c r="AC398" s="6">
        <v>0</v>
      </c>
      <c r="AD398" s="6">
        <v>0</v>
      </c>
      <c r="AE398" s="6">
        <v>0</v>
      </c>
      <c r="AF398" s="6">
        <v>1</v>
      </c>
      <c r="AG398" s="6">
        <v>1</v>
      </c>
      <c r="AH398" s="6">
        <v>1</v>
      </c>
    </row>
    <row r="399" spans="1:34" x14ac:dyDescent="0.3">
      <c r="A399" s="6">
        <v>200881</v>
      </c>
      <c r="B399" s="12" t="str">
        <f t="shared" si="18"/>
        <v>2008-8-1</v>
      </c>
      <c r="C399" s="15">
        <v>2008</v>
      </c>
      <c r="D399" s="15">
        <v>8</v>
      </c>
      <c r="E399" s="15">
        <v>1</v>
      </c>
      <c r="F399" s="6" t="s">
        <v>28</v>
      </c>
      <c r="G399" s="6" t="s">
        <v>36</v>
      </c>
      <c r="H399" s="7">
        <v>2.42</v>
      </c>
      <c r="I399" s="6" t="s">
        <v>49</v>
      </c>
      <c r="J399" s="6" t="s">
        <v>31</v>
      </c>
      <c r="K399" s="7">
        <v>1.92</v>
      </c>
      <c r="L399" s="6" t="s">
        <v>39</v>
      </c>
      <c r="M399" s="6">
        <v>200931</v>
      </c>
      <c r="N399" s="6" t="str">
        <f t="shared" si="19"/>
        <v>2009-3-1</v>
      </c>
      <c r="O399" s="7">
        <v>2.2000000000000002</v>
      </c>
      <c r="P399" s="7">
        <v>2.4</v>
      </c>
      <c r="Q399" s="6" t="s">
        <v>32</v>
      </c>
      <c r="R399" s="6">
        <v>200931</v>
      </c>
      <c r="S399" s="6" t="str">
        <f t="shared" si="20"/>
        <v>2009-3-1</v>
      </c>
      <c r="T399" s="7">
        <v>2.2000000000000002</v>
      </c>
      <c r="U399" s="7">
        <v>2.4</v>
      </c>
      <c r="V399" s="6" t="s">
        <v>32</v>
      </c>
      <c r="W399" s="6">
        <v>0</v>
      </c>
      <c r="X399" s="6">
        <v>0</v>
      </c>
      <c r="Y399" s="6">
        <v>1</v>
      </c>
      <c r="Z399" s="6">
        <v>0</v>
      </c>
      <c r="AA399" s="6">
        <v>0</v>
      </c>
      <c r="AB399" s="6">
        <v>0</v>
      </c>
      <c r="AC399" s="6">
        <v>0</v>
      </c>
      <c r="AD399" s="6">
        <v>0</v>
      </c>
      <c r="AE399" s="6">
        <v>0</v>
      </c>
      <c r="AF399" s="6">
        <v>0</v>
      </c>
      <c r="AG399" s="6">
        <v>0</v>
      </c>
      <c r="AH399" s="6">
        <v>0</v>
      </c>
    </row>
    <row r="400" spans="1:34" x14ac:dyDescent="0.3">
      <c r="A400" s="6">
        <v>200881</v>
      </c>
      <c r="B400" s="12" t="str">
        <f t="shared" si="18"/>
        <v>2008-8-1</v>
      </c>
      <c r="C400" s="15">
        <v>2008</v>
      </c>
      <c r="D400" s="15">
        <v>8</v>
      </c>
      <c r="E400" s="15">
        <v>1</v>
      </c>
      <c r="F400" s="6" t="s">
        <v>28</v>
      </c>
      <c r="G400" s="6" t="s">
        <v>38</v>
      </c>
      <c r="H400" s="7">
        <v>2.7</v>
      </c>
      <c r="I400" s="6" t="s">
        <v>49</v>
      </c>
      <c r="J400" s="6" t="s">
        <v>31</v>
      </c>
      <c r="K400" s="16"/>
      <c r="L400" s="17"/>
      <c r="M400" s="6">
        <v>200931</v>
      </c>
      <c r="N400" s="6" t="str">
        <f t="shared" si="19"/>
        <v>2009-3-1</v>
      </c>
      <c r="O400" s="7">
        <v>0.53</v>
      </c>
      <c r="P400" s="7">
        <v>0.53</v>
      </c>
      <c r="Q400" s="6" t="s">
        <v>39</v>
      </c>
      <c r="R400" s="6">
        <v>201131</v>
      </c>
      <c r="S400" s="6" t="str">
        <f t="shared" si="20"/>
        <v>2011-3-1</v>
      </c>
      <c r="T400" s="7">
        <v>0.65</v>
      </c>
      <c r="U400" s="7">
        <v>0.56000000000000005</v>
      </c>
      <c r="V400" s="6" t="s">
        <v>47</v>
      </c>
      <c r="W400" s="6">
        <v>1</v>
      </c>
      <c r="X400" s="6">
        <v>0</v>
      </c>
      <c r="Y400" s="6">
        <v>1</v>
      </c>
      <c r="Z400" s="6">
        <v>1</v>
      </c>
      <c r="AA400" s="6">
        <v>0</v>
      </c>
      <c r="AB400" s="6">
        <v>0</v>
      </c>
      <c r="AC400" s="6">
        <v>0</v>
      </c>
      <c r="AD400" s="6">
        <v>0</v>
      </c>
      <c r="AE400" s="6">
        <v>0</v>
      </c>
      <c r="AF400" s="6">
        <v>0</v>
      </c>
      <c r="AG400" s="6">
        <v>0</v>
      </c>
      <c r="AH400" s="6">
        <v>0</v>
      </c>
    </row>
    <row r="401" spans="1:34" x14ac:dyDescent="0.3">
      <c r="A401" s="6">
        <v>200881</v>
      </c>
      <c r="B401" s="12" t="str">
        <f t="shared" si="18"/>
        <v>2008-8-1</v>
      </c>
      <c r="C401" s="15">
        <v>2008</v>
      </c>
      <c r="D401" s="15">
        <v>8</v>
      </c>
      <c r="E401" s="15">
        <v>1</v>
      </c>
      <c r="F401" s="6" t="s">
        <v>33</v>
      </c>
      <c r="G401" s="6" t="s">
        <v>38</v>
      </c>
      <c r="H401" s="7">
        <v>2.85</v>
      </c>
      <c r="I401" s="6" t="s">
        <v>49</v>
      </c>
      <c r="J401" s="6" t="s">
        <v>31</v>
      </c>
      <c r="K401" s="7">
        <v>2.94</v>
      </c>
      <c r="L401" s="6" t="s">
        <v>32</v>
      </c>
      <c r="M401" s="6">
        <v>200961</v>
      </c>
      <c r="N401" s="6" t="str">
        <f t="shared" si="19"/>
        <v>2009-6-1</v>
      </c>
      <c r="O401" s="7">
        <v>2.83</v>
      </c>
      <c r="P401" s="7">
        <v>3</v>
      </c>
      <c r="Q401" s="6" t="s">
        <v>32</v>
      </c>
      <c r="R401" s="6">
        <v>201271</v>
      </c>
      <c r="S401" s="6" t="str">
        <f t="shared" si="20"/>
        <v>2012-7-1</v>
      </c>
      <c r="T401" s="7">
        <v>2.66</v>
      </c>
      <c r="U401" s="7">
        <v>1.7</v>
      </c>
      <c r="V401" s="6" t="s">
        <v>42</v>
      </c>
      <c r="W401" s="6">
        <v>0</v>
      </c>
      <c r="X401" s="6">
        <v>1</v>
      </c>
      <c r="Y401" s="6">
        <v>1</v>
      </c>
      <c r="Z401" s="6">
        <v>1</v>
      </c>
      <c r="AA401" s="6">
        <v>1</v>
      </c>
      <c r="AB401" s="6">
        <v>1</v>
      </c>
      <c r="AC401" s="6">
        <v>0</v>
      </c>
      <c r="AD401" s="6">
        <v>0</v>
      </c>
      <c r="AE401" s="6">
        <v>0</v>
      </c>
      <c r="AF401" s="6">
        <v>0</v>
      </c>
      <c r="AG401" s="6">
        <v>0</v>
      </c>
      <c r="AH401" s="6">
        <v>0</v>
      </c>
    </row>
    <row r="402" spans="1:34" x14ac:dyDescent="0.3">
      <c r="A402" s="6">
        <v>200881</v>
      </c>
      <c r="B402" s="12" t="str">
        <f t="shared" si="18"/>
        <v>2008-8-1</v>
      </c>
      <c r="C402" s="15">
        <v>2008</v>
      </c>
      <c r="D402" s="15">
        <v>8</v>
      </c>
      <c r="E402" s="15">
        <v>1</v>
      </c>
      <c r="F402" s="6" t="s">
        <v>28</v>
      </c>
      <c r="G402" s="6" t="s">
        <v>36</v>
      </c>
      <c r="H402" s="7">
        <v>3.56</v>
      </c>
      <c r="I402" s="6" t="s">
        <v>49</v>
      </c>
      <c r="J402" s="6" t="s">
        <v>44</v>
      </c>
      <c r="K402" s="7">
        <v>3.56</v>
      </c>
      <c r="L402" s="6" t="s">
        <v>32</v>
      </c>
      <c r="M402" s="6">
        <v>200931</v>
      </c>
      <c r="N402" s="6" t="str">
        <f t="shared" si="19"/>
        <v>2009-3-1</v>
      </c>
      <c r="O402" s="7">
        <v>3.5</v>
      </c>
      <c r="P402" s="7">
        <v>3.43</v>
      </c>
      <c r="Q402" s="6" t="s">
        <v>32</v>
      </c>
      <c r="R402" s="6">
        <v>200931</v>
      </c>
      <c r="S402" s="6" t="str">
        <f t="shared" si="20"/>
        <v>2009-3-1</v>
      </c>
      <c r="T402" s="7">
        <v>3.5</v>
      </c>
      <c r="U402" s="7">
        <v>3.43</v>
      </c>
      <c r="V402" s="6" t="s">
        <v>32</v>
      </c>
      <c r="W402" s="6">
        <v>1</v>
      </c>
      <c r="X402" s="6">
        <v>0</v>
      </c>
      <c r="Y402" s="6">
        <v>1</v>
      </c>
      <c r="Z402" s="6">
        <v>0</v>
      </c>
      <c r="AA402" s="6">
        <v>0</v>
      </c>
      <c r="AB402" s="6">
        <v>0</v>
      </c>
      <c r="AC402" s="6">
        <v>0</v>
      </c>
      <c r="AD402" s="6">
        <v>0</v>
      </c>
      <c r="AE402" s="6">
        <v>0</v>
      </c>
      <c r="AF402" s="6">
        <v>0</v>
      </c>
      <c r="AG402" s="6">
        <v>0</v>
      </c>
      <c r="AH402" s="6">
        <v>0</v>
      </c>
    </row>
    <row r="403" spans="1:34" x14ac:dyDescent="0.3">
      <c r="A403" s="6">
        <v>200881</v>
      </c>
      <c r="B403" s="12" t="str">
        <f t="shared" si="18"/>
        <v>2008-8-1</v>
      </c>
      <c r="C403" s="15">
        <v>2008</v>
      </c>
      <c r="D403" s="15">
        <v>8</v>
      </c>
      <c r="E403" s="15">
        <v>1</v>
      </c>
      <c r="F403" s="6" t="s">
        <v>28</v>
      </c>
      <c r="G403" s="6" t="s">
        <v>38</v>
      </c>
      <c r="H403" s="7">
        <v>2.62</v>
      </c>
      <c r="I403" s="6" t="s">
        <v>49</v>
      </c>
      <c r="J403" s="6" t="s">
        <v>31</v>
      </c>
      <c r="K403" s="7">
        <v>2.82</v>
      </c>
      <c r="L403" s="6" t="s">
        <v>32</v>
      </c>
      <c r="M403" s="6">
        <v>200931</v>
      </c>
      <c r="N403" s="6" t="str">
        <f t="shared" si="19"/>
        <v>2009-3-1</v>
      </c>
      <c r="O403" s="7">
        <v>2.75</v>
      </c>
      <c r="P403" s="7">
        <v>2.67</v>
      </c>
      <c r="Q403" s="6" t="s">
        <v>32</v>
      </c>
      <c r="R403" s="6">
        <v>201081</v>
      </c>
      <c r="S403" s="6" t="str">
        <f t="shared" si="20"/>
        <v>2010-8-1</v>
      </c>
      <c r="T403" s="7">
        <v>2.02</v>
      </c>
      <c r="U403" s="7">
        <v>0.9</v>
      </c>
      <c r="V403" s="6" t="s">
        <v>42</v>
      </c>
      <c r="W403" s="6">
        <v>0</v>
      </c>
      <c r="X403" s="6">
        <v>0</v>
      </c>
      <c r="Y403" s="6">
        <v>1</v>
      </c>
      <c r="Z403" s="6">
        <v>1</v>
      </c>
      <c r="AA403" s="6">
        <v>1</v>
      </c>
      <c r="AB403" s="6">
        <v>0</v>
      </c>
      <c r="AC403" s="6">
        <v>0</v>
      </c>
      <c r="AD403" s="6">
        <v>0</v>
      </c>
      <c r="AE403" s="6">
        <v>0</v>
      </c>
      <c r="AF403" s="6">
        <v>0</v>
      </c>
      <c r="AG403" s="6">
        <v>0</v>
      </c>
      <c r="AH403" s="6">
        <v>0</v>
      </c>
    </row>
    <row r="404" spans="1:34" x14ac:dyDescent="0.3">
      <c r="A404" s="6">
        <v>200881</v>
      </c>
      <c r="B404" s="12" t="str">
        <f t="shared" si="18"/>
        <v>2008-8-1</v>
      </c>
      <c r="C404" s="15">
        <v>2008</v>
      </c>
      <c r="D404" s="15">
        <v>8</v>
      </c>
      <c r="E404" s="15">
        <v>1</v>
      </c>
      <c r="F404" s="6" t="s">
        <v>28</v>
      </c>
      <c r="G404" s="6" t="s">
        <v>38</v>
      </c>
      <c r="H404" s="7">
        <v>2.64</v>
      </c>
      <c r="I404" s="6" t="s">
        <v>49</v>
      </c>
      <c r="J404" s="6" t="s">
        <v>41</v>
      </c>
      <c r="K404" s="7">
        <v>2.44</v>
      </c>
      <c r="L404" s="6" t="s">
        <v>32</v>
      </c>
      <c r="M404" s="6">
        <v>200931</v>
      </c>
      <c r="N404" s="6" t="str">
        <f t="shared" si="19"/>
        <v>2009-3-1</v>
      </c>
      <c r="O404" s="7">
        <v>2.1800000000000002</v>
      </c>
      <c r="P404" s="7">
        <v>2</v>
      </c>
      <c r="Q404" s="6" t="s">
        <v>32</v>
      </c>
      <c r="R404" s="6">
        <v>201231</v>
      </c>
      <c r="S404" s="6" t="str">
        <f t="shared" si="20"/>
        <v>2012-3-1</v>
      </c>
      <c r="T404" s="7">
        <v>2.71</v>
      </c>
      <c r="U404" s="7">
        <v>2.67</v>
      </c>
      <c r="V404" s="6" t="s">
        <v>32</v>
      </c>
      <c r="W404" s="6">
        <v>0</v>
      </c>
      <c r="X404" s="6">
        <v>0</v>
      </c>
      <c r="Y404" s="6">
        <v>1</v>
      </c>
      <c r="Z404" s="6">
        <v>1</v>
      </c>
      <c r="AA404" s="6">
        <v>1</v>
      </c>
      <c r="AB404" s="6">
        <v>1</v>
      </c>
      <c r="AC404" s="6">
        <v>0</v>
      </c>
      <c r="AD404" s="6">
        <v>0</v>
      </c>
      <c r="AE404" s="6">
        <v>0</v>
      </c>
      <c r="AF404" s="6">
        <v>1</v>
      </c>
      <c r="AG404" s="6">
        <v>1</v>
      </c>
      <c r="AH404" s="6">
        <v>1</v>
      </c>
    </row>
    <row r="405" spans="1:34" x14ac:dyDescent="0.3">
      <c r="A405" s="6">
        <v>200881</v>
      </c>
      <c r="B405" s="12" t="str">
        <f t="shared" si="18"/>
        <v>2008-8-1</v>
      </c>
      <c r="C405" s="15">
        <v>2008</v>
      </c>
      <c r="D405" s="15">
        <v>8</v>
      </c>
      <c r="E405" s="15">
        <v>1</v>
      </c>
      <c r="F405" s="6" t="s">
        <v>33</v>
      </c>
      <c r="G405" s="6" t="s">
        <v>38</v>
      </c>
      <c r="H405" s="7">
        <v>3.52</v>
      </c>
      <c r="I405" s="6" t="s">
        <v>54</v>
      </c>
      <c r="J405" s="6" t="s">
        <v>31</v>
      </c>
      <c r="K405" s="7">
        <v>3.25</v>
      </c>
      <c r="L405" s="6" t="s">
        <v>32</v>
      </c>
      <c r="M405" s="6">
        <v>200931</v>
      </c>
      <c r="N405" s="6" t="str">
        <f t="shared" si="19"/>
        <v>2009-3-1</v>
      </c>
      <c r="O405" s="7">
        <v>3.28</v>
      </c>
      <c r="P405" s="7">
        <v>3.32</v>
      </c>
      <c r="Q405" s="6" t="s">
        <v>32</v>
      </c>
      <c r="R405" s="6">
        <v>201231</v>
      </c>
      <c r="S405" s="6" t="str">
        <f t="shared" si="20"/>
        <v>2012-3-1</v>
      </c>
      <c r="T405" s="7">
        <v>3.09</v>
      </c>
      <c r="U405" s="7">
        <v>3.32</v>
      </c>
      <c r="V405" s="6" t="s">
        <v>32</v>
      </c>
      <c r="W405" s="6">
        <v>0</v>
      </c>
      <c r="X405" s="6">
        <v>0</v>
      </c>
      <c r="Y405" s="6">
        <v>1</v>
      </c>
      <c r="Z405" s="6">
        <v>1</v>
      </c>
      <c r="AA405" s="6">
        <v>1</v>
      </c>
      <c r="AB405" s="6">
        <v>1</v>
      </c>
      <c r="AC405" s="6">
        <v>0</v>
      </c>
      <c r="AD405" s="6">
        <v>0</v>
      </c>
      <c r="AE405" s="6">
        <v>0</v>
      </c>
      <c r="AF405" s="6">
        <v>1</v>
      </c>
      <c r="AG405" s="6">
        <v>1</v>
      </c>
      <c r="AH405" s="6">
        <v>1</v>
      </c>
    </row>
    <row r="406" spans="1:34" x14ac:dyDescent="0.3">
      <c r="A406" s="6">
        <v>200881</v>
      </c>
      <c r="B406" s="12" t="str">
        <f t="shared" si="18"/>
        <v>2008-8-1</v>
      </c>
      <c r="C406" s="15">
        <v>2008</v>
      </c>
      <c r="D406" s="15">
        <v>8</v>
      </c>
      <c r="E406" s="15">
        <v>1</v>
      </c>
      <c r="F406" s="6" t="s">
        <v>28</v>
      </c>
      <c r="G406" s="6" t="s">
        <v>40</v>
      </c>
      <c r="H406" s="7">
        <v>3.41</v>
      </c>
      <c r="I406" s="6" t="s">
        <v>49</v>
      </c>
      <c r="J406" s="6" t="s">
        <v>31</v>
      </c>
      <c r="K406" s="7">
        <v>3.22</v>
      </c>
      <c r="L406" s="6" t="s">
        <v>32</v>
      </c>
      <c r="M406" s="6">
        <v>200931</v>
      </c>
      <c r="N406" s="6" t="str">
        <f t="shared" si="19"/>
        <v>2009-3-1</v>
      </c>
      <c r="O406" s="7">
        <v>3.37</v>
      </c>
      <c r="P406" s="7">
        <v>3.53</v>
      </c>
      <c r="Q406" s="6" t="s">
        <v>32</v>
      </c>
      <c r="R406" s="6">
        <v>201231</v>
      </c>
      <c r="S406" s="6" t="str">
        <f t="shared" si="20"/>
        <v>2012-3-1</v>
      </c>
      <c r="T406" s="7">
        <v>3.22</v>
      </c>
      <c r="U406" s="7">
        <v>2.9</v>
      </c>
      <c r="V406" s="6" t="s">
        <v>32</v>
      </c>
      <c r="W406" s="6">
        <v>0</v>
      </c>
      <c r="X406" s="6">
        <v>0</v>
      </c>
      <c r="Y406" s="6">
        <v>1</v>
      </c>
      <c r="Z406" s="6">
        <v>1</v>
      </c>
      <c r="AA406" s="6">
        <v>1</v>
      </c>
      <c r="AB406" s="6">
        <v>1</v>
      </c>
      <c r="AC406" s="6">
        <v>0</v>
      </c>
      <c r="AD406" s="6">
        <v>0</v>
      </c>
      <c r="AE406" s="6">
        <v>0</v>
      </c>
      <c r="AF406" s="6">
        <v>1</v>
      </c>
      <c r="AG406" s="6">
        <v>1</v>
      </c>
      <c r="AH406" s="6">
        <v>1</v>
      </c>
    </row>
    <row r="407" spans="1:34" x14ac:dyDescent="0.3">
      <c r="A407" s="6">
        <v>200881</v>
      </c>
      <c r="B407" s="12" t="str">
        <f t="shared" si="18"/>
        <v>2008-8-1</v>
      </c>
      <c r="C407" s="15">
        <v>2008</v>
      </c>
      <c r="D407" s="15">
        <v>8</v>
      </c>
      <c r="E407" s="15">
        <v>1</v>
      </c>
      <c r="F407" s="6" t="s">
        <v>33</v>
      </c>
      <c r="G407" s="6" t="s">
        <v>40</v>
      </c>
      <c r="H407" s="7">
        <v>3.66</v>
      </c>
      <c r="I407" s="6" t="s">
        <v>49</v>
      </c>
      <c r="J407" s="6" t="s">
        <v>41</v>
      </c>
      <c r="K407" s="7">
        <v>1.4</v>
      </c>
      <c r="L407" s="6" t="s">
        <v>39</v>
      </c>
      <c r="M407" s="6">
        <v>200931</v>
      </c>
      <c r="N407" s="6" t="str">
        <f t="shared" si="19"/>
        <v>2009-3-1</v>
      </c>
      <c r="O407" s="7">
        <v>2.2599999999999998</v>
      </c>
      <c r="P407" s="7">
        <v>3.12</v>
      </c>
      <c r="Q407" s="6" t="s">
        <v>32</v>
      </c>
      <c r="R407" s="6">
        <v>201181</v>
      </c>
      <c r="S407" s="6" t="str">
        <f t="shared" si="20"/>
        <v>2011-8-1</v>
      </c>
      <c r="T407" s="7">
        <v>2.74</v>
      </c>
      <c r="U407" s="7">
        <v>2.85</v>
      </c>
      <c r="V407" s="6" t="s">
        <v>32</v>
      </c>
      <c r="W407" s="6">
        <v>1</v>
      </c>
      <c r="X407" s="6">
        <v>0</v>
      </c>
      <c r="Y407" s="6">
        <v>1</v>
      </c>
      <c r="Z407" s="6">
        <v>1</v>
      </c>
      <c r="AA407" s="6">
        <v>1</v>
      </c>
      <c r="AB407" s="6">
        <v>1</v>
      </c>
      <c r="AC407" s="6">
        <v>0</v>
      </c>
      <c r="AD407" s="6">
        <v>0</v>
      </c>
      <c r="AE407" s="6">
        <v>0</v>
      </c>
      <c r="AF407" s="6">
        <v>1</v>
      </c>
      <c r="AG407" s="6">
        <v>1</v>
      </c>
      <c r="AH407" s="6">
        <v>1</v>
      </c>
    </row>
    <row r="408" spans="1:34" x14ac:dyDescent="0.3">
      <c r="A408" s="6">
        <v>200881</v>
      </c>
      <c r="B408" s="12" t="str">
        <f t="shared" si="18"/>
        <v>2008-8-1</v>
      </c>
      <c r="C408" s="15">
        <v>2008</v>
      </c>
      <c r="D408" s="15">
        <v>8</v>
      </c>
      <c r="E408" s="15">
        <v>1</v>
      </c>
      <c r="F408" s="6" t="s">
        <v>33</v>
      </c>
      <c r="G408" s="6" t="s">
        <v>38</v>
      </c>
      <c r="H408" s="7">
        <v>3.67</v>
      </c>
      <c r="I408" s="6" t="s">
        <v>49</v>
      </c>
      <c r="J408" s="6" t="s">
        <v>31</v>
      </c>
      <c r="K408" s="7">
        <v>3.38</v>
      </c>
      <c r="L408" s="6" t="s">
        <v>32</v>
      </c>
      <c r="M408" s="6">
        <v>200931</v>
      </c>
      <c r="N408" s="6" t="str">
        <f t="shared" si="19"/>
        <v>2009-3-1</v>
      </c>
      <c r="O408" s="7">
        <v>3.39</v>
      </c>
      <c r="P408" s="7">
        <v>3.4</v>
      </c>
      <c r="Q408" s="6" t="s">
        <v>32</v>
      </c>
      <c r="R408" s="6">
        <v>201281</v>
      </c>
      <c r="S408" s="6" t="str">
        <f t="shared" si="20"/>
        <v>2012-8-1</v>
      </c>
      <c r="T408" s="7">
        <v>3.4</v>
      </c>
      <c r="U408" s="7">
        <v>3.56</v>
      </c>
      <c r="V408" s="6" t="s">
        <v>32</v>
      </c>
      <c r="W408" s="6">
        <v>0</v>
      </c>
      <c r="X408" s="6">
        <v>1</v>
      </c>
      <c r="Y408" s="6">
        <v>1</v>
      </c>
      <c r="Z408" s="6">
        <v>1</v>
      </c>
      <c r="AA408" s="6">
        <v>1</v>
      </c>
      <c r="AB408" s="6">
        <v>1</v>
      </c>
      <c r="AC408" s="6">
        <v>1</v>
      </c>
      <c r="AD408" s="6">
        <v>0</v>
      </c>
      <c r="AE408" s="6">
        <v>0</v>
      </c>
      <c r="AF408" s="6">
        <v>0</v>
      </c>
      <c r="AG408" s="6">
        <v>1</v>
      </c>
      <c r="AH408" s="6">
        <v>1</v>
      </c>
    </row>
    <row r="409" spans="1:34" x14ac:dyDescent="0.3">
      <c r="A409" s="6">
        <v>200881</v>
      </c>
      <c r="B409" s="12" t="str">
        <f t="shared" si="18"/>
        <v>2008-8-1</v>
      </c>
      <c r="C409" s="15">
        <v>2008</v>
      </c>
      <c r="D409" s="15">
        <v>8</v>
      </c>
      <c r="E409" s="15">
        <v>1</v>
      </c>
      <c r="F409" s="6" t="s">
        <v>28</v>
      </c>
      <c r="G409" s="6" t="s">
        <v>37</v>
      </c>
      <c r="H409" s="7">
        <v>3.68</v>
      </c>
      <c r="I409" s="6" t="s">
        <v>49</v>
      </c>
      <c r="J409" s="6" t="s">
        <v>31</v>
      </c>
      <c r="K409" s="7">
        <v>3.39</v>
      </c>
      <c r="L409" s="6" t="s">
        <v>32</v>
      </c>
      <c r="M409" s="6">
        <v>200931</v>
      </c>
      <c r="N409" s="6" t="str">
        <f t="shared" si="19"/>
        <v>2009-3-1</v>
      </c>
      <c r="O409" s="7">
        <v>3.52</v>
      </c>
      <c r="P409" s="7">
        <v>3.65</v>
      </c>
      <c r="Q409" s="6" t="s">
        <v>32</v>
      </c>
      <c r="R409" s="6">
        <v>201231</v>
      </c>
      <c r="S409" s="6" t="str">
        <f t="shared" si="20"/>
        <v>2012-3-1</v>
      </c>
      <c r="T409" s="7">
        <v>3.72</v>
      </c>
      <c r="U409" s="7">
        <v>4</v>
      </c>
      <c r="V409" s="6" t="s">
        <v>32</v>
      </c>
      <c r="W409" s="6">
        <v>1</v>
      </c>
      <c r="X409" s="6">
        <v>1</v>
      </c>
      <c r="Y409" s="6">
        <v>1</v>
      </c>
      <c r="Z409" s="6">
        <v>1</v>
      </c>
      <c r="AA409" s="6">
        <v>1</v>
      </c>
      <c r="AB409" s="6">
        <v>1</v>
      </c>
      <c r="AC409" s="6">
        <v>0</v>
      </c>
      <c r="AD409" s="6">
        <v>0</v>
      </c>
      <c r="AE409" s="6">
        <v>0</v>
      </c>
      <c r="AF409" s="6">
        <v>1</v>
      </c>
      <c r="AG409" s="6">
        <v>1</v>
      </c>
      <c r="AH409" s="6">
        <v>1</v>
      </c>
    </row>
    <row r="410" spans="1:34" x14ac:dyDescent="0.3">
      <c r="A410" s="6">
        <v>200881</v>
      </c>
      <c r="B410" s="12" t="str">
        <f t="shared" si="18"/>
        <v>2008-8-1</v>
      </c>
      <c r="C410" s="15">
        <v>2008</v>
      </c>
      <c r="D410" s="15">
        <v>8</v>
      </c>
      <c r="E410" s="15">
        <v>1</v>
      </c>
      <c r="F410" s="6" t="s">
        <v>28</v>
      </c>
      <c r="G410" s="6" t="s">
        <v>37</v>
      </c>
      <c r="H410" s="7">
        <v>3.37</v>
      </c>
      <c r="I410" s="6" t="s">
        <v>49</v>
      </c>
      <c r="J410" s="6" t="s">
        <v>31</v>
      </c>
      <c r="K410" s="7">
        <v>2.74</v>
      </c>
      <c r="L410" s="6" t="s">
        <v>32</v>
      </c>
      <c r="M410" s="6">
        <v>200931</v>
      </c>
      <c r="N410" s="6" t="str">
        <f t="shared" si="19"/>
        <v>2009-3-1</v>
      </c>
      <c r="O410" s="7">
        <v>2.4700000000000002</v>
      </c>
      <c r="P410" s="7">
        <v>2.2000000000000002</v>
      </c>
      <c r="Q410" s="6" t="s">
        <v>32</v>
      </c>
      <c r="R410" s="6">
        <v>201231</v>
      </c>
      <c r="S410" s="6" t="str">
        <f t="shared" si="20"/>
        <v>2012-3-1</v>
      </c>
      <c r="T410" s="7">
        <v>3.11</v>
      </c>
      <c r="U410" s="7">
        <v>4</v>
      </c>
      <c r="V410" s="6" t="s">
        <v>32</v>
      </c>
      <c r="W410" s="6">
        <v>0</v>
      </c>
      <c r="X410" s="6">
        <v>0</v>
      </c>
      <c r="Y410" s="6">
        <v>1</v>
      </c>
      <c r="Z410" s="6">
        <v>1</v>
      </c>
      <c r="AA410" s="6">
        <v>1</v>
      </c>
      <c r="AB410" s="6">
        <v>1</v>
      </c>
      <c r="AC410" s="6">
        <v>0</v>
      </c>
      <c r="AD410" s="6">
        <v>0</v>
      </c>
      <c r="AE410" s="6">
        <v>0</v>
      </c>
      <c r="AF410" s="6">
        <v>1</v>
      </c>
      <c r="AG410" s="6">
        <v>1</v>
      </c>
      <c r="AH410" s="6">
        <v>1</v>
      </c>
    </row>
    <row r="411" spans="1:34" x14ac:dyDescent="0.3">
      <c r="A411" s="6">
        <v>200881</v>
      </c>
      <c r="B411" s="12" t="str">
        <f t="shared" si="18"/>
        <v>2008-8-1</v>
      </c>
      <c r="C411" s="15">
        <v>2008</v>
      </c>
      <c r="D411" s="15">
        <v>8</v>
      </c>
      <c r="E411" s="15">
        <v>1</v>
      </c>
      <c r="F411" s="6" t="s">
        <v>28</v>
      </c>
      <c r="G411" s="6" t="s">
        <v>38</v>
      </c>
      <c r="H411" s="7">
        <v>3.2</v>
      </c>
      <c r="I411" s="6" t="s">
        <v>49</v>
      </c>
      <c r="J411" s="6" t="s">
        <v>31</v>
      </c>
      <c r="K411" s="7">
        <v>2.42</v>
      </c>
      <c r="L411" s="6" t="s">
        <v>32</v>
      </c>
      <c r="M411" s="6">
        <v>200951</v>
      </c>
      <c r="N411" s="6" t="str">
        <f t="shared" si="19"/>
        <v>2009-5-1</v>
      </c>
      <c r="O411" s="7">
        <v>3.03</v>
      </c>
      <c r="P411" s="7">
        <v>3.7</v>
      </c>
      <c r="Q411" s="6" t="s">
        <v>32</v>
      </c>
      <c r="R411" s="6">
        <v>201231</v>
      </c>
      <c r="S411" s="6" t="str">
        <f t="shared" si="20"/>
        <v>2012-3-1</v>
      </c>
      <c r="T411" s="7">
        <v>2.87</v>
      </c>
      <c r="U411" s="7">
        <v>2.58</v>
      </c>
      <c r="V411" s="6" t="s">
        <v>32</v>
      </c>
      <c r="W411" s="6">
        <v>0</v>
      </c>
      <c r="X411" s="6">
        <v>0</v>
      </c>
      <c r="Y411" s="6">
        <v>1</v>
      </c>
      <c r="Z411" s="6">
        <v>1</v>
      </c>
      <c r="AA411" s="6">
        <v>1</v>
      </c>
      <c r="AB411" s="6">
        <v>1</v>
      </c>
      <c r="AC411" s="6">
        <v>0</v>
      </c>
      <c r="AD411" s="6">
        <v>0</v>
      </c>
      <c r="AE411" s="6">
        <v>0</v>
      </c>
      <c r="AF411" s="6">
        <v>0</v>
      </c>
      <c r="AG411" s="6">
        <v>1</v>
      </c>
      <c r="AH411" s="6">
        <v>1</v>
      </c>
    </row>
    <row r="412" spans="1:34" x14ac:dyDescent="0.3">
      <c r="A412" s="6">
        <v>200881</v>
      </c>
      <c r="B412" s="12" t="str">
        <f t="shared" si="18"/>
        <v>2008-8-1</v>
      </c>
      <c r="C412" s="15">
        <v>2008</v>
      </c>
      <c r="D412" s="15">
        <v>8</v>
      </c>
      <c r="E412" s="15">
        <v>1</v>
      </c>
      <c r="F412" s="6" t="s">
        <v>28</v>
      </c>
      <c r="G412" s="6" t="s">
        <v>40</v>
      </c>
      <c r="H412" s="7">
        <v>2.76</v>
      </c>
      <c r="I412" s="6" t="s">
        <v>49</v>
      </c>
      <c r="J412" s="6" t="s">
        <v>44</v>
      </c>
      <c r="K412" s="7">
        <v>2.33</v>
      </c>
      <c r="L412" s="6" t="s">
        <v>32</v>
      </c>
      <c r="M412" s="6">
        <v>200931</v>
      </c>
      <c r="N412" s="6" t="str">
        <f t="shared" si="19"/>
        <v>2009-3-1</v>
      </c>
      <c r="O412" s="7">
        <v>2.62</v>
      </c>
      <c r="P412" s="7">
        <v>2.86</v>
      </c>
      <c r="Q412" s="6" t="s">
        <v>32</v>
      </c>
      <c r="R412" s="6">
        <v>201371</v>
      </c>
      <c r="S412" s="6" t="str">
        <f t="shared" si="20"/>
        <v>2013-7-1</v>
      </c>
      <c r="T412" s="7">
        <v>2.69</v>
      </c>
      <c r="U412" s="7">
        <v>3.3</v>
      </c>
      <c r="V412" s="6" t="s">
        <v>32</v>
      </c>
      <c r="W412" s="6">
        <v>0</v>
      </c>
      <c r="X412" s="6">
        <v>0</v>
      </c>
      <c r="Y412" s="6">
        <v>1</v>
      </c>
      <c r="Z412" s="6">
        <v>1</v>
      </c>
      <c r="AA412" s="6">
        <v>1</v>
      </c>
      <c r="AB412" s="6">
        <v>1</v>
      </c>
      <c r="AC412" s="6">
        <v>1</v>
      </c>
      <c r="AD412" s="6">
        <v>0</v>
      </c>
      <c r="AE412" s="6">
        <v>0</v>
      </c>
      <c r="AF412" s="6">
        <v>0</v>
      </c>
      <c r="AG412" s="6">
        <v>1</v>
      </c>
      <c r="AH412" s="6">
        <v>1</v>
      </c>
    </row>
    <row r="413" spans="1:34" x14ac:dyDescent="0.3">
      <c r="A413" s="6">
        <v>200881</v>
      </c>
      <c r="B413" s="12" t="str">
        <f t="shared" si="18"/>
        <v>2008-8-1</v>
      </c>
      <c r="C413" s="15">
        <v>2008</v>
      </c>
      <c r="D413" s="15">
        <v>8</v>
      </c>
      <c r="E413" s="15">
        <v>1</v>
      </c>
      <c r="F413" s="6" t="s">
        <v>28</v>
      </c>
      <c r="G413" s="6" t="s">
        <v>34</v>
      </c>
      <c r="H413" s="16">
        <v>3.39</v>
      </c>
      <c r="I413" s="6" t="s">
        <v>49</v>
      </c>
      <c r="J413" s="6" t="s">
        <v>35</v>
      </c>
      <c r="K413" s="7">
        <v>3.92</v>
      </c>
      <c r="L413" s="6" t="s">
        <v>32</v>
      </c>
      <c r="M413" s="6">
        <v>200931</v>
      </c>
      <c r="N413" s="6" t="str">
        <f t="shared" si="19"/>
        <v>2009-3-1</v>
      </c>
      <c r="O413" s="7">
        <v>3.8</v>
      </c>
      <c r="P413" s="7">
        <v>3.67</v>
      </c>
      <c r="Q413" s="6" t="s">
        <v>32</v>
      </c>
      <c r="R413" s="6">
        <v>201231</v>
      </c>
      <c r="S413" s="6" t="str">
        <f t="shared" si="20"/>
        <v>2012-3-1</v>
      </c>
      <c r="T413" s="7">
        <v>3.71</v>
      </c>
      <c r="U413" s="7">
        <v>3.6</v>
      </c>
      <c r="V413" s="6" t="s">
        <v>32</v>
      </c>
      <c r="W413" s="6">
        <v>0</v>
      </c>
      <c r="X413" s="6">
        <v>0</v>
      </c>
      <c r="Y413" s="6">
        <v>1</v>
      </c>
      <c r="Z413" s="6">
        <v>1</v>
      </c>
      <c r="AA413" s="6">
        <v>1</v>
      </c>
      <c r="AB413" s="6">
        <v>1</v>
      </c>
      <c r="AC413" s="6">
        <v>0</v>
      </c>
      <c r="AD413" s="6">
        <v>0</v>
      </c>
      <c r="AE413" s="6">
        <v>0</v>
      </c>
      <c r="AF413" s="6">
        <v>1</v>
      </c>
      <c r="AG413" s="6">
        <v>1</v>
      </c>
      <c r="AH413" s="6">
        <v>1</v>
      </c>
    </row>
    <row r="414" spans="1:34" x14ac:dyDescent="0.3">
      <c r="A414" s="6">
        <v>200881</v>
      </c>
      <c r="B414" s="12" t="str">
        <f t="shared" si="18"/>
        <v>2008-8-1</v>
      </c>
      <c r="C414" s="15">
        <v>2008</v>
      </c>
      <c r="D414" s="15">
        <v>8</v>
      </c>
      <c r="E414" s="15">
        <v>1</v>
      </c>
      <c r="F414" s="6" t="s">
        <v>33</v>
      </c>
      <c r="G414" s="6" t="s">
        <v>40</v>
      </c>
      <c r="H414" s="7">
        <v>3.44</v>
      </c>
      <c r="I414" s="6" t="s">
        <v>49</v>
      </c>
      <c r="J414" s="6" t="s">
        <v>31</v>
      </c>
      <c r="K414" s="7">
        <v>2.1800000000000002</v>
      </c>
      <c r="L414" s="6" t="s">
        <v>32</v>
      </c>
      <c r="M414" s="6">
        <v>200931</v>
      </c>
      <c r="N414" s="6" t="str">
        <f t="shared" si="19"/>
        <v>2009-3-1</v>
      </c>
      <c r="O414" s="7">
        <v>2.5</v>
      </c>
      <c r="P414" s="7">
        <v>2.9</v>
      </c>
      <c r="Q414" s="6" t="s">
        <v>32</v>
      </c>
      <c r="R414" s="6">
        <v>200931</v>
      </c>
      <c r="S414" s="6" t="str">
        <f t="shared" si="20"/>
        <v>2009-3-1</v>
      </c>
      <c r="T414" s="7">
        <v>2.5</v>
      </c>
      <c r="U414" s="7">
        <v>2.9</v>
      </c>
      <c r="V414" s="6" t="s">
        <v>32</v>
      </c>
      <c r="W414" s="6">
        <v>0</v>
      </c>
      <c r="X414" s="6">
        <v>1</v>
      </c>
      <c r="Y414" s="6">
        <v>1</v>
      </c>
      <c r="Z414" s="6">
        <v>0</v>
      </c>
      <c r="AA414" s="6">
        <v>0</v>
      </c>
      <c r="AB414" s="6">
        <v>0</v>
      </c>
      <c r="AC414" s="6">
        <v>0</v>
      </c>
      <c r="AD414" s="6">
        <v>0</v>
      </c>
      <c r="AE414" s="6">
        <v>0</v>
      </c>
      <c r="AF414" s="6">
        <v>0</v>
      </c>
      <c r="AG414" s="6">
        <v>0</v>
      </c>
      <c r="AH414" s="6">
        <v>0</v>
      </c>
    </row>
    <row r="415" spans="1:34" x14ac:dyDescent="0.3">
      <c r="A415" s="6">
        <v>200881</v>
      </c>
      <c r="B415" s="12" t="str">
        <f t="shared" si="18"/>
        <v>2008-8-1</v>
      </c>
      <c r="C415" s="15">
        <v>2008</v>
      </c>
      <c r="D415" s="15">
        <v>8</v>
      </c>
      <c r="E415" s="15">
        <v>1</v>
      </c>
      <c r="F415" s="6" t="s">
        <v>33</v>
      </c>
      <c r="G415" s="6" t="s">
        <v>38</v>
      </c>
      <c r="H415" s="7">
        <v>3.53</v>
      </c>
      <c r="I415" s="6" t="s">
        <v>49</v>
      </c>
      <c r="J415" s="6" t="s">
        <v>31</v>
      </c>
      <c r="K415" s="7">
        <v>3.3</v>
      </c>
      <c r="L415" s="6" t="s">
        <v>32</v>
      </c>
      <c r="M415" s="6">
        <v>200931</v>
      </c>
      <c r="N415" s="6" t="str">
        <f t="shared" si="19"/>
        <v>2009-3-1</v>
      </c>
      <c r="O415" s="7">
        <v>3.07</v>
      </c>
      <c r="P415" s="7">
        <v>2.79</v>
      </c>
      <c r="Q415" s="6" t="s">
        <v>32</v>
      </c>
      <c r="R415" s="6">
        <v>201231</v>
      </c>
      <c r="S415" s="6" t="str">
        <f t="shared" si="20"/>
        <v>2012-3-1</v>
      </c>
      <c r="T415" s="7">
        <v>2.95</v>
      </c>
      <c r="U415" s="7">
        <v>3.08</v>
      </c>
      <c r="V415" s="6" t="s">
        <v>32</v>
      </c>
      <c r="W415" s="6">
        <v>0</v>
      </c>
      <c r="X415" s="6">
        <v>0</v>
      </c>
      <c r="Y415" s="6">
        <v>1</v>
      </c>
      <c r="Z415" s="6">
        <v>1</v>
      </c>
      <c r="AA415" s="6">
        <v>1</v>
      </c>
      <c r="AB415" s="6">
        <v>1</v>
      </c>
      <c r="AC415" s="6">
        <v>0</v>
      </c>
      <c r="AD415" s="6">
        <v>0</v>
      </c>
      <c r="AE415" s="6">
        <v>0</v>
      </c>
      <c r="AF415" s="6">
        <v>1</v>
      </c>
      <c r="AG415" s="6">
        <v>1</v>
      </c>
      <c r="AH415" s="6">
        <v>1</v>
      </c>
    </row>
    <row r="416" spans="1:34" x14ac:dyDescent="0.3">
      <c r="A416" s="6">
        <v>200881</v>
      </c>
      <c r="B416" s="12" t="str">
        <f t="shared" si="18"/>
        <v>2008-8-1</v>
      </c>
      <c r="C416" s="15">
        <v>2008</v>
      </c>
      <c r="D416" s="15">
        <v>8</v>
      </c>
      <c r="E416" s="15">
        <v>1</v>
      </c>
      <c r="F416" s="6" t="s">
        <v>28</v>
      </c>
      <c r="G416" s="6" t="s">
        <v>38</v>
      </c>
      <c r="H416" s="7">
        <v>3.5</v>
      </c>
      <c r="I416" s="6" t="s">
        <v>49</v>
      </c>
      <c r="J416" s="6" t="s">
        <v>41</v>
      </c>
      <c r="K416" s="7">
        <v>3.1</v>
      </c>
      <c r="L416" s="6" t="s">
        <v>32</v>
      </c>
      <c r="M416" s="6">
        <v>200931</v>
      </c>
      <c r="N416" s="6" t="str">
        <f t="shared" si="19"/>
        <v>2009-3-1</v>
      </c>
      <c r="O416" s="7">
        <v>3.21</v>
      </c>
      <c r="P416" s="7">
        <v>3.32</v>
      </c>
      <c r="Q416" s="6" t="s">
        <v>32</v>
      </c>
      <c r="R416" s="6">
        <v>201231</v>
      </c>
      <c r="S416" s="6" t="str">
        <f t="shared" si="20"/>
        <v>2012-3-1</v>
      </c>
      <c r="T416" s="7">
        <v>3.53</v>
      </c>
      <c r="U416" s="7">
        <v>3.75</v>
      </c>
      <c r="V416" s="6" t="s">
        <v>32</v>
      </c>
      <c r="W416" s="6">
        <v>0</v>
      </c>
      <c r="X416" s="6">
        <v>0</v>
      </c>
      <c r="Y416" s="6">
        <v>1</v>
      </c>
      <c r="Z416" s="6">
        <v>1</v>
      </c>
      <c r="AA416" s="6">
        <v>1</v>
      </c>
      <c r="AB416" s="6">
        <v>1</v>
      </c>
      <c r="AC416" s="6">
        <v>0</v>
      </c>
      <c r="AD416" s="6">
        <v>0</v>
      </c>
      <c r="AE416" s="6">
        <v>0</v>
      </c>
      <c r="AF416" s="6">
        <v>1</v>
      </c>
      <c r="AG416" s="6">
        <v>1</v>
      </c>
      <c r="AH416" s="6">
        <v>1</v>
      </c>
    </row>
    <row r="417" spans="1:34" x14ac:dyDescent="0.3">
      <c r="A417" s="6">
        <v>200881</v>
      </c>
      <c r="B417" s="12" t="str">
        <f t="shared" si="18"/>
        <v>2008-8-1</v>
      </c>
      <c r="C417" s="15">
        <v>2008</v>
      </c>
      <c r="D417" s="15">
        <v>8</v>
      </c>
      <c r="E417" s="15">
        <v>1</v>
      </c>
      <c r="F417" s="6" t="s">
        <v>33</v>
      </c>
      <c r="G417" s="6" t="s">
        <v>40</v>
      </c>
      <c r="H417" s="7">
        <v>3.48</v>
      </c>
      <c r="I417" s="6" t="s">
        <v>49</v>
      </c>
      <c r="J417" s="6" t="s">
        <v>31</v>
      </c>
      <c r="K417" s="7">
        <v>2.75</v>
      </c>
      <c r="L417" s="6" t="s">
        <v>32</v>
      </c>
      <c r="M417" s="6">
        <v>200931</v>
      </c>
      <c r="N417" s="6" t="str">
        <f t="shared" si="19"/>
        <v>2009-3-1</v>
      </c>
      <c r="O417" s="7">
        <v>3.1</v>
      </c>
      <c r="P417" s="7">
        <v>3.25</v>
      </c>
      <c r="Q417" s="6" t="s">
        <v>32</v>
      </c>
      <c r="R417" s="6">
        <v>201281</v>
      </c>
      <c r="S417" s="6" t="str">
        <f t="shared" si="20"/>
        <v>2012-8-1</v>
      </c>
      <c r="T417" s="7">
        <v>2.97</v>
      </c>
      <c r="U417" s="7">
        <v>3.6</v>
      </c>
      <c r="V417" s="6" t="s">
        <v>32</v>
      </c>
      <c r="W417" s="6">
        <v>0</v>
      </c>
      <c r="X417" s="6">
        <v>0</v>
      </c>
      <c r="Y417" s="6">
        <v>1</v>
      </c>
      <c r="Z417" s="6">
        <v>1</v>
      </c>
      <c r="AA417" s="6">
        <v>1</v>
      </c>
      <c r="AB417" s="6">
        <v>1</v>
      </c>
      <c r="AC417" s="6">
        <v>1</v>
      </c>
      <c r="AD417" s="6">
        <v>0</v>
      </c>
      <c r="AE417" s="6">
        <v>0</v>
      </c>
      <c r="AF417" s="6">
        <v>0</v>
      </c>
      <c r="AG417" s="6">
        <v>1</v>
      </c>
      <c r="AH417" s="6">
        <v>1</v>
      </c>
    </row>
    <row r="418" spans="1:34" x14ac:dyDescent="0.3">
      <c r="A418" s="6">
        <v>200881</v>
      </c>
      <c r="B418" s="12" t="str">
        <f t="shared" si="18"/>
        <v>2008-8-1</v>
      </c>
      <c r="C418" s="15">
        <v>2008</v>
      </c>
      <c r="D418" s="15">
        <v>8</v>
      </c>
      <c r="E418" s="15">
        <v>1</v>
      </c>
      <c r="F418" s="6" t="s">
        <v>28</v>
      </c>
      <c r="G418" s="6" t="s">
        <v>40</v>
      </c>
      <c r="H418" s="7">
        <v>3</v>
      </c>
      <c r="I418" s="6" t="s">
        <v>49</v>
      </c>
      <c r="J418" s="6" t="s">
        <v>31</v>
      </c>
      <c r="K418" s="7">
        <v>3</v>
      </c>
      <c r="L418" s="6" t="s">
        <v>32</v>
      </c>
      <c r="M418" s="6">
        <v>200931</v>
      </c>
      <c r="N418" s="6" t="str">
        <f t="shared" si="19"/>
        <v>2009-3-1</v>
      </c>
      <c r="O418" s="7">
        <v>2.82</v>
      </c>
      <c r="P418" s="7">
        <v>2.64</v>
      </c>
      <c r="Q418" s="6" t="s">
        <v>32</v>
      </c>
      <c r="R418" s="6">
        <v>201231</v>
      </c>
      <c r="S418" s="6" t="str">
        <f t="shared" si="20"/>
        <v>2012-3-1</v>
      </c>
      <c r="T418" s="7">
        <v>3.42</v>
      </c>
      <c r="U418" s="7">
        <v>3.67</v>
      </c>
      <c r="V418" s="6" t="s">
        <v>32</v>
      </c>
      <c r="W418" s="6">
        <v>0</v>
      </c>
      <c r="X418" s="6">
        <v>0</v>
      </c>
      <c r="Y418" s="6">
        <v>1</v>
      </c>
      <c r="Z418" s="6">
        <v>1</v>
      </c>
      <c r="AA418" s="6">
        <v>1</v>
      </c>
      <c r="AB418" s="6">
        <v>1</v>
      </c>
      <c r="AC418" s="6">
        <v>0</v>
      </c>
      <c r="AD418" s="6">
        <v>0</v>
      </c>
      <c r="AE418" s="6">
        <v>0</v>
      </c>
      <c r="AF418" s="6">
        <v>1</v>
      </c>
      <c r="AG418" s="6">
        <v>1</v>
      </c>
      <c r="AH418" s="6">
        <v>1</v>
      </c>
    </row>
    <row r="419" spans="1:34" x14ac:dyDescent="0.3">
      <c r="A419" s="6">
        <v>200881</v>
      </c>
      <c r="B419" s="12" t="str">
        <f t="shared" si="18"/>
        <v>2008-8-1</v>
      </c>
      <c r="C419" s="15">
        <v>2008</v>
      </c>
      <c r="D419" s="15">
        <v>8</v>
      </c>
      <c r="E419" s="15">
        <v>1</v>
      </c>
      <c r="F419" s="6" t="s">
        <v>28</v>
      </c>
      <c r="G419" s="6" t="s">
        <v>40</v>
      </c>
      <c r="H419" s="7">
        <v>3.75</v>
      </c>
      <c r="I419" s="6" t="s">
        <v>49</v>
      </c>
      <c r="J419" s="6" t="s">
        <v>46</v>
      </c>
      <c r="K419" s="7">
        <v>2.73</v>
      </c>
      <c r="L419" s="6" t="s">
        <v>32</v>
      </c>
      <c r="M419" s="6">
        <v>200931</v>
      </c>
      <c r="N419" s="6" t="str">
        <f t="shared" si="19"/>
        <v>2009-3-1</v>
      </c>
      <c r="O419" s="7">
        <v>3</v>
      </c>
      <c r="P419" s="7">
        <v>3.25</v>
      </c>
      <c r="Q419" s="6" t="s">
        <v>32</v>
      </c>
      <c r="R419" s="6">
        <v>201231</v>
      </c>
      <c r="S419" s="6" t="str">
        <f t="shared" si="20"/>
        <v>2012-3-1</v>
      </c>
      <c r="T419" s="7">
        <v>2.99</v>
      </c>
      <c r="U419" s="7">
        <v>3</v>
      </c>
      <c r="V419" s="6" t="s">
        <v>32</v>
      </c>
      <c r="W419" s="6">
        <v>1</v>
      </c>
      <c r="X419" s="6">
        <v>0</v>
      </c>
      <c r="Y419" s="6">
        <v>1</v>
      </c>
      <c r="Z419" s="6">
        <v>1</v>
      </c>
      <c r="AA419" s="6">
        <v>1</v>
      </c>
      <c r="AB419" s="6">
        <v>1</v>
      </c>
      <c r="AC419" s="6">
        <v>0</v>
      </c>
      <c r="AD419" s="6">
        <v>0</v>
      </c>
      <c r="AE419" s="6">
        <v>0</v>
      </c>
      <c r="AF419" s="6">
        <v>1</v>
      </c>
      <c r="AG419" s="6">
        <v>1</v>
      </c>
      <c r="AH419" s="6">
        <v>1</v>
      </c>
    </row>
    <row r="420" spans="1:34" x14ac:dyDescent="0.3">
      <c r="A420" s="6">
        <v>200881</v>
      </c>
      <c r="B420" s="12" t="str">
        <f t="shared" si="18"/>
        <v>2008-8-1</v>
      </c>
      <c r="C420" s="15">
        <v>2008</v>
      </c>
      <c r="D420" s="15">
        <v>8</v>
      </c>
      <c r="E420" s="15">
        <v>1</v>
      </c>
      <c r="F420" s="6" t="s">
        <v>28</v>
      </c>
      <c r="G420" s="6" t="s">
        <v>38</v>
      </c>
      <c r="H420" s="7">
        <v>3</v>
      </c>
      <c r="I420" s="6" t="s">
        <v>49</v>
      </c>
      <c r="J420" s="6" t="s">
        <v>45</v>
      </c>
      <c r="K420" s="7">
        <v>2.42</v>
      </c>
      <c r="L420" s="6" t="s">
        <v>32</v>
      </c>
      <c r="M420" s="6">
        <v>200931</v>
      </c>
      <c r="N420" s="6" t="str">
        <f t="shared" si="19"/>
        <v>2009-3-1</v>
      </c>
      <c r="O420" s="7">
        <v>2.54</v>
      </c>
      <c r="P420" s="7">
        <v>2.67</v>
      </c>
      <c r="Q420" s="6" t="s">
        <v>32</v>
      </c>
      <c r="R420" s="6">
        <v>201271</v>
      </c>
      <c r="S420" s="6" t="str">
        <f t="shared" si="20"/>
        <v>2012-7-1</v>
      </c>
      <c r="T420" s="7">
        <v>2.15</v>
      </c>
      <c r="U420" s="7">
        <v>3.7</v>
      </c>
      <c r="V420" s="6" t="s">
        <v>32</v>
      </c>
      <c r="W420" s="6">
        <v>1</v>
      </c>
      <c r="X420" s="6">
        <v>0</v>
      </c>
      <c r="Y420" s="6">
        <v>1</v>
      </c>
      <c r="Z420" s="6">
        <v>1</v>
      </c>
      <c r="AA420" s="6">
        <v>1</v>
      </c>
      <c r="AB420" s="6">
        <v>1</v>
      </c>
      <c r="AC420" s="6">
        <v>0</v>
      </c>
      <c r="AD420" s="6">
        <v>0</v>
      </c>
      <c r="AE420" s="6">
        <v>0</v>
      </c>
      <c r="AF420" s="6">
        <v>1</v>
      </c>
      <c r="AG420" s="6">
        <v>1</v>
      </c>
      <c r="AH420" s="6">
        <v>1</v>
      </c>
    </row>
    <row r="421" spans="1:34" x14ac:dyDescent="0.3">
      <c r="A421" s="6">
        <v>200981</v>
      </c>
      <c r="B421" s="12" t="str">
        <f t="shared" si="18"/>
        <v>2009-8-1</v>
      </c>
      <c r="C421" s="15">
        <v>2009</v>
      </c>
      <c r="D421" s="15">
        <v>8</v>
      </c>
      <c r="E421" s="15">
        <v>1</v>
      </c>
      <c r="F421" s="6" t="s">
        <v>28</v>
      </c>
      <c r="G421" s="6" t="s">
        <v>40</v>
      </c>
      <c r="H421" s="7">
        <v>2.91</v>
      </c>
      <c r="I421" s="6" t="s">
        <v>49</v>
      </c>
      <c r="J421" s="6" t="s">
        <v>44</v>
      </c>
      <c r="K421" s="7">
        <v>1.97</v>
      </c>
      <c r="L421" s="6" t="s">
        <v>39</v>
      </c>
      <c r="M421" s="6">
        <v>201071</v>
      </c>
      <c r="N421" s="6" t="str">
        <f t="shared" si="19"/>
        <v>2010-7-1</v>
      </c>
      <c r="O421" s="7">
        <v>2.13</v>
      </c>
      <c r="P421" s="7">
        <v>4</v>
      </c>
      <c r="Q421" s="6" t="s">
        <v>32</v>
      </c>
      <c r="R421" s="6">
        <v>201081</v>
      </c>
      <c r="S421" s="6" t="str">
        <f t="shared" si="20"/>
        <v>2010-8-1</v>
      </c>
      <c r="T421" s="7">
        <v>2</v>
      </c>
      <c r="U421" s="7">
        <v>1.72</v>
      </c>
      <c r="V421" s="6" t="s">
        <v>42</v>
      </c>
      <c r="W421" s="6">
        <v>1</v>
      </c>
      <c r="X421" s="6">
        <v>1</v>
      </c>
      <c r="Y421" s="6">
        <v>1</v>
      </c>
      <c r="Z421" s="6">
        <v>1</v>
      </c>
      <c r="AA421" s="6">
        <v>0</v>
      </c>
      <c r="AB421" s="6">
        <v>0</v>
      </c>
      <c r="AC421" s="6">
        <v>0</v>
      </c>
      <c r="AD421" s="6">
        <v>0</v>
      </c>
      <c r="AE421" s="6">
        <v>0</v>
      </c>
      <c r="AF421" s="6">
        <v>0</v>
      </c>
      <c r="AG421" s="6">
        <v>0</v>
      </c>
      <c r="AH421" s="6">
        <v>0</v>
      </c>
    </row>
    <row r="422" spans="1:34" x14ac:dyDescent="0.3">
      <c r="A422" s="6">
        <v>200981</v>
      </c>
      <c r="B422" s="12" t="str">
        <f t="shared" si="18"/>
        <v>2009-8-1</v>
      </c>
      <c r="C422" s="15">
        <v>2009</v>
      </c>
      <c r="D422" s="15">
        <v>8</v>
      </c>
      <c r="E422" s="15">
        <v>1</v>
      </c>
      <c r="F422" s="6" t="s">
        <v>28</v>
      </c>
      <c r="G422" s="6" t="s">
        <v>34</v>
      </c>
      <c r="H422" s="7">
        <v>2.79</v>
      </c>
      <c r="I422" s="6" t="s">
        <v>49</v>
      </c>
      <c r="J422" s="6" t="s">
        <v>35</v>
      </c>
      <c r="K422" s="7">
        <v>2.4700000000000002</v>
      </c>
      <c r="L422" s="6" t="s">
        <v>32</v>
      </c>
      <c r="M422" s="6">
        <v>201031</v>
      </c>
      <c r="N422" s="6" t="str">
        <f t="shared" si="19"/>
        <v>2010-3-1</v>
      </c>
      <c r="O422" s="7">
        <v>1.75</v>
      </c>
      <c r="P422" s="7">
        <v>1.26</v>
      </c>
      <c r="Q422" s="6" t="s">
        <v>39</v>
      </c>
      <c r="R422" s="6">
        <v>201031</v>
      </c>
      <c r="S422" s="6" t="str">
        <f t="shared" si="20"/>
        <v>2010-3-1</v>
      </c>
      <c r="T422" s="7">
        <v>1.75</v>
      </c>
      <c r="U422" s="7">
        <v>1.26</v>
      </c>
      <c r="V422" s="6" t="s">
        <v>39</v>
      </c>
      <c r="W422" s="6">
        <v>0</v>
      </c>
      <c r="X422" s="6">
        <v>1</v>
      </c>
      <c r="Y422" s="6">
        <v>1</v>
      </c>
      <c r="Z422" s="6">
        <v>0</v>
      </c>
      <c r="AA422" s="6">
        <v>0</v>
      </c>
      <c r="AB422" s="6">
        <v>0</v>
      </c>
      <c r="AC422" s="6">
        <v>0</v>
      </c>
      <c r="AD422" s="6">
        <v>0</v>
      </c>
      <c r="AE422" s="6">
        <v>0</v>
      </c>
      <c r="AF422" s="6">
        <v>0</v>
      </c>
      <c r="AG422" s="6">
        <v>0</v>
      </c>
      <c r="AH422" s="6">
        <v>0</v>
      </c>
    </row>
    <row r="423" spans="1:34" x14ac:dyDescent="0.3">
      <c r="A423" s="6">
        <v>200981</v>
      </c>
      <c r="B423" s="12" t="str">
        <f t="shared" si="18"/>
        <v>2009-8-1</v>
      </c>
      <c r="C423" s="15">
        <v>2009</v>
      </c>
      <c r="D423" s="15">
        <v>8</v>
      </c>
      <c r="E423" s="15">
        <v>1</v>
      </c>
      <c r="F423" s="6" t="s">
        <v>33</v>
      </c>
      <c r="G423" s="6" t="s">
        <v>40</v>
      </c>
      <c r="H423" s="7">
        <v>3.08</v>
      </c>
      <c r="I423" s="6" t="s">
        <v>49</v>
      </c>
      <c r="J423" s="6" t="s">
        <v>44</v>
      </c>
      <c r="K423" s="7">
        <v>2.34</v>
      </c>
      <c r="L423" s="6" t="s">
        <v>32</v>
      </c>
      <c r="M423" s="6">
        <v>201031</v>
      </c>
      <c r="N423" s="6" t="str">
        <f t="shared" si="19"/>
        <v>2010-3-1</v>
      </c>
      <c r="O423" s="7">
        <v>2.42</v>
      </c>
      <c r="P423" s="7">
        <v>2.5099999999999998</v>
      </c>
      <c r="Q423" s="6" t="s">
        <v>32</v>
      </c>
      <c r="R423" s="6">
        <v>201331</v>
      </c>
      <c r="S423" s="6" t="str">
        <f t="shared" si="20"/>
        <v>2013-3-1</v>
      </c>
      <c r="T423" s="7">
        <v>2.79</v>
      </c>
      <c r="U423" s="7">
        <v>3.51</v>
      </c>
      <c r="V423" s="6" t="s">
        <v>32</v>
      </c>
      <c r="W423" s="6">
        <v>1</v>
      </c>
      <c r="X423" s="6">
        <v>1</v>
      </c>
      <c r="Y423" s="6">
        <v>1</v>
      </c>
      <c r="Z423" s="6">
        <v>1</v>
      </c>
      <c r="AA423" s="6">
        <v>1</v>
      </c>
      <c r="AB423" s="6">
        <v>1</v>
      </c>
      <c r="AC423" s="6">
        <v>0</v>
      </c>
      <c r="AD423" s="6">
        <v>0</v>
      </c>
      <c r="AE423" s="6">
        <v>0</v>
      </c>
      <c r="AF423" s="6">
        <v>1</v>
      </c>
      <c r="AG423" s="6">
        <v>1</v>
      </c>
      <c r="AH423" s="6">
        <v>1</v>
      </c>
    </row>
    <row r="424" spans="1:34" x14ac:dyDescent="0.3">
      <c r="A424" s="6">
        <v>200981</v>
      </c>
      <c r="B424" s="12" t="str">
        <f t="shared" si="18"/>
        <v>2009-8-1</v>
      </c>
      <c r="C424" s="15">
        <v>2009</v>
      </c>
      <c r="D424" s="15">
        <v>8</v>
      </c>
      <c r="E424" s="15">
        <v>1</v>
      </c>
      <c r="F424" s="6" t="s">
        <v>28</v>
      </c>
      <c r="G424" s="6" t="s">
        <v>37</v>
      </c>
      <c r="H424" s="7">
        <v>3.63</v>
      </c>
      <c r="I424" s="6" t="s">
        <v>49</v>
      </c>
      <c r="J424" s="6" t="s">
        <v>31</v>
      </c>
      <c r="K424" s="7">
        <v>2.3199999999999998</v>
      </c>
      <c r="L424" s="6" t="s">
        <v>32</v>
      </c>
      <c r="M424" s="6">
        <v>201031</v>
      </c>
      <c r="N424" s="6" t="str">
        <f t="shared" si="19"/>
        <v>2010-3-1</v>
      </c>
      <c r="O424" s="7">
        <v>2.4700000000000002</v>
      </c>
      <c r="P424" s="7">
        <v>2.66</v>
      </c>
      <c r="Q424" s="6" t="s">
        <v>32</v>
      </c>
      <c r="R424" s="6">
        <v>201431</v>
      </c>
      <c r="S424" s="6" t="str">
        <f t="shared" si="20"/>
        <v>2014-3-1</v>
      </c>
      <c r="T424" s="7">
        <v>2.71</v>
      </c>
      <c r="U424" s="7">
        <v>3.6</v>
      </c>
      <c r="V424" s="6" t="s">
        <v>32</v>
      </c>
      <c r="W424" s="6">
        <v>0</v>
      </c>
      <c r="X424" s="6">
        <v>1</v>
      </c>
      <c r="Y424" s="6">
        <v>1</v>
      </c>
      <c r="Z424" s="6">
        <v>1</v>
      </c>
      <c r="AA424" s="6">
        <v>0</v>
      </c>
      <c r="AB424" s="6">
        <v>0</v>
      </c>
      <c r="AC424" s="6">
        <v>1</v>
      </c>
      <c r="AD424" s="6">
        <v>0</v>
      </c>
      <c r="AE424" s="6">
        <v>0</v>
      </c>
      <c r="AF424" s="6">
        <v>0</v>
      </c>
      <c r="AG424" s="6">
        <v>1</v>
      </c>
      <c r="AH424" s="6">
        <v>1</v>
      </c>
    </row>
    <row r="425" spans="1:34" x14ac:dyDescent="0.3">
      <c r="A425" s="6">
        <v>200981</v>
      </c>
      <c r="B425" s="12" t="str">
        <f t="shared" si="18"/>
        <v>2009-8-1</v>
      </c>
      <c r="C425" s="15">
        <v>2009</v>
      </c>
      <c r="D425" s="15">
        <v>8</v>
      </c>
      <c r="E425" s="15">
        <v>1</v>
      </c>
      <c r="F425" s="6" t="s">
        <v>28</v>
      </c>
      <c r="G425" s="6" t="s">
        <v>34</v>
      </c>
      <c r="H425" s="16">
        <v>3.39</v>
      </c>
      <c r="I425" s="6" t="s">
        <v>49</v>
      </c>
      <c r="J425" s="6" t="s">
        <v>35</v>
      </c>
      <c r="K425" s="7">
        <v>3.28</v>
      </c>
      <c r="L425" s="6" t="s">
        <v>32</v>
      </c>
      <c r="M425" s="6">
        <v>201031</v>
      </c>
      <c r="N425" s="6" t="str">
        <f t="shared" si="19"/>
        <v>2010-3-1</v>
      </c>
      <c r="O425" s="7">
        <v>2.89</v>
      </c>
      <c r="P425" s="7">
        <v>2.46</v>
      </c>
      <c r="Q425" s="6" t="s">
        <v>32</v>
      </c>
      <c r="R425" s="6">
        <v>201381</v>
      </c>
      <c r="S425" s="6" t="str">
        <f t="shared" si="20"/>
        <v>2013-8-1</v>
      </c>
      <c r="T425" s="7">
        <v>2.88</v>
      </c>
      <c r="U425" s="7">
        <v>3</v>
      </c>
      <c r="V425" s="6" t="s">
        <v>32</v>
      </c>
      <c r="W425" s="6">
        <v>0</v>
      </c>
      <c r="X425" s="6">
        <v>1</v>
      </c>
      <c r="Y425" s="6">
        <v>1</v>
      </c>
      <c r="Z425" s="6">
        <v>1</v>
      </c>
      <c r="AA425" s="6">
        <v>1</v>
      </c>
      <c r="AB425" s="6">
        <v>1</v>
      </c>
      <c r="AC425" s="6">
        <v>1</v>
      </c>
      <c r="AD425" s="6">
        <v>0</v>
      </c>
      <c r="AE425" s="6">
        <v>0</v>
      </c>
      <c r="AF425" s="6">
        <v>0</v>
      </c>
      <c r="AG425" s="6">
        <v>1</v>
      </c>
      <c r="AH425" s="6">
        <v>1</v>
      </c>
    </row>
    <row r="426" spans="1:34" x14ac:dyDescent="0.3">
      <c r="A426" s="6">
        <v>200981</v>
      </c>
      <c r="B426" s="12" t="str">
        <f t="shared" si="18"/>
        <v>2009-8-1</v>
      </c>
      <c r="C426" s="15">
        <v>2009</v>
      </c>
      <c r="D426" s="15">
        <v>8</v>
      </c>
      <c r="E426" s="15">
        <v>1</v>
      </c>
      <c r="F426" s="6" t="s">
        <v>28</v>
      </c>
      <c r="G426" s="6" t="s">
        <v>34</v>
      </c>
      <c r="H426" s="16">
        <v>3.39</v>
      </c>
      <c r="I426" s="6" t="s">
        <v>49</v>
      </c>
      <c r="J426" s="6" t="s">
        <v>35</v>
      </c>
      <c r="K426" s="7">
        <v>2.3199999999999998</v>
      </c>
      <c r="L426" s="6" t="s">
        <v>32</v>
      </c>
      <c r="M426" s="6">
        <v>201051</v>
      </c>
      <c r="N426" s="6" t="str">
        <f t="shared" si="19"/>
        <v>2010-5-1</v>
      </c>
      <c r="O426" s="7">
        <v>2.5</v>
      </c>
      <c r="P426" s="7">
        <v>3.42</v>
      </c>
      <c r="Q426" s="6" t="s">
        <v>32</v>
      </c>
      <c r="R426" s="6">
        <v>201351</v>
      </c>
      <c r="S426" s="6" t="str">
        <f t="shared" si="20"/>
        <v>2013-5-1</v>
      </c>
      <c r="T426" s="7">
        <v>2.02</v>
      </c>
      <c r="U426" s="7">
        <v>0</v>
      </c>
      <c r="V426" s="6" t="s">
        <v>42</v>
      </c>
      <c r="W426" s="6">
        <v>0</v>
      </c>
      <c r="X426" s="6">
        <v>0</v>
      </c>
      <c r="Y426" s="6">
        <v>1</v>
      </c>
      <c r="Z426" s="6">
        <v>1</v>
      </c>
      <c r="AA426" s="6">
        <v>1</v>
      </c>
      <c r="AB426" s="6">
        <v>1</v>
      </c>
      <c r="AC426" s="6">
        <v>0</v>
      </c>
      <c r="AD426" s="6">
        <v>0</v>
      </c>
      <c r="AE426" s="6">
        <v>0</v>
      </c>
      <c r="AF426" s="6">
        <v>0</v>
      </c>
      <c r="AG426" s="6">
        <v>0</v>
      </c>
      <c r="AH426" s="6">
        <v>0</v>
      </c>
    </row>
    <row r="427" spans="1:34" x14ac:dyDescent="0.3">
      <c r="A427" s="6">
        <v>200981</v>
      </c>
      <c r="B427" s="12" t="str">
        <f t="shared" si="18"/>
        <v>2009-8-1</v>
      </c>
      <c r="C427" s="15">
        <v>2009</v>
      </c>
      <c r="D427" s="15">
        <v>8</v>
      </c>
      <c r="E427" s="15">
        <v>1</v>
      </c>
      <c r="F427" s="6" t="s">
        <v>33</v>
      </c>
      <c r="G427" s="6" t="s">
        <v>34</v>
      </c>
      <c r="H427" s="7">
        <v>3.37</v>
      </c>
      <c r="I427" s="6" t="s">
        <v>49</v>
      </c>
      <c r="J427" s="6" t="s">
        <v>35</v>
      </c>
      <c r="K427" s="7">
        <v>3.7</v>
      </c>
      <c r="L427" s="6" t="s">
        <v>32</v>
      </c>
      <c r="M427" s="6">
        <v>201031</v>
      </c>
      <c r="N427" s="6" t="str">
        <f t="shared" si="19"/>
        <v>2010-3-1</v>
      </c>
      <c r="O427" s="7">
        <v>2.02</v>
      </c>
      <c r="P427" s="7">
        <v>1.42</v>
      </c>
      <c r="Q427" s="6" t="s">
        <v>42</v>
      </c>
      <c r="R427" s="6">
        <v>201331</v>
      </c>
      <c r="S427" s="6" t="str">
        <f t="shared" si="20"/>
        <v>2013-3-1</v>
      </c>
      <c r="T427" s="7">
        <v>2.85</v>
      </c>
      <c r="U427" s="7">
        <v>3.35</v>
      </c>
      <c r="V427" s="6" t="s">
        <v>32</v>
      </c>
      <c r="W427" s="6">
        <v>0</v>
      </c>
      <c r="X427" s="6">
        <v>0</v>
      </c>
      <c r="Y427" s="6">
        <v>1</v>
      </c>
      <c r="Z427" s="6">
        <v>1</v>
      </c>
      <c r="AA427" s="6">
        <v>1</v>
      </c>
      <c r="AB427" s="6">
        <v>1</v>
      </c>
      <c r="AC427" s="6">
        <v>0</v>
      </c>
      <c r="AD427" s="6">
        <v>0</v>
      </c>
      <c r="AE427" s="6">
        <v>0</v>
      </c>
      <c r="AF427" s="6">
        <v>1</v>
      </c>
      <c r="AG427" s="6">
        <v>1</v>
      </c>
      <c r="AH427" s="6">
        <v>1</v>
      </c>
    </row>
    <row r="428" spans="1:34" x14ac:dyDescent="0.3">
      <c r="A428" s="6">
        <v>200981</v>
      </c>
      <c r="B428" s="12" t="str">
        <f t="shared" si="18"/>
        <v>2009-8-1</v>
      </c>
      <c r="C428" s="15">
        <v>2009</v>
      </c>
      <c r="D428" s="15">
        <v>8</v>
      </c>
      <c r="E428" s="15">
        <v>1</v>
      </c>
      <c r="F428" s="6" t="s">
        <v>28</v>
      </c>
      <c r="G428" s="6" t="s">
        <v>34</v>
      </c>
      <c r="H428" s="16">
        <v>3.39</v>
      </c>
      <c r="I428" s="6" t="s">
        <v>49</v>
      </c>
      <c r="J428" s="6" t="s">
        <v>35</v>
      </c>
      <c r="K428" s="7">
        <v>2.87</v>
      </c>
      <c r="L428" s="6" t="s">
        <v>32</v>
      </c>
      <c r="M428" s="6">
        <v>201031</v>
      </c>
      <c r="N428" s="6" t="str">
        <f t="shared" si="19"/>
        <v>2010-3-1</v>
      </c>
      <c r="O428" s="7">
        <v>2.25</v>
      </c>
      <c r="P428" s="7">
        <v>1.82</v>
      </c>
      <c r="Q428" s="6" t="s">
        <v>42</v>
      </c>
      <c r="R428" s="6">
        <v>201031</v>
      </c>
      <c r="S428" s="6" t="str">
        <f t="shared" si="20"/>
        <v>2010-3-1</v>
      </c>
      <c r="T428" s="7">
        <v>2.25</v>
      </c>
      <c r="U428" s="7">
        <v>1.82</v>
      </c>
      <c r="V428" s="6" t="s">
        <v>42</v>
      </c>
      <c r="W428" s="6">
        <v>0</v>
      </c>
      <c r="X428" s="6">
        <v>1</v>
      </c>
      <c r="Y428" s="6">
        <v>1</v>
      </c>
      <c r="Z428" s="6">
        <v>0</v>
      </c>
      <c r="AA428" s="6">
        <v>0</v>
      </c>
      <c r="AB428" s="6">
        <v>0</v>
      </c>
      <c r="AC428" s="6">
        <v>0</v>
      </c>
      <c r="AD428" s="6">
        <v>0</v>
      </c>
      <c r="AE428" s="6">
        <v>0</v>
      </c>
      <c r="AF428" s="6">
        <v>0</v>
      </c>
      <c r="AG428" s="6">
        <v>0</v>
      </c>
      <c r="AH428" s="6">
        <v>0</v>
      </c>
    </row>
    <row r="429" spans="1:34" x14ac:dyDescent="0.3">
      <c r="A429" s="6">
        <v>200981</v>
      </c>
      <c r="B429" s="12" t="str">
        <f t="shared" si="18"/>
        <v>2009-8-1</v>
      </c>
      <c r="C429" s="15">
        <v>2009</v>
      </c>
      <c r="D429" s="15">
        <v>8</v>
      </c>
      <c r="E429" s="15">
        <v>1</v>
      </c>
      <c r="F429" s="6" t="s">
        <v>28</v>
      </c>
      <c r="G429" s="6" t="s">
        <v>36</v>
      </c>
      <c r="H429" s="7">
        <v>3.46</v>
      </c>
      <c r="I429" s="6" t="s">
        <v>49</v>
      </c>
      <c r="J429" s="6" t="s">
        <v>31</v>
      </c>
      <c r="K429" s="7">
        <v>3.25</v>
      </c>
      <c r="L429" s="6" t="s">
        <v>32</v>
      </c>
      <c r="M429" s="6">
        <v>201031</v>
      </c>
      <c r="N429" s="6" t="str">
        <f t="shared" si="19"/>
        <v>2010-3-1</v>
      </c>
      <c r="O429" s="7">
        <v>3.5</v>
      </c>
      <c r="P429" s="7">
        <v>3.75</v>
      </c>
      <c r="Q429" s="6" t="s">
        <v>32</v>
      </c>
      <c r="R429" s="6">
        <v>201331</v>
      </c>
      <c r="S429" s="6" t="str">
        <f t="shared" si="20"/>
        <v>2013-3-1</v>
      </c>
      <c r="T429" s="7">
        <v>3.79</v>
      </c>
      <c r="U429" s="7">
        <v>3.59</v>
      </c>
      <c r="V429" s="6" t="s">
        <v>32</v>
      </c>
      <c r="W429" s="6">
        <v>0</v>
      </c>
      <c r="X429" s="6">
        <v>0</v>
      </c>
      <c r="Y429" s="6">
        <v>1</v>
      </c>
      <c r="Z429" s="6">
        <v>1</v>
      </c>
      <c r="AA429" s="6">
        <v>1</v>
      </c>
      <c r="AB429" s="6">
        <v>1</v>
      </c>
      <c r="AC429" s="6">
        <v>0</v>
      </c>
      <c r="AD429" s="6">
        <v>0</v>
      </c>
      <c r="AE429" s="6">
        <v>0</v>
      </c>
      <c r="AF429" s="6">
        <v>1</v>
      </c>
      <c r="AG429" s="6">
        <v>1</v>
      </c>
      <c r="AH429" s="6">
        <v>1</v>
      </c>
    </row>
    <row r="430" spans="1:34" x14ac:dyDescent="0.3">
      <c r="A430" s="6">
        <v>200981</v>
      </c>
      <c r="B430" s="12" t="str">
        <f t="shared" si="18"/>
        <v>2009-8-1</v>
      </c>
      <c r="C430" s="15">
        <v>2009</v>
      </c>
      <c r="D430" s="15">
        <v>8</v>
      </c>
      <c r="E430" s="15">
        <v>1</v>
      </c>
      <c r="F430" s="6" t="s">
        <v>33</v>
      </c>
      <c r="G430" s="6" t="s">
        <v>34</v>
      </c>
      <c r="H430" s="16">
        <v>3.39</v>
      </c>
      <c r="I430" s="6" t="s">
        <v>49</v>
      </c>
      <c r="J430" s="6" t="s">
        <v>35</v>
      </c>
      <c r="K430" s="7">
        <v>3</v>
      </c>
      <c r="L430" s="6" t="s">
        <v>32</v>
      </c>
      <c r="M430" s="6">
        <v>201031</v>
      </c>
      <c r="N430" s="6" t="str">
        <f t="shared" si="19"/>
        <v>2010-3-1</v>
      </c>
      <c r="O430" s="7">
        <v>3.02</v>
      </c>
      <c r="P430" s="7">
        <v>3.04</v>
      </c>
      <c r="Q430" s="6" t="s">
        <v>32</v>
      </c>
      <c r="R430" s="6">
        <v>201631</v>
      </c>
      <c r="S430" s="6" t="str">
        <f t="shared" si="20"/>
        <v>2016-3-1</v>
      </c>
      <c r="T430" s="7">
        <v>3.09</v>
      </c>
      <c r="U430" s="7">
        <v>3.47</v>
      </c>
      <c r="V430" s="6" t="s">
        <v>32</v>
      </c>
      <c r="W430" s="6">
        <v>0</v>
      </c>
      <c r="X430" s="6">
        <v>0</v>
      </c>
      <c r="Y430" s="6">
        <v>1</v>
      </c>
      <c r="Z430" s="6">
        <v>1</v>
      </c>
      <c r="AA430" s="6">
        <v>0</v>
      </c>
      <c r="AB430" s="6">
        <v>1</v>
      </c>
      <c r="AC430" s="6">
        <v>0</v>
      </c>
      <c r="AD430" s="6">
        <v>0</v>
      </c>
      <c r="AE430" s="6">
        <v>0</v>
      </c>
      <c r="AF430" s="6">
        <v>0</v>
      </c>
      <c r="AG430" s="6">
        <v>0</v>
      </c>
      <c r="AH430" s="6">
        <v>0</v>
      </c>
    </row>
    <row r="431" spans="1:34" x14ac:dyDescent="0.3">
      <c r="A431" s="6">
        <v>200981</v>
      </c>
      <c r="B431" s="12" t="str">
        <f t="shared" si="18"/>
        <v>2009-8-1</v>
      </c>
      <c r="C431" s="15">
        <v>2009</v>
      </c>
      <c r="D431" s="15">
        <v>8</v>
      </c>
      <c r="E431" s="15">
        <v>1</v>
      </c>
      <c r="F431" s="6" t="s">
        <v>28</v>
      </c>
      <c r="G431" s="6" t="s">
        <v>34</v>
      </c>
      <c r="H431" s="16">
        <v>3.39</v>
      </c>
      <c r="I431" s="6" t="s">
        <v>49</v>
      </c>
      <c r="J431" s="6" t="s">
        <v>35</v>
      </c>
      <c r="K431" s="7">
        <v>0</v>
      </c>
      <c r="L431" s="6" t="s">
        <v>39</v>
      </c>
      <c r="M431" s="6">
        <v>201031</v>
      </c>
      <c r="N431" s="6" t="str">
        <f t="shared" si="19"/>
        <v>2010-3-1</v>
      </c>
      <c r="O431" s="7">
        <v>0</v>
      </c>
      <c r="P431" s="7">
        <v>0</v>
      </c>
      <c r="Q431" s="6" t="s">
        <v>47</v>
      </c>
      <c r="R431" s="6">
        <v>201031</v>
      </c>
      <c r="S431" s="6" t="str">
        <f t="shared" si="20"/>
        <v>2010-3-1</v>
      </c>
      <c r="T431" s="7">
        <v>0</v>
      </c>
      <c r="U431" s="7">
        <v>0</v>
      </c>
      <c r="V431" s="6" t="s">
        <v>47</v>
      </c>
      <c r="W431" s="6">
        <v>0</v>
      </c>
      <c r="X431" s="6">
        <v>0</v>
      </c>
      <c r="Y431" s="6">
        <v>1</v>
      </c>
      <c r="Z431" s="6">
        <v>0</v>
      </c>
      <c r="AA431" s="6">
        <v>0</v>
      </c>
      <c r="AB431" s="6">
        <v>0</v>
      </c>
      <c r="AC431" s="6">
        <v>0</v>
      </c>
      <c r="AD431" s="6">
        <v>0</v>
      </c>
      <c r="AE431" s="6">
        <v>0</v>
      </c>
      <c r="AF431" s="6">
        <v>0</v>
      </c>
      <c r="AG431" s="6">
        <v>0</v>
      </c>
      <c r="AH431" s="6">
        <v>0</v>
      </c>
    </row>
    <row r="432" spans="1:34" x14ac:dyDescent="0.3">
      <c r="A432" s="6">
        <v>200981</v>
      </c>
      <c r="B432" s="12" t="str">
        <f t="shared" si="18"/>
        <v>2009-8-1</v>
      </c>
      <c r="C432" s="15">
        <v>2009</v>
      </c>
      <c r="D432" s="15">
        <v>8</v>
      </c>
      <c r="E432" s="15">
        <v>1</v>
      </c>
      <c r="F432" s="6" t="s">
        <v>28</v>
      </c>
      <c r="G432" s="6" t="s">
        <v>36</v>
      </c>
      <c r="H432" s="7">
        <v>2.4</v>
      </c>
      <c r="I432" s="6" t="s">
        <v>49</v>
      </c>
      <c r="J432" s="6" t="s">
        <v>31</v>
      </c>
      <c r="K432" s="7">
        <v>1.63</v>
      </c>
      <c r="L432" s="6" t="s">
        <v>39</v>
      </c>
      <c r="M432" s="6">
        <v>201031</v>
      </c>
      <c r="N432" s="6" t="str">
        <f t="shared" si="19"/>
        <v>2010-3-1</v>
      </c>
      <c r="O432" s="7">
        <v>1.83</v>
      </c>
      <c r="P432" s="7">
        <v>2.09</v>
      </c>
      <c r="Q432" s="6" t="s">
        <v>39</v>
      </c>
      <c r="R432" s="6">
        <v>201031</v>
      </c>
      <c r="S432" s="6" t="str">
        <f t="shared" si="20"/>
        <v>2010-3-1</v>
      </c>
      <c r="T432" s="7">
        <v>1.83</v>
      </c>
      <c r="U432" s="7">
        <v>2.09</v>
      </c>
      <c r="V432" s="6" t="s">
        <v>39</v>
      </c>
      <c r="W432" s="6">
        <v>0</v>
      </c>
      <c r="X432" s="6">
        <v>1</v>
      </c>
      <c r="Y432" s="6">
        <v>1</v>
      </c>
      <c r="Z432" s="6">
        <v>0</v>
      </c>
      <c r="AA432" s="6">
        <v>0</v>
      </c>
      <c r="AB432" s="6">
        <v>0</v>
      </c>
      <c r="AC432" s="6">
        <v>0</v>
      </c>
      <c r="AD432" s="6">
        <v>0</v>
      </c>
      <c r="AE432" s="6">
        <v>0</v>
      </c>
      <c r="AF432" s="6">
        <v>0</v>
      </c>
      <c r="AG432" s="6">
        <v>0</v>
      </c>
      <c r="AH432" s="6">
        <v>0</v>
      </c>
    </row>
    <row r="433" spans="1:34" x14ac:dyDescent="0.3">
      <c r="A433" s="6">
        <v>200981</v>
      </c>
      <c r="B433" s="12" t="str">
        <f t="shared" si="18"/>
        <v>2009-8-1</v>
      </c>
      <c r="C433" s="15">
        <v>2009</v>
      </c>
      <c r="D433" s="15">
        <v>8</v>
      </c>
      <c r="E433" s="15">
        <v>1</v>
      </c>
      <c r="F433" s="6" t="s">
        <v>33</v>
      </c>
      <c r="G433" s="6" t="s">
        <v>34</v>
      </c>
      <c r="H433" s="16">
        <v>3.39</v>
      </c>
      <c r="I433" s="6" t="s">
        <v>49</v>
      </c>
      <c r="J433" s="6" t="s">
        <v>35</v>
      </c>
      <c r="K433" s="7">
        <v>2.33</v>
      </c>
      <c r="L433" s="6" t="s">
        <v>32</v>
      </c>
      <c r="M433" s="6">
        <v>201031</v>
      </c>
      <c r="N433" s="6" t="str">
        <f t="shared" si="19"/>
        <v>2010-3-1</v>
      </c>
      <c r="O433" s="7">
        <v>2.76</v>
      </c>
      <c r="P433" s="7">
        <v>2.95</v>
      </c>
      <c r="Q433" s="6" t="s">
        <v>32</v>
      </c>
      <c r="R433" s="6">
        <v>201361</v>
      </c>
      <c r="S433" s="6" t="str">
        <f t="shared" si="20"/>
        <v>2013-6-1</v>
      </c>
      <c r="T433" s="7">
        <v>3.3</v>
      </c>
      <c r="U433" s="7">
        <v>3.3</v>
      </c>
      <c r="V433" s="6" t="s">
        <v>32</v>
      </c>
      <c r="W433" s="6">
        <v>0</v>
      </c>
      <c r="X433" s="6">
        <v>0</v>
      </c>
      <c r="Y433" s="6">
        <v>1</v>
      </c>
      <c r="Z433" s="6">
        <v>1</v>
      </c>
      <c r="AA433" s="6">
        <v>1</v>
      </c>
      <c r="AB433" s="6">
        <v>1</v>
      </c>
      <c r="AC433" s="6">
        <v>0</v>
      </c>
      <c r="AD433" s="6">
        <v>0</v>
      </c>
      <c r="AE433" s="6">
        <v>0</v>
      </c>
      <c r="AF433" s="6">
        <v>1</v>
      </c>
      <c r="AG433" s="6">
        <v>1</v>
      </c>
      <c r="AH433" s="6">
        <v>1</v>
      </c>
    </row>
    <row r="434" spans="1:34" x14ac:dyDescent="0.3">
      <c r="A434" s="6">
        <v>200981</v>
      </c>
      <c r="B434" s="12" t="str">
        <f t="shared" si="18"/>
        <v>2009-8-1</v>
      </c>
      <c r="C434" s="15">
        <v>2009</v>
      </c>
      <c r="D434" s="15">
        <v>8</v>
      </c>
      <c r="E434" s="15">
        <v>1</v>
      </c>
      <c r="F434" s="6" t="s">
        <v>33</v>
      </c>
      <c r="G434" s="6" t="s">
        <v>37</v>
      </c>
      <c r="H434" s="7">
        <v>3.51</v>
      </c>
      <c r="I434" s="6" t="s">
        <v>49</v>
      </c>
      <c r="J434" s="6" t="s">
        <v>43</v>
      </c>
      <c r="K434" s="7">
        <v>2.67</v>
      </c>
      <c r="L434" s="6" t="s">
        <v>32</v>
      </c>
      <c r="M434" s="6">
        <v>201031</v>
      </c>
      <c r="N434" s="6" t="str">
        <f t="shared" si="19"/>
        <v>2010-3-1</v>
      </c>
      <c r="O434" s="7">
        <v>2.73</v>
      </c>
      <c r="P434" s="7">
        <v>2.8</v>
      </c>
      <c r="Q434" s="6" t="s">
        <v>32</v>
      </c>
      <c r="R434" s="6">
        <v>201281</v>
      </c>
      <c r="S434" s="6" t="str">
        <f t="shared" si="20"/>
        <v>2012-8-1</v>
      </c>
      <c r="T434" s="7">
        <v>2.78</v>
      </c>
      <c r="U434" s="7">
        <v>2.87</v>
      </c>
      <c r="V434" s="6" t="s">
        <v>32</v>
      </c>
      <c r="W434" s="6">
        <v>0</v>
      </c>
      <c r="X434" s="6">
        <v>0</v>
      </c>
      <c r="Y434" s="6">
        <v>1</v>
      </c>
      <c r="Z434" s="6">
        <v>1</v>
      </c>
      <c r="AA434" s="6">
        <v>1</v>
      </c>
      <c r="AB434" s="6">
        <v>1</v>
      </c>
      <c r="AC434" s="6">
        <v>0</v>
      </c>
      <c r="AD434" s="6">
        <v>0</v>
      </c>
      <c r="AE434" s="6">
        <v>0</v>
      </c>
      <c r="AF434" s="6">
        <v>1</v>
      </c>
      <c r="AG434" s="6">
        <v>1</v>
      </c>
      <c r="AH434" s="6">
        <v>1</v>
      </c>
    </row>
    <row r="435" spans="1:34" x14ac:dyDescent="0.3">
      <c r="A435" s="6">
        <v>200981</v>
      </c>
      <c r="B435" s="12" t="str">
        <f t="shared" si="18"/>
        <v>2009-8-1</v>
      </c>
      <c r="C435" s="15">
        <v>2009</v>
      </c>
      <c r="D435" s="15">
        <v>8</v>
      </c>
      <c r="E435" s="15">
        <v>1</v>
      </c>
      <c r="F435" s="6" t="s">
        <v>28</v>
      </c>
      <c r="G435" s="6" t="s">
        <v>34</v>
      </c>
      <c r="H435" s="7">
        <v>3.25</v>
      </c>
      <c r="I435" s="6" t="s">
        <v>49</v>
      </c>
      <c r="J435" s="6" t="s">
        <v>35</v>
      </c>
      <c r="K435" s="7">
        <v>2.1</v>
      </c>
      <c r="L435" s="6" t="s">
        <v>32</v>
      </c>
      <c r="M435" s="6">
        <v>201031</v>
      </c>
      <c r="N435" s="6" t="str">
        <f t="shared" si="19"/>
        <v>2010-3-1</v>
      </c>
      <c r="O435" s="7">
        <v>1.04</v>
      </c>
      <c r="P435" s="7">
        <v>0.2</v>
      </c>
      <c r="Q435" s="6" t="s">
        <v>39</v>
      </c>
      <c r="R435" s="6">
        <v>201151</v>
      </c>
      <c r="S435" s="6" t="str">
        <f t="shared" si="20"/>
        <v>2011-5-1</v>
      </c>
      <c r="T435" s="7">
        <v>1.24</v>
      </c>
      <c r="U435" s="7">
        <v>0</v>
      </c>
      <c r="V435" s="6" t="s">
        <v>47</v>
      </c>
      <c r="W435" s="6">
        <v>0</v>
      </c>
      <c r="X435" s="6">
        <v>0</v>
      </c>
      <c r="Y435" s="6">
        <v>1</v>
      </c>
      <c r="Z435" s="6">
        <v>1</v>
      </c>
      <c r="AA435" s="6">
        <v>0</v>
      </c>
      <c r="AB435" s="6">
        <v>0</v>
      </c>
      <c r="AC435" s="6">
        <v>0</v>
      </c>
      <c r="AD435" s="6">
        <v>0</v>
      </c>
      <c r="AE435" s="6">
        <v>0</v>
      </c>
      <c r="AF435" s="6">
        <v>0</v>
      </c>
      <c r="AG435" s="6">
        <v>0</v>
      </c>
      <c r="AH435" s="6">
        <v>0</v>
      </c>
    </row>
    <row r="436" spans="1:34" x14ac:dyDescent="0.3">
      <c r="A436" s="6">
        <v>200981</v>
      </c>
      <c r="B436" s="12" t="str">
        <f t="shared" si="18"/>
        <v>2009-8-1</v>
      </c>
      <c r="C436" s="15">
        <v>2009</v>
      </c>
      <c r="D436" s="15">
        <v>8</v>
      </c>
      <c r="E436" s="15">
        <v>1</v>
      </c>
      <c r="F436" s="6" t="s">
        <v>33</v>
      </c>
      <c r="G436" s="6" t="s">
        <v>37</v>
      </c>
      <c r="H436" s="7">
        <v>2.84</v>
      </c>
      <c r="I436" s="6" t="s">
        <v>49</v>
      </c>
      <c r="J436" s="6" t="s">
        <v>41</v>
      </c>
      <c r="K436" s="7">
        <v>0.9</v>
      </c>
      <c r="L436" s="6" t="s">
        <v>39</v>
      </c>
      <c r="M436" s="6">
        <v>201051</v>
      </c>
      <c r="N436" s="6" t="str">
        <f t="shared" si="19"/>
        <v>2010-5-1</v>
      </c>
      <c r="O436" s="7">
        <v>1.7</v>
      </c>
      <c r="P436" s="7">
        <v>3.65</v>
      </c>
      <c r="Q436" s="6" t="s">
        <v>39</v>
      </c>
      <c r="R436" s="6">
        <v>201331</v>
      </c>
      <c r="S436" s="6" t="str">
        <f t="shared" si="20"/>
        <v>2013-3-1</v>
      </c>
      <c r="T436" s="7">
        <v>2.85</v>
      </c>
      <c r="U436" s="7">
        <v>3.38</v>
      </c>
      <c r="V436" s="6" t="s">
        <v>32</v>
      </c>
      <c r="W436" s="6">
        <v>1</v>
      </c>
      <c r="X436" s="6">
        <v>0</v>
      </c>
      <c r="Y436" s="6">
        <v>1</v>
      </c>
      <c r="Z436" s="6">
        <v>1</v>
      </c>
      <c r="AA436" s="6">
        <v>1</v>
      </c>
      <c r="AB436" s="6">
        <v>1</v>
      </c>
      <c r="AC436" s="6">
        <v>0</v>
      </c>
      <c r="AD436" s="6">
        <v>0</v>
      </c>
      <c r="AE436" s="6">
        <v>0</v>
      </c>
      <c r="AF436" s="6">
        <v>1</v>
      </c>
      <c r="AG436" s="6">
        <v>1</v>
      </c>
      <c r="AH436" s="6">
        <v>1</v>
      </c>
    </row>
    <row r="437" spans="1:34" x14ac:dyDescent="0.3">
      <c r="A437" s="6">
        <v>200981</v>
      </c>
      <c r="B437" s="12" t="str">
        <f t="shared" si="18"/>
        <v>2009-8-1</v>
      </c>
      <c r="C437" s="15">
        <v>2009</v>
      </c>
      <c r="D437" s="15">
        <v>8</v>
      </c>
      <c r="E437" s="15">
        <v>1</v>
      </c>
      <c r="F437" s="6" t="s">
        <v>28</v>
      </c>
      <c r="G437" s="6" t="s">
        <v>38</v>
      </c>
      <c r="H437" s="7">
        <v>2.87</v>
      </c>
      <c r="I437" s="6" t="s">
        <v>49</v>
      </c>
      <c r="J437" s="6" t="s">
        <v>43</v>
      </c>
      <c r="K437" s="7">
        <v>1.34</v>
      </c>
      <c r="L437" s="6" t="s">
        <v>39</v>
      </c>
      <c r="M437" s="6">
        <v>201031</v>
      </c>
      <c r="N437" s="6" t="str">
        <f t="shared" si="19"/>
        <v>2010-3-1</v>
      </c>
      <c r="O437" s="7">
        <v>1.47</v>
      </c>
      <c r="P437" s="7">
        <v>1.65</v>
      </c>
      <c r="Q437" s="6" t="s">
        <v>39</v>
      </c>
      <c r="R437" s="6">
        <v>201331</v>
      </c>
      <c r="S437" s="6" t="str">
        <f t="shared" si="20"/>
        <v>2013-3-1</v>
      </c>
      <c r="T437" s="7">
        <v>2.52</v>
      </c>
      <c r="U437" s="7">
        <v>2.7</v>
      </c>
      <c r="V437" s="6" t="s">
        <v>32</v>
      </c>
      <c r="W437" s="6">
        <v>0</v>
      </c>
      <c r="X437" s="6">
        <v>0</v>
      </c>
      <c r="Y437" s="6">
        <v>1</v>
      </c>
      <c r="Z437" s="6">
        <v>1</v>
      </c>
      <c r="AA437" s="6">
        <v>1</v>
      </c>
      <c r="AB437" s="6">
        <v>1</v>
      </c>
      <c r="AC437" s="6">
        <v>0</v>
      </c>
      <c r="AD437" s="6">
        <v>0</v>
      </c>
      <c r="AE437" s="6">
        <v>0</v>
      </c>
      <c r="AF437" s="6">
        <v>1</v>
      </c>
      <c r="AG437" s="6">
        <v>1</v>
      </c>
      <c r="AH437" s="6">
        <v>1</v>
      </c>
    </row>
    <row r="438" spans="1:34" x14ac:dyDescent="0.3">
      <c r="A438" s="6">
        <v>200981</v>
      </c>
      <c r="B438" s="12" t="str">
        <f t="shared" si="18"/>
        <v>2009-8-1</v>
      </c>
      <c r="C438" s="15">
        <v>2009</v>
      </c>
      <c r="D438" s="15">
        <v>8</v>
      </c>
      <c r="E438" s="15">
        <v>1</v>
      </c>
      <c r="F438" s="6" t="s">
        <v>28</v>
      </c>
      <c r="G438" s="6" t="s">
        <v>36</v>
      </c>
      <c r="H438" s="7">
        <v>3.07</v>
      </c>
      <c r="I438" s="6" t="s">
        <v>49</v>
      </c>
      <c r="J438" s="6" t="s">
        <v>41</v>
      </c>
      <c r="K438" s="7">
        <v>2.33</v>
      </c>
      <c r="L438" s="6" t="s">
        <v>32</v>
      </c>
      <c r="M438" s="6">
        <v>201031</v>
      </c>
      <c r="N438" s="6" t="str">
        <f t="shared" si="19"/>
        <v>2010-3-1</v>
      </c>
      <c r="O438" s="7">
        <v>2.4700000000000002</v>
      </c>
      <c r="P438" s="7">
        <v>2.57</v>
      </c>
      <c r="Q438" s="6" t="s">
        <v>32</v>
      </c>
      <c r="R438" s="6">
        <v>201131</v>
      </c>
      <c r="S438" s="6" t="str">
        <f t="shared" si="20"/>
        <v>2011-3-1</v>
      </c>
      <c r="T438" s="7">
        <v>2.89</v>
      </c>
      <c r="U438" s="7">
        <v>3.37</v>
      </c>
      <c r="V438" s="6" t="s">
        <v>32</v>
      </c>
      <c r="W438" s="6">
        <v>0</v>
      </c>
      <c r="X438" s="6">
        <v>0</v>
      </c>
      <c r="Y438" s="6">
        <v>1</v>
      </c>
      <c r="Z438" s="6">
        <v>1</v>
      </c>
      <c r="AA438" s="6">
        <v>0</v>
      </c>
      <c r="AB438" s="6">
        <v>0</v>
      </c>
      <c r="AC438" s="6">
        <v>0</v>
      </c>
      <c r="AD438" s="6">
        <v>0</v>
      </c>
      <c r="AE438" s="6">
        <v>0</v>
      </c>
      <c r="AF438" s="6">
        <v>0</v>
      </c>
      <c r="AG438" s="6">
        <v>0</v>
      </c>
      <c r="AH438" s="6">
        <v>0</v>
      </c>
    </row>
    <row r="439" spans="1:34" x14ac:dyDescent="0.3">
      <c r="A439" s="6">
        <v>200981</v>
      </c>
      <c r="B439" s="12" t="str">
        <f t="shared" si="18"/>
        <v>2009-8-1</v>
      </c>
      <c r="C439" s="15">
        <v>2009</v>
      </c>
      <c r="D439" s="15">
        <v>8</v>
      </c>
      <c r="E439" s="15">
        <v>1</v>
      </c>
      <c r="F439" s="6" t="s">
        <v>28</v>
      </c>
      <c r="G439" s="6" t="s">
        <v>38</v>
      </c>
      <c r="H439" s="7">
        <v>3.36</v>
      </c>
      <c r="I439" s="6" t="s">
        <v>49</v>
      </c>
      <c r="J439" s="6" t="s">
        <v>31</v>
      </c>
      <c r="K439" s="7">
        <v>3.46</v>
      </c>
      <c r="L439" s="6" t="s">
        <v>32</v>
      </c>
      <c r="M439" s="6">
        <v>201031</v>
      </c>
      <c r="N439" s="6" t="str">
        <f t="shared" si="19"/>
        <v>2010-3-1</v>
      </c>
      <c r="O439" s="7">
        <v>3.34</v>
      </c>
      <c r="P439" s="7">
        <v>3.25</v>
      </c>
      <c r="Q439" s="6" t="s">
        <v>32</v>
      </c>
      <c r="R439" s="6">
        <v>201331</v>
      </c>
      <c r="S439" s="6" t="str">
        <f t="shared" si="20"/>
        <v>2013-3-1</v>
      </c>
      <c r="T439" s="7">
        <v>3.52</v>
      </c>
      <c r="U439" s="7">
        <v>3.5</v>
      </c>
      <c r="V439" s="6" t="s">
        <v>32</v>
      </c>
      <c r="W439" s="6">
        <v>0</v>
      </c>
      <c r="X439" s="6">
        <v>1</v>
      </c>
      <c r="Y439" s="6">
        <v>1</v>
      </c>
      <c r="Z439" s="6">
        <v>1</v>
      </c>
      <c r="AA439" s="6">
        <v>1</v>
      </c>
      <c r="AB439" s="6">
        <v>1</v>
      </c>
      <c r="AC439" s="6">
        <v>0</v>
      </c>
      <c r="AD439" s="6">
        <v>0</v>
      </c>
      <c r="AE439" s="6">
        <v>0</v>
      </c>
      <c r="AF439" s="6">
        <v>1</v>
      </c>
      <c r="AG439" s="6">
        <v>1</v>
      </c>
      <c r="AH439" s="6">
        <v>1</v>
      </c>
    </row>
    <row r="440" spans="1:34" x14ac:dyDescent="0.3">
      <c r="A440" s="6">
        <v>200981</v>
      </c>
      <c r="B440" s="12" t="str">
        <f t="shared" si="18"/>
        <v>2009-8-1</v>
      </c>
      <c r="C440" s="15">
        <v>2009</v>
      </c>
      <c r="D440" s="15">
        <v>8</v>
      </c>
      <c r="E440" s="15">
        <v>1</v>
      </c>
      <c r="F440" s="6" t="s">
        <v>33</v>
      </c>
      <c r="G440" s="6" t="s">
        <v>36</v>
      </c>
      <c r="H440" s="7">
        <v>2.69</v>
      </c>
      <c r="I440" s="6" t="s">
        <v>49</v>
      </c>
      <c r="J440" s="6" t="s">
        <v>44</v>
      </c>
      <c r="K440" s="7">
        <v>2.08</v>
      </c>
      <c r="L440" s="6" t="s">
        <v>32</v>
      </c>
      <c r="M440" s="6">
        <v>201031</v>
      </c>
      <c r="N440" s="6" t="str">
        <f t="shared" si="19"/>
        <v>2010-3-1</v>
      </c>
      <c r="O440" s="7">
        <v>1.98</v>
      </c>
      <c r="P440" s="7">
        <v>1.92</v>
      </c>
      <c r="Q440" s="6" t="s">
        <v>39</v>
      </c>
      <c r="R440" s="6">
        <v>201031</v>
      </c>
      <c r="S440" s="6" t="str">
        <f t="shared" si="20"/>
        <v>2010-3-1</v>
      </c>
      <c r="T440" s="7">
        <v>1.98</v>
      </c>
      <c r="U440" s="7">
        <v>1.92</v>
      </c>
      <c r="V440" s="6" t="s">
        <v>39</v>
      </c>
      <c r="W440" s="6">
        <v>0</v>
      </c>
      <c r="X440" s="6">
        <v>0</v>
      </c>
      <c r="Y440" s="6">
        <v>1</v>
      </c>
      <c r="Z440" s="6">
        <v>0</v>
      </c>
      <c r="AA440" s="6">
        <v>0</v>
      </c>
      <c r="AB440" s="6">
        <v>0</v>
      </c>
      <c r="AC440" s="6">
        <v>0</v>
      </c>
      <c r="AD440" s="6">
        <v>0</v>
      </c>
      <c r="AE440" s="6">
        <v>0</v>
      </c>
      <c r="AF440" s="6">
        <v>0</v>
      </c>
      <c r="AG440" s="6">
        <v>0</v>
      </c>
      <c r="AH440" s="6">
        <v>0</v>
      </c>
    </row>
    <row r="441" spans="1:34" x14ac:dyDescent="0.3">
      <c r="A441" s="6">
        <v>200981</v>
      </c>
      <c r="B441" s="12" t="str">
        <f t="shared" si="18"/>
        <v>2009-8-1</v>
      </c>
      <c r="C441" s="15">
        <v>2009</v>
      </c>
      <c r="D441" s="15">
        <v>8</v>
      </c>
      <c r="E441" s="15">
        <v>1</v>
      </c>
      <c r="F441" s="6" t="s">
        <v>33</v>
      </c>
      <c r="G441" s="6" t="s">
        <v>34</v>
      </c>
      <c r="H441" s="7">
        <v>3.84</v>
      </c>
      <c r="I441" s="6" t="s">
        <v>49</v>
      </c>
      <c r="J441" s="6" t="s">
        <v>35</v>
      </c>
      <c r="K441" s="7">
        <v>3</v>
      </c>
      <c r="L441" s="6" t="s">
        <v>32</v>
      </c>
      <c r="M441" s="6">
        <v>201031</v>
      </c>
      <c r="N441" s="6" t="str">
        <f t="shared" si="19"/>
        <v>2010-3-1</v>
      </c>
      <c r="O441" s="7">
        <v>1.69</v>
      </c>
      <c r="P441" s="7">
        <v>1.22</v>
      </c>
      <c r="Q441" s="6" t="s">
        <v>39</v>
      </c>
      <c r="R441" s="6">
        <v>201031</v>
      </c>
      <c r="S441" s="6" t="str">
        <f t="shared" si="20"/>
        <v>2010-3-1</v>
      </c>
      <c r="T441" s="7">
        <v>1.69</v>
      </c>
      <c r="U441" s="7">
        <v>1.22</v>
      </c>
      <c r="V441" s="6" t="s">
        <v>39</v>
      </c>
      <c r="W441" s="6">
        <v>0</v>
      </c>
      <c r="X441" s="6">
        <v>0</v>
      </c>
      <c r="Y441" s="6">
        <v>1</v>
      </c>
      <c r="Z441" s="6">
        <v>0</v>
      </c>
      <c r="AA441" s="6">
        <v>0</v>
      </c>
      <c r="AB441" s="6">
        <v>0</v>
      </c>
      <c r="AC441" s="6">
        <v>0</v>
      </c>
      <c r="AD441" s="6">
        <v>0</v>
      </c>
      <c r="AE441" s="6">
        <v>0</v>
      </c>
      <c r="AF441" s="6">
        <v>0</v>
      </c>
      <c r="AG441" s="6">
        <v>0</v>
      </c>
      <c r="AH441" s="6">
        <v>0</v>
      </c>
    </row>
    <row r="442" spans="1:34" x14ac:dyDescent="0.3">
      <c r="A442" s="6">
        <v>200981</v>
      </c>
      <c r="B442" s="12" t="str">
        <f t="shared" si="18"/>
        <v>2009-8-1</v>
      </c>
      <c r="C442" s="15">
        <v>2009</v>
      </c>
      <c r="D442" s="15">
        <v>8</v>
      </c>
      <c r="E442" s="15">
        <v>1</v>
      </c>
      <c r="F442" s="6" t="s">
        <v>33</v>
      </c>
      <c r="G442" s="6" t="s">
        <v>34</v>
      </c>
      <c r="H442" s="16">
        <v>3.39</v>
      </c>
      <c r="I442" s="6" t="s">
        <v>49</v>
      </c>
      <c r="J442" s="6" t="s">
        <v>35</v>
      </c>
      <c r="K442" s="7">
        <v>3.5</v>
      </c>
      <c r="L442" s="6" t="s">
        <v>32</v>
      </c>
      <c r="M442" s="6">
        <v>201051</v>
      </c>
      <c r="N442" s="6" t="str">
        <f t="shared" si="19"/>
        <v>2010-5-1</v>
      </c>
      <c r="O442" s="7">
        <v>3.29</v>
      </c>
      <c r="P442" s="7">
        <v>1</v>
      </c>
      <c r="Q442" s="6" t="s">
        <v>42</v>
      </c>
      <c r="R442" s="6">
        <v>201331</v>
      </c>
      <c r="S442" s="6" t="str">
        <f t="shared" si="20"/>
        <v>2013-3-1</v>
      </c>
      <c r="T442" s="7">
        <v>3.32</v>
      </c>
      <c r="U442" s="7">
        <v>3.66</v>
      </c>
      <c r="V442" s="6" t="s">
        <v>32</v>
      </c>
      <c r="W442" s="6">
        <v>0</v>
      </c>
      <c r="X442" s="6">
        <v>0</v>
      </c>
      <c r="Y442" s="6">
        <v>1</v>
      </c>
      <c r="Z442" s="6">
        <v>1</v>
      </c>
      <c r="AA442" s="6">
        <v>1</v>
      </c>
      <c r="AB442" s="6">
        <v>1</v>
      </c>
      <c r="AC442" s="6">
        <v>0</v>
      </c>
      <c r="AD442" s="6">
        <v>0</v>
      </c>
      <c r="AE442" s="6">
        <v>0</v>
      </c>
      <c r="AF442" s="6">
        <v>1</v>
      </c>
      <c r="AG442" s="6">
        <v>1</v>
      </c>
      <c r="AH442" s="6">
        <v>1</v>
      </c>
    </row>
    <row r="443" spans="1:34" x14ac:dyDescent="0.3">
      <c r="A443" s="6">
        <v>200981</v>
      </c>
      <c r="B443" s="12" t="str">
        <f t="shared" si="18"/>
        <v>2009-8-1</v>
      </c>
      <c r="C443" s="15">
        <v>2009</v>
      </c>
      <c r="D443" s="15">
        <v>8</v>
      </c>
      <c r="E443" s="15">
        <v>1</v>
      </c>
      <c r="F443" s="6" t="s">
        <v>33</v>
      </c>
      <c r="G443" s="6" t="s">
        <v>29</v>
      </c>
      <c r="H443" s="7">
        <v>3.52</v>
      </c>
      <c r="I443" s="6" t="s">
        <v>49</v>
      </c>
      <c r="J443" s="6" t="s">
        <v>31</v>
      </c>
      <c r="K443" s="7">
        <v>2.6</v>
      </c>
      <c r="L443" s="6" t="s">
        <v>32</v>
      </c>
      <c r="M443" s="6">
        <v>201071</v>
      </c>
      <c r="N443" s="6" t="str">
        <f t="shared" si="19"/>
        <v>2010-7-1</v>
      </c>
      <c r="O443" s="7">
        <v>2.99</v>
      </c>
      <c r="P443" s="7">
        <v>4</v>
      </c>
      <c r="Q443" s="6" t="s">
        <v>32</v>
      </c>
      <c r="R443" s="6">
        <v>201281</v>
      </c>
      <c r="S443" s="6" t="str">
        <f t="shared" si="20"/>
        <v>2012-8-1</v>
      </c>
      <c r="T443" s="7">
        <v>3.24</v>
      </c>
      <c r="U443" s="7">
        <v>3.66</v>
      </c>
      <c r="V443" s="6" t="s">
        <v>32</v>
      </c>
      <c r="W443" s="6">
        <v>0</v>
      </c>
      <c r="X443" s="6">
        <v>0</v>
      </c>
      <c r="Y443" s="6">
        <v>1</v>
      </c>
      <c r="Z443" s="6">
        <v>1</v>
      </c>
      <c r="AA443" s="6">
        <v>1</v>
      </c>
      <c r="AB443" s="6">
        <v>1</v>
      </c>
      <c r="AC443" s="6">
        <v>0</v>
      </c>
      <c r="AD443" s="6">
        <v>0</v>
      </c>
      <c r="AE443" s="6">
        <v>0</v>
      </c>
      <c r="AF443" s="6">
        <v>1</v>
      </c>
      <c r="AG443" s="6">
        <v>1</v>
      </c>
      <c r="AH443" s="6">
        <v>1</v>
      </c>
    </row>
    <row r="444" spans="1:34" x14ac:dyDescent="0.3">
      <c r="A444" s="6">
        <v>200981</v>
      </c>
      <c r="B444" s="12" t="str">
        <f t="shared" si="18"/>
        <v>2009-8-1</v>
      </c>
      <c r="C444" s="15">
        <v>2009</v>
      </c>
      <c r="D444" s="15">
        <v>8</v>
      </c>
      <c r="E444" s="15">
        <v>1</v>
      </c>
      <c r="F444" s="6" t="s">
        <v>28</v>
      </c>
      <c r="G444" s="6" t="s">
        <v>34</v>
      </c>
      <c r="H444" s="7">
        <v>2.97</v>
      </c>
      <c r="I444" s="6" t="s">
        <v>49</v>
      </c>
      <c r="J444" s="6" t="s">
        <v>35</v>
      </c>
      <c r="K444" s="7">
        <v>0</v>
      </c>
      <c r="L444" s="6" t="s">
        <v>39</v>
      </c>
      <c r="M444" s="6">
        <v>200981</v>
      </c>
      <c r="N444" s="6" t="str">
        <f t="shared" si="19"/>
        <v>2009-8-1</v>
      </c>
      <c r="O444" s="7">
        <v>0</v>
      </c>
      <c r="P444" s="7">
        <v>0</v>
      </c>
      <c r="Q444" s="6" t="s">
        <v>39</v>
      </c>
      <c r="R444" s="6">
        <v>200981</v>
      </c>
      <c r="S444" s="6" t="str">
        <f t="shared" si="20"/>
        <v>2009-8-1</v>
      </c>
      <c r="T444" s="7">
        <v>0</v>
      </c>
      <c r="U444" s="7">
        <v>0</v>
      </c>
      <c r="V444" s="6" t="s">
        <v>39</v>
      </c>
      <c r="W444" s="6">
        <v>0</v>
      </c>
      <c r="X444" s="6">
        <v>0</v>
      </c>
      <c r="Y444" s="6">
        <v>1</v>
      </c>
      <c r="Z444" s="6">
        <v>0</v>
      </c>
      <c r="AA444" s="6">
        <v>0</v>
      </c>
      <c r="AB444" s="6">
        <v>0</v>
      </c>
      <c r="AC444" s="6">
        <v>0</v>
      </c>
      <c r="AD444" s="6">
        <v>0</v>
      </c>
      <c r="AE444" s="6">
        <v>0</v>
      </c>
      <c r="AF444" s="6">
        <v>0</v>
      </c>
      <c r="AG444" s="6">
        <v>0</v>
      </c>
      <c r="AH444" s="6">
        <v>0</v>
      </c>
    </row>
    <row r="445" spans="1:34" x14ac:dyDescent="0.3">
      <c r="A445" s="6">
        <v>200981</v>
      </c>
      <c r="B445" s="12" t="str">
        <f t="shared" si="18"/>
        <v>2009-8-1</v>
      </c>
      <c r="C445" s="15">
        <v>2009</v>
      </c>
      <c r="D445" s="15">
        <v>8</v>
      </c>
      <c r="E445" s="15">
        <v>1</v>
      </c>
      <c r="F445" s="6" t="s">
        <v>28</v>
      </c>
      <c r="G445" s="6" t="s">
        <v>38</v>
      </c>
      <c r="H445" s="7">
        <v>3.65</v>
      </c>
      <c r="I445" s="6" t="s">
        <v>49</v>
      </c>
      <c r="J445" s="6" t="s">
        <v>31</v>
      </c>
      <c r="K445" s="7">
        <v>3.24</v>
      </c>
      <c r="L445" s="6" t="s">
        <v>32</v>
      </c>
      <c r="M445" s="6">
        <v>201031</v>
      </c>
      <c r="N445" s="6" t="str">
        <f t="shared" si="19"/>
        <v>2010-3-1</v>
      </c>
      <c r="O445" s="7">
        <v>3.3</v>
      </c>
      <c r="P445" s="7">
        <v>3.35</v>
      </c>
      <c r="Q445" s="6" t="s">
        <v>32</v>
      </c>
      <c r="R445" s="6">
        <v>201331</v>
      </c>
      <c r="S445" s="6" t="str">
        <f t="shared" si="20"/>
        <v>2013-3-1</v>
      </c>
      <c r="T445" s="7">
        <v>3.35</v>
      </c>
      <c r="U445" s="7">
        <v>3.76</v>
      </c>
      <c r="V445" s="6" t="s">
        <v>32</v>
      </c>
      <c r="W445" s="6">
        <v>0</v>
      </c>
      <c r="X445" s="6">
        <v>0</v>
      </c>
      <c r="Y445" s="6">
        <v>1</v>
      </c>
      <c r="Z445" s="6">
        <v>1</v>
      </c>
      <c r="AA445" s="6">
        <v>1</v>
      </c>
      <c r="AB445" s="6">
        <v>1</v>
      </c>
      <c r="AC445" s="6">
        <v>0</v>
      </c>
      <c r="AD445" s="6">
        <v>0</v>
      </c>
      <c r="AE445" s="6">
        <v>0</v>
      </c>
      <c r="AF445" s="6">
        <v>1</v>
      </c>
      <c r="AG445" s="6">
        <v>1</v>
      </c>
      <c r="AH445" s="6">
        <v>1</v>
      </c>
    </row>
    <row r="446" spans="1:34" x14ac:dyDescent="0.3">
      <c r="A446" s="6">
        <v>200981</v>
      </c>
      <c r="B446" s="12" t="str">
        <f t="shared" si="18"/>
        <v>2009-8-1</v>
      </c>
      <c r="C446" s="15">
        <v>2009</v>
      </c>
      <c r="D446" s="15">
        <v>8</v>
      </c>
      <c r="E446" s="15">
        <v>1</v>
      </c>
      <c r="F446" s="6" t="s">
        <v>33</v>
      </c>
      <c r="G446" s="6" t="s">
        <v>38</v>
      </c>
      <c r="H446" s="7">
        <v>2.77</v>
      </c>
      <c r="I446" s="6" t="s">
        <v>49</v>
      </c>
      <c r="J446" s="6" t="s">
        <v>43</v>
      </c>
      <c r="K446" s="7">
        <v>1.96</v>
      </c>
      <c r="L446" s="6" t="s">
        <v>39</v>
      </c>
      <c r="M446" s="6">
        <v>201031</v>
      </c>
      <c r="N446" s="6" t="str">
        <f t="shared" si="19"/>
        <v>2010-3-1</v>
      </c>
      <c r="O446" s="7">
        <v>1.3</v>
      </c>
      <c r="P446" s="7">
        <v>0.77</v>
      </c>
      <c r="Q446" s="6" t="s">
        <v>39</v>
      </c>
      <c r="R446" s="6">
        <v>201081</v>
      </c>
      <c r="S446" s="6" t="str">
        <f t="shared" si="20"/>
        <v>2010-8-1</v>
      </c>
      <c r="T446" s="7">
        <v>1.34</v>
      </c>
      <c r="U446" s="7">
        <v>1.42</v>
      </c>
      <c r="V446" s="6" t="s">
        <v>47</v>
      </c>
      <c r="W446" s="6">
        <v>1</v>
      </c>
      <c r="X446" s="6">
        <v>0</v>
      </c>
      <c r="Y446" s="6">
        <v>1</v>
      </c>
      <c r="Z446" s="6">
        <v>1</v>
      </c>
      <c r="AA446" s="6">
        <v>0</v>
      </c>
      <c r="AB446" s="6">
        <v>0</v>
      </c>
      <c r="AC446" s="6">
        <v>0</v>
      </c>
      <c r="AD446" s="6">
        <v>0</v>
      </c>
      <c r="AE446" s="6">
        <v>0</v>
      </c>
      <c r="AF446" s="6">
        <v>0</v>
      </c>
      <c r="AG446" s="6">
        <v>0</v>
      </c>
      <c r="AH446" s="6">
        <v>0</v>
      </c>
    </row>
    <row r="447" spans="1:34" x14ac:dyDescent="0.3">
      <c r="A447" s="6">
        <v>200981</v>
      </c>
      <c r="B447" s="12" t="str">
        <f t="shared" si="18"/>
        <v>2009-8-1</v>
      </c>
      <c r="C447" s="15">
        <v>2009</v>
      </c>
      <c r="D447" s="15">
        <v>8</v>
      </c>
      <c r="E447" s="15">
        <v>1</v>
      </c>
      <c r="F447" s="6" t="s">
        <v>28</v>
      </c>
      <c r="G447" s="6" t="s">
        <v>34</v>
      </c>
      <c r="H447" s="16">
        <v>3.39</v>
      </c>
      <c r="I447" s="6" t="s">
        <v>49</v>
      </c>
      <c r="J447" s="6" t="s">
        <v>35</v>
      </c>
      <c r="K447" s="7">
        <v>2.29</v>
      </c>
      <c r="L447" s="6" t="s">
        <v>32</v>
      </c>
      <c r="M447" s="6">
        <v>201051</v>
      </c>
      <c r="N447" s="6" t="str">
        <f t="shared" si="19"/>
        <v>2010-5-1</v>
      </c>
      <c r="O447" s="7">
        <v>2.27</v>
      </c>
      <c r="P447" s="7">
        <v>2</v>
      </c>
      <c r="Q447" s="6" t="s">
        <v>32</v>
      </c>
      <c r="R447" s="6">
        <v>201081</v>
      </c>
      <c r="S447" s="6" t="str">
        <f t="shared" si="20"/>
        <v>2010-8-1</v>
      </c>
      <c r="T447" s="7">
        <v>2.2799999999999998</v>
      </c>
      <c r="U447" s="7">
        <v>2.2999999999999998</v>
      </c>
      <c r="V447" s="6" t="s">
        <v>32</v>
      </c>
      <c r="W447" s="6">
        <v>0</v>
      </c>
      <c r="X447" s="6">
        <v>0</v>
      </c>
      <c r="Y447" s="6">
        <v>1</v>
      </c>
      <c r="Z447" s="6">
        <v>1</v>
      </c>
      <c r="AA447" s="6">
        <v>0</v>
      </c>
      <c r="AB447" s="6">
        <v>0</v>
      </c>
      <c r="AC447" s="6">
        <v>0</v>
      </c>
      <c r="AD447" s="6">
        <v>0</v>
      </c>
      <c r="AE447" s="6">
        <v>0</v>
      </c>
      <c r="AF447" s="6">
        <v>0</v>
      </c>
      <c r="AG447" s="6">
        <v>0</v>
      </c>
      <c r="AH447" s="6">
        <v>0</v>
      </c>
    </row>
    <row r="448" spans="1:34" x14ac:dyDescent="0.3">
      <c r="A448" s="6">
        <v>200981</v>
      </c>
      <c r="B448" s="12" t="str">
        <f t="shared" si="18"/>
        <v>2009-8-1</v>
      </c>
      <c r="C448" s="15">
        <v>2009</v>
      </c>
      <c r="D448" s="15">
        <v>8</v>
      </c>
      <c r="E448" s="15">
        <v>1</v>
      </c>
      <c r="F448" s="6" t="s">
        <v>28</v>
      </c>
      <c r="G448" s="6" t="s">
        <v>36</v>
      </c>
      <c r="H448" s="7">
        <v>3.61</v>
      </c>
      <c r="I448" s="6" t="s">
        <v>49</v>
      </c>
      <c r="J448" s="6" t="s">
        <v>41</v>
      </c>
      <c r="K448" s="7">
        <v>2.87</v>
      </c>
      <c r="L448" s="6" t="s">
        <v>32</v>
      </c>
      <c r="M448" s="6">
        <v>201031</v>
      </c>
      <c r="N448" s="6" t="str">
        <f t="shared" si="19"/>
        <v>2010-3-1</v>
      </c>
      <c r="O448" s="7">
        <v>2.69</v>
      </c>
      <c r="P448" s="7">
        <v>2.44</v>
      </c>
      <c r="Q448" s="6" t="s">
        <v>32</v>
      </c>
      <c r="R448" s="6">
        <v>201031</v>
      </c>
      <c r="S448" s="6" t="str">
        <f t="shared" si="20"/>
        <v>2010-3-1</v>
      </c>
      <c r="T448" s="7">
        <v>2.69</v>
      </c>
      <c r="U448" s="7">
        <v>2.44</v>
      </c>
      <c r="V448" s="6" t="s">
        <v>32</v>
      </c>
      <c r="W448" s="6">
        <v>1</v>
      </c>
      <c r="X448" s="6">
        <v>0</v>
      </c>
      <c r="Y448" s="6">
        <v>1</v>
      </c>
      <c r="Z448" s="6">
        <v>0</v>
      </c>
      <c r="AA448" s="6">
        <v>0</v>
      </c>
      <c r="AB448" s="6">
        <v>0</v>
      </c>
      <c r="AC448" s="6">
        <v>0</v>
      </c>
      <c r="AD448" s="6">
        <v>0</v>
      </c>
      <c r="AE448" s="6">
        <v>0</v>
      </c>
      <c r="AF448" s="6">
        <v>0</v>
      </c>
      <c r="AG448" s="6">
        <v>0</v>
      </c>
      <c r="AH448" s="6">
        <v>0</v>
      </c>
    </row>
    <row r="449" spans="1:34" x14ac:dyDescent="0.3">
      <c r="A449" s="6">
        <v>200981</v>
      </c>
      <c r="B449" s="12" t="str">
        <f t="shared" si="18"/>
        <v>2009-8-1</v>
      </c>
      <c r="C449" s="15">
        <v>2009</v>
      </c>
      <c r="D449" s="15">
        <v>8</v>
      </c>
      <c r="E449" s="15">
        <v>1</v>
      </c>
      <c r="F449" s="6" t="s">
        <v>28</v>
      </c>
      <c r="G449" s="6" t="s">
        <v>29</v>
      </c>
      <c r="H449" s="7">
        <v>3.18</v>
      </c>
      <c r="I449" s="6" t="s">
        <v>49</v>
      </c>
      <c r="J449" s="6" t="s">
        <v>31</v>
      </c>
      <c r="K449" s="7">
        <v>3.3</v>
      </c>
      <c r="L449" s="6" t="s">
        <v>32</v>
      </c>
      <c r="M449" s="6">
        <v>201031</v>
      </c>
      <c r="N449" s="6" t="str">
        <f t="shared" si="19"/>
        <v>2010-3-1</v>
      </c>
      <c r="O449" s="7">
        <v>3.48</v>
      </c>
      <c r="P449" s="7">
        <v>3.67</v>
      </c>
      <c r="Q449" s="6" t="s">
        <v>32</v>
      </c>
      <c r="R449" s="6">
        <v>201131</v>
      </c>
      <c r="S449" s="6" t="str">
        <f t="shared" si="20"/>
        <v>2011-3-1</v>
      </c>
      <c r="T449" s="7">
        <v>3.43</v>
      </c>
      <c r="U449" s="7">
        <v>3.66</v>
      </c>
      <c r="V449" s="6" t="s">
        <v>32</v>
      </c>
      <c r="W449" s="6">
        <v>0</v>
      </c>
      <c r="X449" s="6">
        <v>0</v>
      </c>
      <c r="Y449" s="6">
        <v>1</v>
      </c>
      <c r="Z449" s="6">
        <v>1</v>
      </c>
      <c r="AA449" s="6">
        <v>0</v>
      </c>
      <c r="AB449" s="6">
        <v>0</v>
      </c>
      <c r="AC449" s="6">
        <v>0</v>
      </c>
      <c r="AD449" s="6">
        <v>0</v>
      </c>
      <c r="AE449" s="6">
        <v>0</v>
      </c>
      <c r="AF449" s="6">
        <v>0</v>
      </c>
      <c r="AG449" s="6">
        <v>0</v>
      </c>
      <c r="AH449" s="6">
        <v>0</v>
      </c>
    </row>
    <row r="450" spans="1:34" x14ac:dyDescent="0.3">
      <c r="A450" s="6">
        <v>200981</v>
      </c>
      <c r="B450" s="12" t="str">
        <f t="shared" si="18"/>
        <v>2009-8-1</v>
      </c>
      <c r="C450" s="15">
        <v>2009</v>
      </c>
      <c r="D450" s="15">
        <v>8</v>
      </c>
      <c r="E450" s="15">
        <v>1</v>
      </c>
      <c r="F450" s="6" t="s">
        <v>28</v>
      </c>
      <c r="G450" s="6" t="s">
        <v>34</v>
      </c>
      <c r="H450" s="16">
        <v>3.39</v>
      </c>
      <c r="I450" s="6" t="s">
        <v>49</v>
      </c>
      <c r="J450" s="6" t="s">
        <v>35</v>
      </c>
      <c r="K450" s="7">
        <v>2.92</v>
      </c>
      <c r="L450" s="6" t="s">
        <v>32</v>
      </c>
      <c r="M450" s="6">
        <v>201051</v>
      </c>
      <c r="N450" s="6" t="str">
        <f t="shared" si="19"/>
        <v>2010-5-1</v>
      </c>
      <c r="O450" s="7">
        <v>2.93</v>
      </c>
      <c r="P450" s="7">
        <v>3.15</v>
      </c>
      <c r="Q450" s="6" t="s">
        <v>32</v>
      </c>
      <c r="R450" s="6">
        <v>201281</v>
      </c>
      <c r="S450" s="6" t="str">
        <f t="shared" si="20"/>
        <v>2012-8-1</v>
      </c>
      <c r="T450" s="7">
        <v>3.02</v>
      </c>
      <c r="U450" s="7">
        <v>3.25</v>
      </c>
      <c r="V450" s="6" t="s">
        <v>32</v>
      </c>
      <c r="W450" s="6">
        <v>0</v>
      </c>
      <c r="X450" s="6">
        <v>0</v>
      </c>
      <c r="Y450" s="6">
        <v>1</v>
      </c>
      <c r="Z450" s="6">
        <v>1</v>
      </c>
      <c r="AA450" s="6">
        <v>1</v>
      </c>
      <c r="AB450" s="6">
        <v>1</v>
      </c>
      <c r="AC450" s="6">
        <v>0</v>
      </c>
      <c r="AD450" s="6">
        <v>0</v>
      </c>
      <c r="AE450" s="6">
        <v>0</v>
      </c>
      <c r="AF450" s="6">
        <v>1</v>
      </c>
      <c r="AG450" s="6">
        <v>1</v>
      </c>
      <c r="AH450" s="6">
        <v>1</v>
      </c>
    </row>
    <row r="451" spans="1:34" x14ac:dyDescent="0.3">
      <c r="A451" s="6">
        <v>200981</v>
      </c>
      <c r="B451" s="12" t="str">
        <f t="shared" ref="B451:B514" si="21">LEFT(A451,4)&amp;"-"&amp;MID(A451,5,1)&amp;"-"&amp;RIGHT(A451,1)</f>
        <v>2009-8-1</v>
      </c>
      <c r="C451" s="15">
        <v>2009</v>
      </c>
      <c r="D451" s="15">
        <v>8</v>
      </c>
      <c r="E451" s="15">
        <v>1</v>
      </c>
      <c r="F451" s="6" t="s">
        <v>33</v>
      </c>
      <c r="G451" s="6" t="s">
        <v>37</v>
      </c>
      <c r="H451" s="7">
        <v>3.32</v>
      </c>
      <c r="I451" s="6" t="s">
        <v>49</v>
      </c>
      <c r="J451" s="6" t="s">
        <v>45</v>
      </c>
      <c r="K451" s="7">
        <v>2.1</v>
      </c>
      <c r="L451" s="6" t="s">
        <v>32</v>
      </c>
      <c r="M451" s="6">
        <v>201031</v>
      </c>
      <c r="N451" s="6" t="str">
        <f t="shared" ref="N451:N514" si="22">LEFT(M451,4)&amp;"-"&amp;MID(M451,5,1)&amp;"-"&amp;RIGHT(M451,1)</f>
        <v>2010-3-1</v>
      </c>
      <c r="O451" s="7">
        <v>2.3199999999999998</v>
      </c>
      <c r="P451" s="7">
        <v>2.56</v>
      </c>
      <c r="Q451" s="6" t="s">
        <v>32</v>
      </c>
      <c r="R451" s="6">
        <v>201281</v>
      </c>
      <c r="S451" s="6" t="str">
        <f t="shared" ref="S451:S514" si="23">LEFT(R451,4)&amp;"-"&amp;MID(R451,5,1)&amp;"-"&amp;RIGHT(R451,1)</f>
        <v>2012-8-1</v>
      </c>
      <c r="T451" s="7">
        <v>2.96</v>
      </c>
      <c r="U451" s="7">
        <v>3.55</v>
      </c>
      <c r="V451" s="6" t="s">
        <v>32</v>
      </c>
      <c r="W451" s="6">
        <v>0</v>
      </c>
      <c r="X451" s="6">
        <v>0</v>
      </c>
      <c r="Y451" s="6">
        <v>1</v>
      </c>
      <c r="Z451" s="6">
        <v>1</v>
      </c>
      <c r="AA451" s="6">
        <v>1</v>
      </c>
      <c r="AB451" s="6">
        <v>1</v>
      </c>
      <c r="AC451" s="6">
        <v>0</v>
      </c>
      <c r="AD451" s="6">
        <v>0</v>
      </c>
      <c r="AE451" s="6">
        <v>0</v>
      </c>
      <c r="AF451" s="6">
        <v>1</v>
      </c>
      <c r="AG451" s="6">
        <v>1</v>
      </c>
      <c r="AH451" s="6">
        <v>1</v>
      </c>
    </row>
    <row r="452" spans="1:34" x14ac:dyDescent="0.3">
      <c r="A452" s="6">
        <v>200981</v>
      </c>
      <c r="B452" s="12" t="str">
        <f t="shared" si="21"/>
        <v>2009-8-1</v>
      </c>
      <c r="C452" s="15">
        <v>2009</v>
      </c>
      <c r="D452" s="15">
        <v>8</v>
      </c>
      <c r="E452" s="15">
        <v>1</v>
      </c>
      <c r="F452" s="6" t="s">
        <v>28</v>
      </c>
      <c r="G452" s="6" t="s">
        <v>38</v>
      </c>
      <c r="H452" s="7">
        <v>3.25</v>
      </c>
      <c r="I452" s="6" t="s">
        <v>49</v>
      </c>
      <c r="J452" s="6" t="s">
        <v>31</v>
      </c>
      <c r="K452" s="7">
        <v>3.02</v>
      </c>
      <c r="L452" s="6" t="s">
        <v>32</v>
      </c>
      <c r="M452" s="6">
        <v>201031</v>
      </c>
      <c r="N452" s="6" t="str">
        <f t="shared" si="22"/>
        <v>2010-3-1</v>
      </c>
      <c r="O452" s="7">
        <v>3.05</v>
      </c>
      <c r="P452" s="7">
        <v>3.09</v>
      </c>
      <c r="Q452" s="6" t="s">
        <v>32</v>
      </c>
      <c r="R452" s="6">
        <v>201331</v>
      </c>
      <c r="S452" s="6" t="str">
        <f t="shared" si="23"/>
        <v>2013-3-1</v>
      </c>
      <c r="T452" s="7">
        <v>3.23</v>
      </c>
      <c r="U452" s="7">
        <v>3.83</v>
      </c>
      <c r="V452" s="6" t="s">
        <v>32</v>
      </c>
      <c r="W452" s="6">
        <v>1</v>
      </c>
      <c r="X452" s="6">
        <v>0</v>
      </c>
      <c r="Y452" s="6">
        <v>1</v>
      </c>
      <c r="Z452" s="6">
        <v>1</v>
      </c>
      <c r="AA452" s="6">
        <v>1</v>
      </c>
      <c r="AB452" s="6">
        <v>1</v>
      </c>
      <c r="AC452" s="6">
        <v>0</v>
      </c>
      <c r="AD452" s="6">
        <v>0</v>
      </c>
      <c r="AE452" s="6">
        <v>0</v>
      </c>
      <c r="AF452" s="6">
        <v>1</v>
      </c>
      <c r="AG452" s="6">
        <v>1</v>
      </c>
      <c r="AH452" s="6">
        <v>1</v>
      </c>
    </row>
    <row r="453" spans="1:34" x14ac:dyDescent="0.3">
      <c r="A453" s="6">
        <v>200981</v>
      </c>
      <c r="B453" s="12" t="str">
        <f t="shared" si="21"/>
        <v>2009-8-1</v>
      </c>
      <c r="C453" s="15">
        <v>2009</v>
      </c>
      <c r="D453" s="15">
        <v>8</v>
      </c>
      <c r="E453" s="15">
        <v>1</v>
      </c>
      <c r="F453" s="6" t="s">
        <v>33</v>
      </c>
      <c r="G453" s="6" t="s">
        <v>38</v>
      </c>
      <c r="H453" s="7">
        <v>3.94</v>
      </c>
      <c r="I453" s="6" t="s">
        <v>49</v>
      </c>
      <c r="J453" s="6" t="s">
        <v>41</v>
      </c>
      <c r="K453" s="7">
        <v>3.77</v>
      </c>
      <c r="L453" s="6" t="s">
        <v>32</v>
      </c>
      <c r="M453" s="6">
        <v>201061</v>
      </c>
      <c r="N453" s="6" t="str">
        <f t="shared" si="22"/>
        <v>2010-6-1</v>
      </c>
      <c r="O453" s="7">
        <v>3.76</v>
      </c>
      <c r="P453" s="7">
        <v>3.7</v>
      </c>
      <c r="Q453" s="6" t="s">
        <v>32</v>
      </c>
      <c r="R453" s="6">
        <v>201331</v>
      </c>
      <c r="S453" s="6" t="str">
        <f t="shared" si="23"/>
        <v>2013-3-1</v>
      </c>
      <c r="T453" s="7">
        <v>3.66</v>
      </c>
      <c r="U453" s="7">
        <v>3.9</v>
      </c>
      <c r="V453" s="6" t="s">
        <v>32</v>
      </c>
      <c r="W453" s="6">
        <v>0</v>
      </c>
      <c r="X453" s="6">
        <v>0</v>
      </c>
      <c r="Y453" s="6">
        <v>1</v>
      </c>
      <c r="Z453" s="6">
        <v>1</v>
      </c>
      <c r="AA453" s="6">
        <v>1</v>
      </c>
      <c r="AB453" s="6">
        <v>1</v>
      </c>
      <c r="AC453" s="6">
        <v>0</v>
      </c>
      <c r="AD453" s="6">
        <v>0</v>
      </c>
      <c r="AE453" s="6">
        <v>0</v>
      </c>
      <c r="AF453" s="6">
        <v>1</v>
      </c>
      <c r="AG453" s="6">
        <v>1</v>
      </c>
      <c r="AH453" s="6">
        <v>1</v>
      </c>
    </row>
    <row r="454" spans="1:34" x14ac:dyDescent="0.3">
      <c r="A454" s="6">
        <v>200981</v>
      </c>
      <c r="B454" s="12" t="str">
        <f t="shared" si="21"/>
        <v>2009-8-1</v>
      </c>
      <c r="C454" s="15">
        <v>2009</v>
      </c>
      <c r="D454" s="15">
        <v>8</v>
      </c>
      <c r="E454" s="15">
        <v>1</v>
      </c>
      <c r="F454" s="6" t="s">
        <v>28</v>
      </c>
      <c r="G454" s="6" t="s">
        <v>38</v>
      </c>
      <c r="H454" s="7">
        <v>3.46</v>
      </c>
      <c r="I454" s="6" t="s">
        <v>49</v>
      </c>
      <c r="J454" s="6" t="s">
        <v>31</v>
      </c>
      <c r="K454" s="7">
        <v>3.42</v>
      </c>
      <c r="L454" s="6" t="s">
        <v>32</v>
      </c>
      <c r="M454" s="6">
        <v>201031</v>
      </c>
      <c r="N454" s="6" t="str">
        <f t="shared" si="22"/>
        <v>2010-3-1</v>
      </c>
      <c r="O454" s="7">
        <v>3.53</v>
      </c>
      <c r="P454" s="7">
        <v>3.66</v>
      </c>
      <c r="Q454" s="6" t="s">
        <v>32</v>
      </c>
      <c r="R454" s="6">
        <v>201331</v>
      </c>
      <c r="S454" s="6" t="str">
        <f t="shared" si="23"/>
        <v>2013-3-1</v>
      </c>
      <c r="T454" s="7">
        <v>3.14</v>
      </c>
      <c r="U454" s="7">
        <v>3.75</v>
      </c>
      <c r="V454" s="6" t="s">
        <v>32</v>
      </c>
      <c r="W454" s="6">
        <v>1</v>
      </c>
      <c r="X454" s="6">
        <v>0</v>
      </c>
      <c r="Y454" s="6">
        <v>1</v>
      </c>
      <c r="Z454" s="6">
        <v>1</v>
      </c>
      <c r="AA454" s="6">
        <v>1</v>
      </c>
      <c r="AB454" s="6">
        <v>1</v>
      </c>
      <c r="AC454" s="6">
        <v>0</v>
      </c>
      <c r="AD454" s="6">
        <v>0</v>
      </c>
      <c r="AE454" s="6">
        <v>0</v>
      </c>
      <c r="AF454" s="6">
        <v>1</v>
      </c>
      <c r="AG454" s="6">
        <v>1</v>
      </c>
      <c r="AH454" s="6">
        <v>1</v>
      </c>
    </row>
    <row r="455" spans="1:34" x14ac:dyDescent="0.3">
      <c r="A455" s="6">
        <v>200981</v>
      </c>
      <c r="B455" s="12" t="str">
        <f t="shared" si="21"/>
        <v>2009-8-1</v>
      </c>
      <c r="C455" s="15">
        <v>2009</v>
      </c>
      <c r="D455" s="15">
        <v>8</v>
      </c>
      <c r="E455" s="15">
        <v>1</v>
      </c>
      <c r="F455" s="6" t="s">
        <v>28</v>
      </c>
      <c r="G455" s="6" t="s">
        <v>40</v>
      </c>
      <c r="H455" s="7">
        <v>3.55</v>
      </c>
      <c r="I455" s="6" t="s">
        <v>49</v>
      </c>
      <c r="J455" s="6" t="s">
        <v>43</v>
      </c>
      <c r="K455" s="7">
        <v>2.92</v>
      </c>
      <c r="L455" s="6" t="s">
        <v>32</v>
      </c>
      <c r="M455" s="6">
        <v>201051</v>
      </c>
      <c r="N455" s="6" t="str">
        <f t="shared" si="22"/>
        <v>2010-5-1</v>
      </c>
      <c r="O455" s="7">
        <v>2.72</v>
      </c>
      <c r="P455" s="7">
        <v>2</v>
      </c>
      <c r="Q455" s="6" t="s">
        <v>32</v>
      </c>
      <c r="R455" s="6">
        <v>201331</v>
      </c>
      <c r="S455" s="6" t="str">
        <f t="shared" si="23"/>
        <v>2013-3-1</v>
      </c>
      <c r="T455" s="7">
        <v>3.01</v>
      </c>
      <c r="U455" s="7">
        <v>3.01</v>
      </c>
      <c r="V455" s="6" t="s">
        <v>32</v>
      </c>
      <c r="W455" s="6">
        <v>1</v>
      </c>
      <c r="X455" s="6">
        <v>0</v>
      </c>
      <c r="Y455" s="6">
        <v>1</v>
      </c>
      <c r="Z455" s="6">
        <v>1</v>
      </c>
      <c r="AA455" s="6">
        <v>1</v>
      </c>
      <c r="AB455" s="6">
        <v>1</v>
      </c>
      <c r="AC455" s="6">
        <v>0</v>
      </c>
      <c r="AD455" s="6">
        <v>0</v>
      </c>
      <c r="AE455" s="6">
        <v>0</v>
      </c>
      <c r="AF455" s="6">
        <v>1</v>
      </c>
      <c r="AG455" s="6">
        <v>1</v>
      </c>
      <c r="AH455" s="6">
        <v>1</v>
      </c>
    </row>
    <row r="456" spans="1:34" x14ac:dyDescent="0.3">
      <c r="A456" s="6">
        <v>200981</v>
      </c>
      <c r="B456" s="12" t="str">
        <f t="shared" si="21"/>
        <v>2009-8-1</v>
      </c>
      <c r="C456" s="15">
        <v>2009</v>
      </c>
      <c r="D456" s="15">
        <v>8</v>
      </c>
      <c r="E456" s="15">
        <v>1</v>
      </c>
      <c r="F456" s="6" t="s">
        <v>28</v>
      </c>
      <c r="G456" s="6" t="s">
        <v>38</v>
      </c>
      <c r="H456" s="7">
        <v>3.36</v>
      </c>
      <c r="I456" s="6" t="s">
        <v>49</v>
      </c>
      <c r="J456" s="6" t="s">
        <v>43</v>
      </c>
      <c r="K456" s="7">
        <v>1.42</v>
      </c>
      <c r="L456" s="6" t="s">
        <v>39</v>
      </c>
      <c r="M456" s="6">
        <v>201031</v>
      </c>
      <c r="N456" s="6" t="str">
        <f t="shared" si="22"/>
        <v>2010-3-1</v>
      </c>
      <c r="O456" s="7">
        <v>1.1399999999999999</v>
      </c>
      <c r="P456" s="7">
        <v>0</v>
      </c>
      <c r="Q456" s="6" t="s">
        <v>47</v>
      </c>
      <c r="R456" s="6">
        <v>201031</v>
      </c>
      <c r="S456" s="6" t="str">
        <f t="shared" si="23"/>
        <v>2010-3-1</v>
      </c>
      <c r="T456" s="7">
        <v>1.1399999999999999</v>
      </c>
      <c r="U456" s="7">
        <v>0</v>
      </c>
      <c r="V456" s="6" t="s">
        <v>47</v>
      </c>
      <c r="W456" s="6">
        <v>0</v>
      </c>
      <c r="X456" s="6">
        <v>0</v>
      </c>
      <c r="Y456" s="6">
        <v>1</v>
      </c>
      <c r="Z456" s="6">
        <v>0</v>
      </c>
      <c r="AA456" s="6">
        <v>0</v>
      </c>
      <c r="AB456" s="6">
        <v>0</v>
      </c>
      <c r="AC456" s="6">
        <v>0</v>
      </c>
      <c r="AD456" s="6">
        <v>0</v>
      </c>
      <c r="AE456" s="6">
        <v>0</v>
      </c>
      <c r="AF456" s="6">
        <v>0</v>
      </c>
      <c r="AG456" s="6">
        <v>0</v>
      </c>
      <c r="AH456" s="6">
        <v>0</v>
      </c>
    </row>
    <row r="457" spans="1:34" x14ac:dyDescent="0.3">
      <c r="A457" s="6">
        <v>200981</v>
      </c>
      <c r="B457" s="12" t="str">
        <f t="shared" si="21"/>
        <v>2009-8-1</v>
      </c>
      <c r="C457" s="15">
        <v>2009</v>
      </c>
      <c r="D457" s="15">
        <v>8</v>
      </c>
      <c r="E457" s="15">
        <v>1</v>
      </c>
      <c r="F457" s="6" t="s">
        <v>33</v>
      </c>
      <c r="G457" s="6" t="s">
        <v>38</v>
      </c>
      <c r="H457" s="7">
        <v>3.42</v>
      </c>
      <c r="I457" s="6" t="s">
        <v>49</v>
      </c>
      <c r="J457" s="6" t="s">
        <v>41</v>
      </c>
      <c r="K457" s="7">
        <v>2.71</v>
      </c>
      <c r="L457" s="6" t="s">
        <v>32</v>
      </c>
      <c r="M457" s="6">
        <v>201031</v>
      </c>
      <c r="N457" s="6" t="str">
        <f t="shared" si="22"/>
        <v>2010-3-1</v>
      </c>
      <c r="O457" s="7">
        <v>1.93</v>
      </c>
      <c r="P457" s="7">
        <v>1.25</v>
      </c>
      <c r="Q457" s="6" t="s">
        <v>39</v>
      </c>
      <c r="R457" s="6">
        <v>201431</v>
      </c>
      <c r="S457" s="6" t="str">
        <f t="shared" si="23"/>
        <v>2014-3-1</v>
      </c>
      <c r="T457" s="7">
        <v>2.97</v>
      </c>
      <c r="U457" s="7">
        <v>4</v>
      </c>
      <c r="V457" s="6" t="s">
        <v>32</v>
      </c>
      <c r="W457" s="6">
        <v>1</v>
      </c>
      <c r="X457" s="6">
        <v>0</v>
      </c>
      <c r="Y457" s="6">
        <v>1</v>
      </c>
      <c r="Z457" s="6">
        <v>1</v>
      </c>
      <c r="AA457" s="6">
        <v>1</v>
      </c>
      <c r="AB457" s="6">
        <v>1</v>
      </c>
      <c r="AC457" s="6">
        <v>1</v>
      </c>
      <c r="AD457" s="6">
        <v>0</v>
      </c>
      <c r="AE457" s="6">
        <v>0</v>
      </c>
      <c r="AF457" s="6">
        <v>0</v>
      </c>
      <c r="AG457" s="6">
        <v>1</v>
      </c>
      <c r="AH457" s="6">
        <v>1</v>
      </c>
    </row>
    <row r="458" spans="1:34" x14ac:dyDescent="0.3">
      <c r="A458" s="6">
        <v>200981</v>
      </c>
      <c r="B458" s="12" t="str">
        <f t="shared" si="21"/>
        <v>2009-8-1</v>
      </c>
      <c r="C458" s="15">
        <v>2009</v>
      </c>
      <c r="D458" s="15">
        <v>8</v>
      </c>
      <c r="E458" s="15">
        <v>1</v>
      </c>
      <c r="F458" s="6" t="s">
        <v>28</v>
      </c>
      <c r="G458" s="6" t="s">
        <v>38</v>
      </c>
      <c r="H458" s="7">
        <v>4</v>
      </c>
      <c r="I458" s="6" t="s">
        <v>49</v>
      </c>
      <c r="J458" s="6" t="s">
        <v>31</v>
      </c>
      <c r="K458" s="7">
        <v>3.91</v>
      </c>
      <c r="L458" s="6" t="s">
        <v>32</v>
      </c>
      <c r="M458" s="6">
        <v>201051</v>
      </c>
      <c r="N458" s="6" t="str">
        <f t="shared" si="22"/>
        <v>2010-5-1</v>
      </c>
      <c r="O458" s="7">
        <v>3.96</v>
      </c>
      <c r="P458" s="7">
        <v>4</v>
      </c>
      <c r="Q458" s="6" t="s">
        <v>32</v>
      </c>
      <c r="R458" s="6">
        <v>201131</v>
      </c>
      <c r="S458" s="6" t="str">
        <f t="shared" si="23"/>
        <v>2011-3-1</v>
      </c>
      <c r="T458" s="7">
        <v>3.96</v>
      </c>
      <c r="U458" s="7">
        <v>3.92</v>
      </c>
      <c r="V458" s="6" t="s">
        <v>32</v>
      </c>
      <c r="W458" s="6">
        <v>0</v>
      </c>
      <c r="X458" s="6">
        <v>0</v>
      </c>
      <c r="Y458" s="6">
        <v>1</v>
      </c>
      <c r="Z458" s="6">
        <v>1</v>
      </c>
      <c r="AA458" s="6">
        <v>0</v>
      </c>
      <c r="AB458" s="6">
        <v>0</v>
      </c>
      <c r="AC458" s="6">
        <v>0</v>
      </c>
      <c r="AD458" s="6">
        <v>0</v>
      </c>
      <c r="AE458" s="6">
        <v>0</v>
      </c>
      <c r="AF458" s="6">
        <v>0</v>
      </c>
      <c r="AG458" s="6">
        <v>0</v>
      </c>
      <c r="AH458" s="6">
        <v>0</v>
      </c>
    </row>
    <row r="459" spans="1:34" x14ac:dyDescent="0.3">
      <c r="A459" s="6">
        <v>200981</v>
      </c>
      <c r="B459" s="12" t="str">
        <f t="shared" si="21"/>
        <v>2009-8-1</v>
      </c>
      <c r="C459" s="15">
        <v>2009</v>
      </c>
      <c r="D459" s="15">
        <v>8</v>
      </c>
      <c r="E459" s="15">
        <v>1</v>
      </c>
      <c r="F459" s="6" t="s">
        <v>33</v>
      </c>
      <c r="G459" s="6" t="s">
        <v>38</v>
      </c>
      <c r="H459" s="7">
        <v>3.46</v>
      </c>
      <c r="I459" s="6" t="s">
        <v>49</v>
      </c>
      <c r="J459" s="6" t="s">
        <v>41</v>
      </c>
      <c r="K459" s="7">
        <v>3.25</v>
      </c>
      <c r="L459" s="6" t="s">
        <v>32</v>
      </c>
      <c r="M459" s="6">
        <v>201031</v>
      </c>
      <c r="N459" s="6" t="str">
        <f t="shared" si="22"/>
        <v>2010-3-1</v>
      </c>
      <c r="O459" s="7">
        <v>3.17</v>
      </c>
      <c r="P459" s="7">
        <v>3.1</v>
      </c>
      <c r="Q459" s="6" t="s">
        <v>32</v>
      </c>
      <c r="R459" s="6">
        <v>201131</v>
      </c>
      <c r="S459" s="6" t="str">
        <f t="shared" si="23"/>
        <v>2011-3-1</v>
      </c>
      <c r="T459" s="7">
        <v>3.39</v>
      </c>
      <c r="U459" s="7">
        <v>3.45</v>
      </c>
      <c r="V459" s="6" t="s">
        <v>32</v>
      </c>
      <c r="W459" s="6">
        <v>0</v>
      </c>
      <c r="X459" s="6">
        <v>0</v>
      </c>
      <c r="Y459" s="6">
        <v>1</v>
      </c>
      <c r="Z459" s="6">
        <v>1</v>
      </c>
      <c r="AA459" s="6">
        <v>0</v>
      </c>
      <c r="AB459" s="6">
        <v>0</v>
      </c>
      <c r="AC459" s="6">
        <v>0</v>
      </c>
      <c r="AD459" s="6">
        <v>0</v>
      </c>
      <c r="AE459" s="6">
        <v>0</v>
      </c>
      <c r="AF459" s="6">
        <v>0</v>
      </c>
      <c r="AG459" s="6">
        <v>0</v>
      </c>
      <c r="AH459" s="6">
        <v>0</v>
      </c>
    </row>
    <row r="460" spans="1:34" x14ac:dyDescent="0.3">
      <c r="A460" s="6">
        <v>200981</v>
      </c>
      <c r="B460" s="12" t="str">
        <f t="shared" si="21"/>
        <v>2009-8-1</v>
      </c>
      <c r="C460" s="15">
        <v>2009</v>
      </c>
      <c r="D460" s="15">
        <v>8</v>
      </c>
      <c r="E460" s="15">
        <v>1</v>
      </c>
      <c r="F460" s="6" t="s">
        <v>28</v>
      </c>
      <c r="G460" s="6" t="s">
        <v>36</v>
      </c>
      <c r="H460" s="7">
        <v>3.09</v>
      </c>
      <c r="I460" s="6" t="s">
        <v>49</v>
      </c>
      <c r="J460" s="6" t="s">
        <v>41</v>
      </c>
      <c r="K460" s="7">
        <v>2.23</v>
      </c>
      <c r="L460" s="6" t="s">
        <v>32</v>
      </c>
      <c r="M460" s="6">
        <v>201031</v>
      </c>
      <c r="N460" s="6" t="str">
        <f t="shared" si="22"/>
        <v>2010-3-1</v>
      </c>
      <c r="O460" s="7">
        <v>2.19</v>
      </c>
      <c r="P460" s="7">
        <v>2.15</v>
      </c>
      <c r="Q460" s="6" t="s">
        <v>32</v>
      </c>
      <c r="R460" s="6">
        <v>201331</v>
      </c>
      <c r="S460" s="6" t="str">
        <f t="shared" si="23"/>
        <v>2013-3-1</v>
      </c>
      <c r="T460" s="7">
        <v>2.62</v>
      </c>
      <c r="U460" s="7">
        <v>3.14</v>
      </c>
      <c r="V460" s="6" t="s">
        <v>32</v>
      </c>
      <c r="W460" s="6">
        <v>0</v>
      </c>
      <c r="X460" s="6">
        <v>0</v>
      </c>
      <c r="Y460" s="6">
        <v>1</v>
      </c>
      <c r="Z460" s="6">
        <v>1</v>
      </c>
      <c r="AA460" s="6">
        <v>1</v>
      </c>
      <c r="AB460" s="6">
        <v>1</v>
      </c>
      <c r="AC460" s="6">
        <v>0</v>
      </c>
      <c r="AD460" s="6">
        <v>0</v>
      </c>
      <c r="AE460" s="6">
        <v>0</v>
      </c>
      <c r="AF460" s="6">
        <v>1</v>
      </c>
      <c r="AG460" s="6">
        <v>1</v>
      </c>
      <c r="AH460" s="6">
        <v>1</v>
      </c>
    </row>
    <row r="461" spans="1:34" x14ac:dyDescent="0.3">
      <c r="A461" s="6">
        <v>200981</v>
      </c>
      <c r="B461" s="12" t="str">
        <f t="shared" si="21"/>
        <v>2009-8-1</v>
      </c>
      <c r="C461" s="15">
        <v>2009</v>
      </c>
      <c r="D461" s="15">
        <v>8</v>
      </c>
      <c r="E461" s="15">
        <v>1</v>
      </c>
      <c r="F461" s="6" t="s">
        <v>33</v>
      </c>
      <c r="G461" s="6" t="s">
        <v>38</v>
      </c>
      <c r="H461" s="7">
        <v>3.79</v>
      </c>
      <c r="I461" s="6" t="s">
        <v>49</v>
      </c>
      <c r="J461" s="6" t="s">
        <v>43</v>
      </c>
      <c r="K461" s="7">
        <v>3.65</v>
      </c>
      <c r="L461" s="6" t="s">
        <v>32</v>
      </c>
      <c r="M461" s="6">
        <v>201031</v>
      </c>
      <c r="N461" s="6" t="str">
        <f t="shared" si="22"/>
        <v>2010-3-1</v>
      </c>
      <c r="O461" s="7">
        <v>3.82</v>
      </c>
      <c r="P461" s="7">
        <v>4</v>
      </c>
      <c r="Q461" s="6" t="s">
        <v>32</v>
      </c>
      <c r="R461" s="6">
        <v>201351</v>
      </c>
      <c r="S461" s="6" t="str">
        <f t="shared" si="23"/>
        <v>2013-5-1</v>
      </c>
      <c r="T461" s="7">
        <v>3.18</v>
      </c>
      <c r="U461" s="7">
        <v>4</v>
      </c>
      <c r="V461" s="6" t="s">
        <v>32</v>
      </c>
      <c r="W461" s="6">
        <v>1</v>
      </c>
      <c r="X461" s="6">
        <v>0</v>
      </c>
      <c r="Y461" s="6">
        <v>1</v>
      </c>
      <c r="Z461" s="6">
        <v>1</v>
      </c>
      <c r="AA461" s="6">
        <v>1</v>
      </c>
      <c r="AB461" s="6">
        <v>1</v>
      </c>
      <c r="AC461" s="6">
        <v>0</v>
      </c>
      <c r="AD461" s="6">
        <v>0</v>
      </c>
      <c r="AE461" s="6">
        <v>0</v>
      </c>
      <c r="AF461" s="6">
        <v>1</v>
      </c>
      <c r="AG461" s="6">
        <v>1</v>
      </c>
      <c r="AH461" s="6">
        <v>1</v>
      </c>
    </row>
    <row r="462" spans="1:34" x14ac:dyDescent="0.3">
      <c r="A462" s="6">
        <v>200981</v>
      </c>
      <c r="B462" s="12" t="str">
        <f t="shared" si="21"/>
        <v>2009-8-1</v>
      </c>
      <c r="C462" s="15">
        <v>2009</v>
      </c>
      <c r="D462" s="15">
        <v>8</v>
      </c>
      <c r="E462" s="15">
        <v>1</v>
      </c>
      <c r="F462" s="6" t="s">
        <v>33</v>
      </c>
      <c r="G462" s="6" t="s">
        <v>38</v>
      </c>
      <c r="H462" s="7">
        <v>3.48</v>
      </c>
      <c r="I462" s="6" t="s">
        <v>49</v>
      </c>
      <c r="J462" s="6" t="s">
        <v>41</v>
      </c>
      <c r="K462" s="7">
        <v>3.38</v>
      </c>
      <c r="L462" s="6" t="s">
        <v>32</v>
      </c>
      <c r="M462" s="6">
        <v>201031</v>
      </c>
      <c r="N462" s="6" t="str">
        <f t="shared" si="22"/>
        <v>2010-3-1</v>
      </c>
      <c r="O462" s="7">
        <v>3.18</v>
      </c>
      <c r="P462" s="7">
        <v>3</v>
      </c>
      <c r="Q462" s="6" t="s">
        <v>32</v>
      </c>
      <c r="R462" s="6">
        <v>201231</v>
      </c>
      <c r="S462" s="6" t="str">
        <f t="shared" si="23"/>
        <v>2012-3-1</v>
      </c>
      <c r="T462" s="7">
        <v>3.36</v>
      </c>
      <c r="U462" s="7">
        <v>3.95</v>
      </c>
      <c r="V462" s="6" t="s">
        <v>32</v>
      </c>
      <c r="W462" s="6">
        <v>0</v>
      </c>
      <c r="X462" s="6">
        <v>0</v>
      </c>
      <c r="Y462" s="6">
        <v>1</v>
      </c>
      <c r="Z462" s="6">
        <v>1</v>
      </c>
      <c r="AA462" s="6">
        <v>1</v>
      </c>
      <c r="AB462" s="6">
        <v>0</v>
      </c>
      <c r="AC462" s="6">
        <v>0</v>
      </c>
      <c r="AD462" s="6">
        <v>0</v>
      </c>
      <c r="AE462" s="6">
        <v>1</v>
      </c>
      <c r="AF462" s="6">
        <v>1</v>
      </c>
      <c r="AG462" s="6">
        <v>1</v>
      </c>
      <c r="AH462" s="6">
        <v>1</v>
      </c>
    </row>
    <row r="463" spans="1:34" x14ac:dyDescent="0.3">
      <c r="A463" s="6">
        <v>200981</v>
      </c>
      <c r="B463" s="12" t="str">
        <f t="shared" si="21"/>
        <v>2009-8-1</v>
      </c>
      <c r="C463" s="15">
        <v>2009</v>
      </c>
      <c r="D463" s="15">
        <v>8</v>
      </c>
      <c r="E463" s="15">
        <v>1</v>
      </c>
      <c r="F463" s="6" t="s">
        <v>28</v>
      </c>
      <c r="G463" s="6" t="s">
        <v>38</v>
      </c>
      <c r="H463" s="7">
        <v>3.03</v>
      </c>
      <c r="I463" s="6" t="s">
        <v>49</v>
      </c>
      <c r="J463" s="6" t="s">
        <v>41</v>
      </c>
      <c r="K463" s="7">
        <v>2.66</v>
      </c>
      <c r="L463" s="6" t="s">
        <v>32</v>
      </c>
      <c r="M463" s="6">
        <v>201031</v>
      </c>
      <c r="N463" s="6" t="str">
        <f t="shared" si="22"/>
        <v>2010-3-1</v>
      </c>
      <c r="O463" s="7">
        <v>1.96</v>
      </c>
      <c r="P463" s="7">
        <v>1.4</v>
      </c>
      <c r="Q463" s="6" t="s">
        <v>39</v>
      </c>
      <c r="R463" s="6">
        <v>201331</v>
      </c>
      <c r="S463" s="6" t="str">
        <f t="shared" si="23"/>
        <v>2013-3-1</v>
      </c>
      <c r="T463" s="7">
        <v>2.23</v>
      </c>
      <c r="U463" s="7">
        <v>3.12</v>
      </c>
      <c r="V463" s="6" t="s">
        <v>32</v>
      </c>
      <c r="W463" s="6">
        <v>1</v>
      </c>
      <c r="X463" s="6">
        <v>0</v>
      </c>
      <c r="Y463" s="6">
        <v>1</v>
      </c>
      <c r="Z463" s="6">
        <v>1</v>
      </c>
      <c r="AA463" s="6">
        <v>1</v>
      </c>
      <c r="AB463" s="6">
        <v>1</v>
      </c>
      <c r="AC463" s="6">
        <v>0</v>
      </c>
      <c r="AD463" s="6">
        <v>0</v>
      </c>
      <c r="AE463" s="6">
        <v>0</v>
      </c>
      <c r="AF463" s="6">
        <v>1</v>
      </c>
      <c r="AG463" s="6">
        <v>1</v>
      </c>
      <c r="AH463" s="6">
        <v>1</v>
      </c>
    </row>
    <row r="464" spans="1:34" x14ac:dyDescent="0.3">
      <c r="A464" s="6">
        <v>200981</v>
      </c>
      <c r="B464" s="12" t="str">
        <f t="shared" si="21"/>
        <v>2009-8-1</v>
      </c>
      <c r="C464" s="15">
        <v>2009</v>
      </c>
      <c r="D464" s="15">
        <v>8</v>
      </c>
      <c r="E464" s="15">
        <v>1</v>
      </c>
      <c r="F464" s="6" t="s">
        <v>33</v>
      </c>
      <c r="G464" s="6" t="s">
        <v>38</v>
      </c>
      <c r="H464" s="7">
        <v>3.73</v>
      </c>
      <c r="I464" s="6" t="s">
        <v>49</v>
      </c>
      <c r="J464" s="6" t="s">
        <v>44</v>
      </c>
      <c r="K464" s="7">
        <v>3.9</v>
      </c>
      <c r="L464" s="6" t="s">
        <v>32</v>
      </c>
      <c r="M464" s="6">
        <v>201031</v>
      </c>
      <c r="N464" s="6" t="str">
        <f t="shared" si="22"/>
        <v>2010-3-1</v>
      </c>
      <c r="O464" s="7">
        <v>3.95</v>
      </c>
      <c r="P464" s="7">
        <v>4</v>
      </c>
      <c r="Q464" s="6" t="s">
        <v>32</v>
      </c>
      <c r="R464" s="6">
        <v>201331</v>
      </c>
      <c r="S464" s="6" t="str">
        <f t="shared" si="23"/>
        <v>2013-3-1</v>
      </c>
      <c r="T464" s="7">
        <v>3.93</v>
      </c>
      <c r="U464" s="7">
        <v>3.62</v>
      </c>
      <c r="V464" s="6" t="s">
        <v>32</v>
      </c>
      <c r="W464" s="6">
        <v>0</v>
      </c>
      <c r="X464" s="6">
        <v>0</v>
      </c>
      <c r="Y464" s="6">
        <v>1</v>
      </c>
      <c r="Z464" s="6">
        <v>1</v>
      </c>
      <c r="AA464" s="6">
        <v>1</v>
      </c>
      <c r="AB464" s="6">
        <v>1</v>
      </c>
      <c r="AC464" s="6">
        <v>0</v>
      </c>
      <c r="AD464" s="6">
        <v>0</v>
      </c>
      <c r="AE464" s="6">
        <v>0</v>
      </c>
      <c r="AF464" s="6">
        <v>1</v>
      </c>
      <c r="AG464" s="6">
        <v>1</v>
      </c>
      <c r="AH464" s="6">
        <v>1</v>
      </c>
    </row>
    <row r="465" spans="1:34" x14ac:dyDescent="0.3">
      <c r="A465" s="6">
        <v>200981</v>
      </c>
      <c r="B465" s="12" t="str">
        <f t="shared" si="21"/>
        <v>2009-8-1</v>
      </c>
      <c r="C465" s="15">
        <v>2009</v>
      </c>
      <c r="D465" s="15">
        <v>8</v>
      </c>
      <c r="E465" s="15">
        <v>1</v>
      </c>
      <c r="F465" s="6" t="s">
        <v>33</v>
      </c>
      <c r="G465" s="6" t="s">
        <v>36</v>
      </c>
      <c r="H465" s="7">
        <v>3.24</v>
      </c>
      <c r="I465" s="6" t="s">
        <v>49</v>
      </c>
      <c r="J465" s="6" t="s">
        <v>41</v>
      </c>
      <c r="K465" s="7">
        <v>3.73</v>
      </c>
      <c r="L465" s="6" t="s">
        <v>32</v>
      </c>
      <c r="M465" s="6">
        <v>201051</v>
      </c>
      <c r="N465" s="6" t="str">
        <f t="shared" si="22"/>
        <v>2010-5-1</v>
      </c>
      <c r="O465" s="7">
        <v>3.77</v>
      </c>
      <c r="P465" s="7">
        <v>4</v>
      </c>
      <c r="Q465" s="17"/>
      <c r="R465" s="6">
        <v>201051</v>
      </c>
      <c r="S465" s="6" t="str">
        <f t="shared" si="23"/>
        <v>2010-5-1</v>
      </c>
      <c r="T465" s="7">
        <v>3.77</v>
      </c>
      <c r="U465" s="7">
        <v>4</v>
      </c>
      <c r="V465" s="17"/>
      <c r="W465" s="6">
        <v>1</v>
      </c>
      <c r="X465" s="6">
        <v>0</v>
      </c>
      <c r="Y465" s="6">
        <v>1</v>
      </c>
      <c r="Z465" s="6">
        <v>0</v>
      </c>
      <c r="AA465" s="6">
        <v>0</v>
      </c>
      <c r="AB465" s="6">
        <v>0</v>
      </c>
      <c r="AC465" s="6">
        <v>0</v>
      </c>
      <c r="AD465" s="6">
        <v>0</v>
      </c>
      <c r="AE465" s="6">
        <v>0</v>
      </c>
      <c r="AF465" s="6">
        <v>0</v>
      </c>
      <c r="AG465" s="6">
        <v>0</v>
      </c>
      <c r="AH465" s="6">
        <v>0</v>
      </c>
    </row>
    <row r="466" spans="1:34" x14ac:dyDescent="0.3">
      <c r="A466" s="6">
        <v>200981</v>
      </c>
      <c r="B466" s="12" t="str">
        <f t="shared" si="21"/>
        <v>2009-8-1</v>
      </c>
      <c r="C466" s="15">
        <v>2009</v>
      </c>
      <c r="D466" s="15">
        <v>8</v>
      </c>
      <c r="E466" s="15">
        <v>1</v>
      </c>
      <c r="F466" s="6" t="s">
        <v>33</v>
      </c>
      <c r="G466" s="6" t="s">
        <v>29</v>
      </c>
      <c r="H466" s="7">
        <v>2.52</v>
      </c>
      <c r="I466" s="6" t="s">
        <v>49</v>
      </c>
      <c r="J466" s="6" t="s">
        <v>44</v>
      </c>
      <c r="K466" s="7">
        <v>1.5</v>
      </c>
      <c r="L466" s="6" t="s">
        <v>39</v>
      </c>
      <c r="M466" s="6">
        <v>201031</v>
      </c>
      <c r="N466" s="6" t="str">
        <f t="shared" si="22"/>
        <v>2010-3-1</v>
      </c>
      <c r="O466" s="7">
        <v>1.5</v>
      </c>
      <c r="P466" s="7">
        <v>1.5</v>
      </c>
      <c r="Q466" s="6" t="s">
        <v>47</v>
      </c>
      <c r="R466" s="6">
        <v>201031</v>
      </c>
      <c r="S466" s="6" t="str">
        <f t="shared" si="23"/>
        <v>2010-3-1</v>
      </c>
      <c r="T466" s="7">
        <v>1.5</v>
      </c>
      <c r="U466" s="7">
        <v>1.5</v>
      </c>
      <c r="V466" s="6" t="s">
        <v>47</v>
      </c>
      <c r="W466" s="6">
        <v>0</v>
      </c>
      <c r="X466" s="6">
        <v>0</v>
      </c>
      <c r="Y466" s="6">
        <v>1</v>
      </c>
      <c r="Z466" s="6">
        <v>0</v>
      </c>
      <c r="AA466" s="6">
        <v>0</v>
      </c>
      <c r="AB466" s="6">
        <v>0</v>
      </c>
      <c r="AC466" s="6">
        <v>0</v>
      </c>
      <c r="AD466" s="6">
        <v>0</v>
      </c>
      <c r="AE466" s="6">
        <v>0</v>
      </c>
      <c r="AF466" s="6">
        <v>0</v>
      </c>
      <c r="AG466" s="6">
        <v>0</v>
      </c>
      <c r="AH466" s="6">
        <v>0</v>
      </c>
    </row>
    <row r="467" spans="1:34" x14ac:dyDescent="0.3">
      <c r="A467" s="6">
        <v>200981</v>
      </c>
      <c r="B467" s="12" t="str">
        <f t="shared" si="21"/>
        <v>2009-8-1</v>
      </c>
      <c r="C467" s="15">
        <v>2009</v>
      </c>
      <c r="D467" s="15">
        <v>8</v>
      </c>
      <c r="E467" s="15">
        <v>1</v>
      </c>
      <c r="F467" s="6" t="s">
        <v>28</v>
      </c>
      <c r="G467" s="6" t="s">
        <v>37</v>
      </c>
      <c r="H467" s="7">
        <v>2.73</v>
      </c>
      <c r="I467" s="6" t="s">
        <v>49</v>
      </c>
      <c r="J467" s="6" t="s">
        <v>43</v>
      </c>
      <c r="K467" s="7">
        <v>0.75</v>
      </c>
      <c r="L467" s="6" t="s">
        <v>39</v>
      </c>
      <c r="M467" s="6">
        <v>201031</v>
      </c>
      <c r="N467" s="6" t="str">
        <f t="shared" si="22"/>
        <v>2010-3-1</v>
      </c>
      <c r="O467" s="7">
        <v>1.1100000000000001</v>
      </c>
      <c r="P467" s="7">
        <v>1.47</v>
      </c>
      <c r="Q467" s="6" t="s">
        <v>39</v>
      </c>
      <c r="R467" s="6">
        <v>201371</v>
      </c>
      <c r="S467" s="6" t="str">
        <f t="shared" si="23"/>
        <v>2013-7-1</v>
      </c>
      <c r="T467" s="7">
        <v>2.54</v>
      </c>
      <c r="U467" s="7">
        <v>3.3</v>
      </c>
      <c r="V467" s="6" t="s">
        <v>32</v>
      </c>
      <c r="W467" s="6">
        <v>0</v>
      </c>
      <c r="X467" s="6">
        <v>0</v>
      </c>
      <c r="Y467" s="6">
        <v>1</v>
      </c>
      <c r="Z467" s="6">
        <v>1</v>
      </c>
      <c r="AA467" s="6">
        <v>1</v>
      </c>
      <c r="AB467" s="6">
        <v>1</v>
      </c>
      <c r="AC467" s="6">
        <v>0</v>
      </c>
      <c r="AD467" s="6">
        <v>0</v>
      </c>
      <c r="AE467" s="6">
        <v>0</v>
      </c>
      <c r="AF467" s="6">
        <v>1</v>
      </c>
      <c r="AG467" s="6">
        <v>1</v>
      </c>
      <c r="AH467" s="6">
        <v>1</v>
      </c>
    </row>
    <row r="468" spans="1:34" x14ac:dyDescent="0.3">
      <c r="A468" s="6">
        <v>200981</v>
      </c>
      <c r="B468" s="12" t="str">
        <f t="shared" si="21"/>
        <v>2009-8-1</v>
      </c>
      <c r="C468" s="15">
        <v>2009</v>
      </c>
      <c r="D468" s="15">
        <v>8</v>
      </c>
      <c r="E468" s="15">
        <v>1</v>
      </c>
      <c r="F468" s="6" t="s">
        <v>33</v>
      </c>
      <c r="G468" s="6" t="s">
        <v>36</v>
      </c>
      <c r="H468" s="7">
        <v>3.66</v>
      </c>
      <c r="I468" s="6" t="s">
        <v>49</v>
      </c>
      <c r="J468" s="6" t="s">
        <v>31</v>
      </c>
      <c r="K468" s="7">
        <v>3.17</v>
      </c>
      <c r="L468" s="6" t="s">
        <v>32</v>
      </c>
      <c r="M468" s="6">
        <v>201031</v>
      </c>
      <c r="N468" s="6" t="str">
        <f t="shared" si="22"/>
        <v>2010-3-1</v>
      </c>
      <c r="O468" s="7">
        <v>3.22</v>
      </c>
      <c r="P468" s="7">
        <v>3.27</v>
      </c>
      <c r="Q468" s="6" t="s">
        <v>32</v>
      </c>
      <c r="R468" s="6">
        <v>201331</v>
      </c>
      <c r="S468" s="6" t="str">
        <f t="shared" si="23"/>
        <v>2013-3-1</v>
      </c>
      <c r="T468" s="7">
        <v>3.46</v>
      </c>
      <c r="U468" s="7">
        <v>3.71</v>
      </c>
      <c r="V468" s="6" t="s">
        <v>32</v>
      </c>
      <c r="W468" s="6">
        <v>0</v>
      </c>
      <c r="X468" s="6">
        <v>0</v>
      </c>
      <c r="Y468" s="6">
        <v>1</v>
      </c>
      <c r="Z468" s="6">
        <v>1</v>
      </c>
      <c r="AA468" s="6">
        <v>1</v>
      </c>
      <c r="AB468" s="6">
        <v>1</v>
      </c>
      <c r="AC468" s="6">
        <v>0</v>
      </c>
      <c r="AD468" s="6">
        <v>0</v>
      </c>
      <c r="AE468" s="6">
        <v>0</v>
      </c>
      <c r="AF468" s="6">
        <v>1</v>
      </c>
      <c r="AG468" s="6">
        <v>1</v>
      </c>
      <c r="AH468" s="6">
        <v>1</v>
      </c>
    </row>
    <row r="469" spans="1:34" x14ac:dyDescent="0.3">
      <c r="A469" s="6">
        <v>200981</v>
      </c>
      <c r="B469" s="12" t="str">
        <f t="shared" si="21"/>
        <v>2009-8-1</v>
      </c>
      <c r="C469" s="15">
        <v>2009</v>
      </c>
      <c r="D469" s="15">
        <v>8</v>
      </c>
      <c r="E469" s="15">
        <v>1</v>
      </c>
      <c r="F469" s="6" t="s">
        <v>28</v>
      </c>
      <c r="G469" s="6" t="s">
        <v>38</v>
      </c>
      <c r="H469" s="7">
        <v>3.48</v>
      </c>
      <c r="I469" s="6" t="s">
        <v>49</v>
      </c>
      <c r="J469" s="6" t="s">
        <v>43</v>
      </c>
      <c r="K469" s="7">
        <v>2.66</v>
      </c>
      <c r="L469" s="6" t="s">
        <v>32</v>
      </c>
      <c r="M469" s="6">
        <v>201031</v>
      </c>
      <c r="N469" s="6" t="str">
        <f t="shared" si="22"/>
        <v>2010-3-1</v>
      </c>
      <c r="O469" s="7">
        <v>2.65</v>
      </c>
      <c r="P469" s="7">
        <v>2.65</v>
      </c>
      <c r="Q469" s="6" t="s">
        <v>32</v>
      </c>
      <c r="R469" s="6">
        <v>201331</v>
      </c>
      <c r="S469" s="6" t="str">
        <f t="shared" si="23"/>
        <v>2013-3-1</v>
      </c>
      <c r="T469" s="7">
        <v>2.89</v>
      </c>
      <c r="U469" s="7">
        <v>2.68</v>
      </c>
      <c r="V469" s="6" t="s">
        <v>32</v>
      </c>
      <c r="W469" s="6">
        <v>1</v>
      </c>
      <c r="X469" s="6">
        <v>0</v>
      </c>
      <c r="Y469" s="6">
        <v>1</v>
      </c>
      <c r="Z469" s="6">
        <v>1</v>
      </c>
      <c r="AA469" s="6">
        <v>1</v>
      </c>
      <c r="AB469" s="6">
        <v>1</v>
      </c>
      <c r="AC469" s="6">
        <v>0</v>
      </c>
      <c r="AD469" s="6">
        <v>0</v>
      </c>
      <c r="AE469" s="6">
        <v>0</v>
      </c>
      <c r="AF469" s="6">
        <v>1</v>
      </c>
      <c r="AG469" s="6">
        <v>1</v>
      </c>
      <c r="AH469" s="6">
        <v>1</v>
      </c>
    </row>
    <row r="470" spans="1:34" x14ac:dyDescent="0.3">
      <c r="A470" s="6">
        <v>200981</v>
      </c>
      <c r="B470" s="12" t="str">
        <f t="shared" si="21"/>
        <v>2009-8-1</v>
      </c>
      <c r="C470" s="15">
        <v>2009</v>
      </c>
      <c r="D470" s="15">
        <v>8</v>
      </c>
      <c r="E470" s="15">
        <v>1</v>
      </c>
      <c r="F470" s="6" t="s">
        <v>28</v>
      </c>
      <c r="G470" s="6" t="s">
        <v>38</v>
      </c>
      <c r="H470" s="7">
        <v>2.74</v>
      </c>
      <c r="I470" s="6" t="s">
        <v>49</v>
      </c>
      <c r="J470" s="6" t="s">
        <v>31</v>
      </c>
      <c r="K470" s="7">
        <v>2.86</v>
      </c>
      <c r="L470" s="6" t="s">
        <v>32</v>
      </c>
      <c r="M470" s="6">
        <v>201031</v>
      </c>
      <c r="N470" s="6" t="str">
        <f t="shared" si="22"/>
        <v>2010-3-1</v>
      </c>
      <c r="O470" s="7">
        <v>2.95</v>
      </c>
      <c r="P470" s="7">
        <v>3.02</v>
      </c>
      <c r="Q470" s="6" t="s">
        <v>32</v>
      </c>
      <c r="R470" s="6">
        <v>201331</v>
      </c>
      <c r="S470" s="6" t="str">
        <f t="shared" si="23"/>
        <v>2013-3-1</v>
      </c>
      <c r="T470" s="7">
        <v>3.51</v>
      </c>
      <c r="U470" s="7">
        <v>4</v>
      </c>
      <c r="V470" s="6" t="s">
        <v>32</v>
      </c>
      <c r="W470" s="6">
        <v>1</v>
      </c>
      <c r="X470" s="6">
        <v>0</v>
      </c>
      <c r="Y470" s="6">
        <v>1</v>
      </c>
      <c r="Z470" s="6">
        <v>1</v>
      </c>
      <c r="AA470" s="6">
        <v>1</v>
      </c>
      <c r="AB470" s="6">
        <v>1</v>
      </c>
      <c r="AC470" s="6">
        <v>0</v>
      </c>
      <c r="AD470" s="6">
        <v>0</v>
      </c>
      <c r="AE470" s="6">
        <v>0</v>
      </c>
      <c r="AF470" s="6">
        <v>1</v>
      </c>
      <c r="AG470" s="6">
        <v>1</v>
      </c>
      <c r="AH470" s="6">
        <v>1</v>
      </c>
    </row>
    <row r="471" spans="1:34" x14ac:dyDescent="0.3">
      <c r="A471" s="6">
        <v>200981</v>
      </c>
      <c r="B471" s="12" t="str">
        <f t="shared" si="21"/>
        <v>2009-8-1</v>
      </c>
      <c r="C471" s="15">
        <v>2009</v>
      </c>
      <c r="D471" s="15">
        <v>8</v>
      </c>
      <c r="E471" s="15">
        <v>1</v>
      </c>
      <c r="F471" s="6" t="s">
        <v>28</v>
      </c>
      <c r="G471" s="6" t="s">
        <v>40</v>
      </c>
      <c r="H471" s="7">
        <v>3.91</v>
      </c>
      <c r="I471" s="6" t="s">
        <v>49</v>
      </c>
      <c r="J471" s="6" t="s">
        <v>48</v>
      </c>
      <c r="K471" s="7">
        <v>3.42</v>
      </c>
      <c r="L471" s="6" t="s">
        <v>32</v>
      </c>
      <c r="M471" s="6">
        <v>201031</v>
      </c>
      <c r="N471" s="6" t="str">
        <f t="shared" si="22"/>
        <v>2010-3-1</v>
      </c>
      <c r="O471" s="7">
        <v>3.2</v>
      </c>
      <c r="P471" s="7">
        <v>3</v>
      </c>
      <c r="Q471" s="6" t="s">
        <v>32</v>
      </c>
      <c r="R471" s="6">
        <v>201331</v>
      </c>
      <c r="S471" s="6" t="str">
        <f t="shared" si="23"/>
        <v>2013-3-1</v>
      </c>
      <c r="T471" s="7">
        <v>3.52</v>
      </c>
      <c r="U471" s="7">
        <v>4</v>
      </c>
      <c r="V471" s="6" t="s">
        <v>32</v>
      </c>
      <c r="W471" s="6">
        <v>0</v>
      </c>
      <c r="X471" s="6">
        <v>0</v>
      </c>
      <c r="Y471" s="6">
        <v>1</v>
      </c>
      <c r="Z471" s="6">
        <v>1</v>
      </c>
      <c r="AA471" s="6">
        <v>1</v>
      </c>
      <c r="AB471" s="6">
        <v>1</v>
      </c>
      <c r="AC471" s="6">
        <v>0</v>
      </c>
      <c r="AD471" s="6">
        <v>0</v>
      </c>
      <c r="AE471" s="6">
        <v>0</v>
      </c>
      <c r="AF471" s="6">
        <v>1</v>
      </c>
      <c r="AG471" s="6">
        <v>1</v>
      </c>
      <c r="AH471" s="6">
        <v>1</v>
      </c>
    </row>
    <row r="472" spans="1:34" x14ac:dyDescent="0.3">
      <c r="A472" s="6">
        <v>200981</v>
      </c>
      <c r="B472" s="12" t="str">
        <f t="shared" si="21"/>
        <v>2009-8-1</v>
      </c>
      <c r="C472" s="15">
        <v>2009</v>
      </c>
      <c r="D472" s="15">
        <v>8</v>
      </c>
      <c r="E472" s="15">
        <v>1</v>
      </c>
      <c r="F472" s="6" t="s">
        <v>28</v>
      </c>
      <c r="G472" s="6" t="s">
        <v>34</v>
      </c>
      <c r="H472" s="7">
        <v>3.45</v>
      </c>
      <c r="I472" s="6" t="s">
        <v>49</v>
      </c>
      <c r="J472" s="6" t="s">
        <v>35</v>
      </c>
      <c r="K472" s="7">
        <v>3.7</v>
      </c>
      <c r="L472" s="6" t="s">
        <v>32</v>
      </c>
      <c r="M472" s="6">
        <v>201031</v>
      </c>
      <c r="N472" s="6" t="str">
        <f t="shared" si="22"/>
        <v>2010-3-1</v>
      </c>
      <c r="O472" s="7">
        <v>3.76</v>
      </c>
      <c r="P472" s="7">
        <v>3.82</v>
      </c>
      <c r="Q472" s="6" t="s">
        <v>32</v>
      </c>
      <c r="R472" s="6">
        <v>201281</v>
      </c>
      <c r="S472" s="6" t="str">
        <f t="shared" si="23"/>
        <v>2012-8-1</v>
      </c>
      <c r="T472" s="7">
        <v>3.88</v>
      </c>
      <c r="U472" s="7">
        <v>4</v>
      </c>
      <c r="V472" s="6" t="s">
        <v>32</v>
      </c>
      <c r="W472" s="6">
        <v>0</v>
      </c>
      <c r="X472" s="6">
        <v>0</v>
      </c>
      <c r="Y472" s="6">
        <v>1</v>
      </c>
      <c r="Z472" s="6">
        <v>1</v>
      </c>
      <c r="AA472" s="6">
        <v>1</v>
      </c>
      <c r="AB472" s="6">
        <v>1</v>
      </c>
      <c r="AC472" s="6">
        <v>0</v>
      </c>
      <c r="AD472" s="6">
        <v>0</v>
      </c>
      <c r="AE472" s="6">
        <v>0</v>
      </c>
      <c r="AF472" s="6">
        <v>1</v>
      </c>
      <c r="AG472" s="6">
        <v>1</v>
      </c>
      <c r="AH472" s="6">
        <v>1</v>
      </c>
    </row>
    <row r="473" spans="1:34" x14ac:dyDescent="0.3">
      <c r="A473" s="6">
        <v>200981</v>
      </c>
      <c r="B473" s="12" t="str">
        <f t="shared" si="21"/>
        <v>2009-8-1</v>
      </c>
      <c r="C473" s="15">
        <v>2009</v>
      </c>
      <c r="D473" s="15">
        <v>8</v>
      </c>
      <c r="E473" s="15">
        <v>1</v>
      </c>
      <c r="F473" s="6" t="s">
        <v>28</v>
      </c>
      <c r="G473" s="6" t="s">
        <v>38</v>
      </c>
      <c r="H473" s="7">
        <v>2.97</v>
      </c>
      <c r="I473" s="6" t="s">
        <v>49</v>
      </c>
      <c r="J473" s="6" t="s">
        <v>31</v>
      </c>
      <c r="K473" s="7">
        <v>3.02</v>
      </c>
      <c r="L473" s="6" t="s">
        <v>32</v>
      </c>
      <c r="M473" s="6">
        <v>201031</v>
      </c>
      <c r="N473" s="6" t="str">
        <f t="shared" si="22"/>
        <v>2010-3-1</v>
      </c>
      <c r="O473" s="7">
        <v>2.35</v>
      </c>
      <c r="P473" s="7">
        <v>1.67</v>
      </c>
      <c r="Q473" s="6" t="s">
        <v>42</v>
      </c>
      <c r="R473" s="6">
        <v>201371</v>
      </c>
      <c r="S473" s="6" t="str">
        <f t="shared" si="23"/>
        <v>2013-7-1</v>
      </c>
      <c r="T473" s="7">
        <v>3.15</v>
      </c>
      <c r="U473" s="7">
        <v>4</v>
      </c>
      <c r="V473" s="6" t="s">
        <v>32</v>
      </c>
      <c r="W473" s="6">
        <v>0</v>
      </c>
      <c r="X473" s="6">
        <v>0</v>
      </c>
      <c r="Y473" s="6">
        <v>1</v>
      </c>
      <c r="Z473" s="6">
        <v>1</v>
      </c>
      <c r="AA473" s="6">
        <v>1</v>
      </c>
      <c r="AB473" s="6">
        <v>1</v>
      </c>
      <c r="AC473" s="6">
        <v>0</v>
      </c>
      <c r="AD473" s="6">
        <v>0</v>
      </c>
      <c r="AE473" s="6">
        <v>0</v>
      </c>
      <c r="AF473" s="6">
        <v>1</v>
      </c>
      <c r="AG473" s="6">
        <v>1</v>
      </c>
      <c r="AH473" s="6">
        <v>1</v>
      </c>
    </row>
    <row r="474" spans="1:34" x14ac:dyDescent="0.3">
      <c r="A474" s="6">
        <v>200981</v>
      </c>
      <c r="B474" s="12" t="str">
        <f t="shared" si="21"/>
        <v>2009-8-1</v>
      </c>
      <c r="C474" s="15">
        <v>2009</v>
      </c>
      <c r="D474" s="15">
        <v>8</v>
      </c>
      <c r="E474" s="15">
        <v>1</v>
      </c>
      <c r="F474" s="6" t="s">
        <v>28</v>
      </c>
      <c r="G474" s="6" t="s">
        <v>38</v>
      </c>
      <c r="H474" s="7">
        <v>3.1</v>
      </c>
      <c r="I474" s="6" t="s">
        <v>49</v>
      </c>
      <c r="J474" s="6" t="s">
        <v>41</v>
      </c>
      <c r="K474" s="7">
        <v>2.8</v>
      </c>
      <c r="L474" s="6" t="s">
        <v>32</v>
      </c>
      <c r="M474" s="6">
        <v>201051</v>
      </c>
      <c r="N474" s="6" t="str">
        <f t="shared" si="22"/>
        <v>2010-5-1</v>
      </c>
      <c r="O474" s="7">
        <v>3.06</v>
      </c>
      <c r="P474" s="7">
        <v>2.2999999999999998</v>
      </c>
      <c r="Q474" s="6" t="s">
        <v>32</v>
      </c>
      <c r="R474" s="6">
        <v>201381</v>
      </c>
      <c r="S474" s="6" t="str">
        <f t="shared" si="23"/>
        <v>2013-8-1</v>
      </c>
      <c r="T474" s="7">
        <v>3.17</v>
      </c>
      <c r="U474" s="7">
        <v>3.18</v>
      </c>
      <c r="V474" s="6" t="s">
        <v>32</v>
      </c>
      <c r="W474" s="6">
        <v>0</v>
      </c>
      <c r="X474" s="6">
        <v>0</v>
      </c>
      <c r="Y474" s="6">
        <v>1</v>
      </c>
      <c r="Z474" s="6">
        <v>1</v>
      </c>
      <c r="AA474" s="6">
        <v>1</v>
      </c>
      <c r="AB474" s="6">
        <v>1</v>
      </c>
      <c r="AC474" s="6">
        <v>1</v>
      </c>
      <c r="AD474" s="6">
        <v>0</v>
      </c>
      <c r="AE474" s="6">
        <v>0</v>
      </c>
      <c r="AF474" s="6">
        <v>0</v>
      </c>
      <c r="AG474" s="6">
        <v>1</v>
      </c>
      <c r="AH474" s="6">
        <v>1</v>
      </c>
    </row>
    <row r="475" spans="1:34" x14ac:dyDescent="0.3">
      <c r="A475" s="6">
        <v>200981</v>
      </c>
      <c r="B475" s="12" t="str">
        <f t="shared" si="21"/>
        <v>2009-8-1</v>
      </c>
      <c r="C475" s="15">
        <v>2009</v>
      </c>
      <c r="D475" s="15">
        <v>8</v>
      </c>
      <c r="E475" s="15">
        <v>1</v>
      </c>
      <c r="F475" s="6" t="s">
        <v>28</v>
      </c>
      <c r="G475" s="6" t="s">
        <v>38</v>
      </c>
      <c r="H475" s="7">
        <v>3.73</v>
      </c>
      <c r="I475" s="6" t="s">
        <v>49</v>
      </c>
      <c r="J475" s="6" t="s">
        <v>41</v>
      </c>
      <c r="K475" s="7">
        <v>3.92</v>
      </c>
      <c r="L475" s="6" t="s">
        <v>32</v>
      </c>
      <c r="M475" s="6">
        <v>201061</v>
      </c>
      <c r="N475" s="6" t="str">
        <f t="shared" si="22"/>
        <v>2010-6-1</v>
      </c>
      <c r="O475" s="7">
        <v>3.75</v>
      </c>
      <c r="P475" s="7">
        <v>4</v>
      </c>
      <c r="Q475" s="6" t="s">
        <v>32</v>
      </c>
      <c r="R475" s="6">
        <v>201381</v>
      </c>
      <c r="S475" s="6" t="str">
        <f t="shared" si="23"/>
        <v>2013-8-1</v>
      </c>
      <c r="T475" s="7">
        <v>3.71</v>
      </c>
      <c r="U475" s="7">
        <v>3.88</v>
      </c>
      <c r="V475" s="6" t="s">
        <v>32</v>
      </c>
      <c r="W475" s="6">
        <v>0</v>
      </c>
      <c r="X475" s="6">
        <v>0</v>
      </c>
      <c r="Y475" s="6">
        <v>1</v>
      </c>
      <c r="Z475" s="6">
        <v>1</v>
      </c>
      <c r="AA475" s="6">
        <v>1</v>
      </c>
      <c r="AB475" s="6">
        <v>1</v>
      </c>
      <c r="AC475" s="6">
        <v>1</v>
      </c>
      <c r="AD475" s="6">
        <v>0</v>
      </c>
      <c r="AE475" s="6">
        <v>0</v>
      </c>
      <c r="AF475" s="6">
        <v>0</v>
      </c>
      <c r="AG475" s="6">
        <v>1</v>
      </c>
      <c r="AH475" s="6">
        <v>1</v>
      </c>
    </row>
    <row r="476" spans="1:34" x14ac:dyDescent="0.3">
      <c r="A476" s="6">
        <v>200981</v>
      </c>
      <c r="B476" s="12" t="str">
        <f t="shared" si="21"/>
        <v>2009-8-1</v>
      </c>
      <c r="C476" s="15">
        <v>2009</v>
      </c>
      <c r="D476" s="15">
        <v>8</v>
      </c>
      <c r="E476" s="15">
        <v>1</v>
      </c>
      <c r="F476" s="6" t="s">
        <v>28</v>
      </c>
      <c r="G476" s="6" t="s">
        <v>38</v>
      </c>
      <c r="H476" s="7">
        <v>2.7</v>
      </c>
      <c r="I476" s="6" t="s">
        <v>49</v>
      </c>
      <c r="J476" s="6" t="s">
        <v>31</v>
      </c>
      <c r="K476" s="7">
        <v>2.82</v>
      </c>
      <c r="L476" s="6" t="s">
        <v>32</v>
      </c>
      <c r="M476" s="6">
        <v>201031</v>
      </c>
      <c r="N476" s="6" t="str">
        <f t="shared" si="22"/>
        <v>2010-3-1</v>
      </c>
      <c r="O476" s="7">
        <v>2.97</v>
      </c>
      <c r="P476" s="7">
        <v>3.12</v>
      </c>
      <c r="Q476" s="6" t="s">
        <v>32</v>
      </c>
      <c r="R476" s="6">
        <v>201331</v>
      </c>
      <c r="S476" s="6" t="str">
        <f t="shared" si="23"/>
        <v>2013-3-1</v>
      </c>
      <c r="T476" s="7">
        <v>3.35</v>
      </c>
      <c r="U476" s="7">
        <v>3.5</v>
      </c>
      <c r="V476" s="6" t="s">
        <v>32</v>
      </c>
      <c r="W476" s="6">
        <v>0</v>
      </c>
      <c r="X476" s="6">
        <v>0</v>
      </c>
      <c r="Y476" s="6">
        <v>1</v>
      </c>
      <c r="Z476" s="6">
        <v>1</v>
      </c>
      <c r="AA476" s="6">
        <v>1</v>
      </c>
      <c r="AB476" s="6">
        <v>1</v>
      </c>
      <c r="AC476" s="6">
        <v>0</v>
      </c>
      <c r="AD476" s="6">
        <v>0</v>
      </c>
      <c r="AE476" s="6">
        <v>0</v>
      </c>
      <c r="AF476" s="6">
        <v>1</v>
      </c>
      <c r="AG476" s="6">
        <v>1</v>
      </c>
      <c r="AH476" s="6">
        <v>1</v>
      </c>
    </row>
    <row r="477" spans="1:34" x14ac:dyDescent="0.3">
      <c r="A477" s="6">
        <v>200981</v>
      </c>
      <c r="B477" s="12" t="str">
        <f t="shared" si="21"/>
        <v>2009-8-1</v>
      </c>
      <c r="C477" s="15">
        <v>2009</v>
      </c>
      <c r="D477" s="15">
        <v>8</v>
      </c>
      <c r="E477" s="15">
        <v>1</v>
      </c>
      <c r="F477" s="6" t="s">
        <v>33</v>
      </c>
      <c r="G477" s="6" t="s">
        <v>40</v>
      </c>
      <c r="H477" s="7">
        <v>3.89</v>
      </c>
      <c r="I477" s="6" t="s">
        <v>49</v>
      </c>
      <c r="J477" s="6" t="s">
        <v>41</v>
      </c>
      <c r="K477" s="7">
        <v>3.02</v>
      </c>
      <c r="L477" s="6" t="s">
        <v>32</v>
      </c>
      <c r="M477" s="6">
        <v>201031</v>
      </c>
      <c r="N477" s="6" t="str">
        <f t="shared" si="22"/>
        <v>2010-3-1</v>
      </c>
      <c r="O477" s="7">
        <v>3.1</v>
      </c>
      <c r="P477" s="7">
        <v>3.17</v>
      </c>
      <c r="Q477" s="6" t="s">
        <v>32</v>
      </c>
      <c r="R477" s="6">
        <v>201331</v>
      </c>
      <c r="S477" s="6" t="str">
        <f t="shared" si="23"/>
        <v>2013-3-1</v>
      </c>
      <c r="T477" s="7">
        <v>3.45</v>
      </c>
      <c r="U477" s="7">
        <v>3.68</v>
      </c>
      <c r="V477" s="6" t="s">
        <v>32</v>
      </c>
      <c r="W477" s="6">
        <v>1</v>
      </c>
      <c r="X477" s="6">
        <v>0</v>
      </c>
      <c r="Y477" s="6">
        <v>1</v>
      </c>
      <c r="Z477" s="6">
        <v>1</v>
      </c>
      <c r="AA477" s="6">
        <v>1</v>
      </c>
      <c r="AB477" s="6">
        <v>1</v>
      </c>
      <c r="AC477" s="6">
        <v>0</v>
      </c>
      <c r="AD477" s="6">
        <v>0</v>
      </c>
      <c r="AE477" s="6">
        <v>0</v>
      </c>
      <c r="AF477" s="6">
        <v>1</v>
      </c>
      <c r="AG477" s="6">
        <v>1</v>
      </c>
      <c r="AH477" s="6">
        <v>1</v>
      </c>
    </row>
    <row r="478" spans="1:34" x14ac:dyDescent="0.3">
      <c r="A478" s="6">
        <v>200981</v>
      </c>
      <c r="B478" s="12" t="str">
        <f t="shared" si="21"/>
        <v>2009-8-1</v>
      </c>
      <c r="C478" s="15">
        <v>2009</v>
      </c>
      <c r="D478" s="15">
        <v>8</v>
      </c>
      <c r="E478" s="15">
        <v>1</v>
      </c>
      <c r="F478" s="6" t="s">
        <v>28</v>
      </c>
      <c r="G478" s="6" t="s">
        <v>40</v>
      </c>
      <c r="H478" s="7">
        <v>3.16</v>
      </c>
      <c r="I478" s="6" t="s">
        <v>49</v>
      </c>
      <c r="J478" s="6" t="s">
        <v>41</v>
      </c>
      <c r="K478" s="7">
        <v>2.57</v>
      </c>
      <c r="L478" s="6" t="s">
        <v>32</v>
      </c>
      <c r="M478" s="6">
        <v>201031</v>
      </c>
      <c r="N478" s="6" t="str">
        <f t="shared" si="22"/>
        <v>2010-3-1</v>
      </c>
      <c r="O478" s="7">
        <v>2.6</v>
      </c>
      <c r="P478" s="7">
        <v>2.62</v>
      </c>
      <c r="Q478" s="6" t="s">
        <v>32</v>
      </c>
      <c r="R478" s="6">
        <v>201281</v>
      </c>
      <c r="S478" s="6" t="str">
        <f t="shared" si="23"/>
        <v>2012-8-1</v>
      </c>
      <c r="T478" s="7">
        <v>2.79</v>
      </c>
      <c r="U478" s="7">
        <v>2.65</v>
      </c>
      <c r="V478" s="6" t="s">
        <v>32</v>
      </c>
      <c r="W478" s="6">
        <v>1</v>
      </c>
      <c r="X478" s="6">
        <v>0</v>
      </c>
      <c r="Y478" s="6">
        <v>1</v>
      </c>
      <c r="Z478" s="6">
        <v>1</v>
      </c>
      <c r="AA478" s="6">
        <v>1</v>
      </c>
      <c r="AB478" s="6">
        <v>1</v>
      </c>
      <c r="AC478" s="6">
        <v>0</v>
      </c>
      <c r="AD478" s="6">
        <v>0</v>
      </c>
      <c r="AE478" s="6">
        <v>0</v>
      </c>
      <c r="AF478" s="6">
        <v>1</v>
      </c>
      <c r="AG478" s="6">
        <v>1</v>
      </c>
      <c r="AH478" s="6">
        <v>1</v>
      </c>
    </row>
    <row r="479" spans="1:34" x14ac:dyDescent="0.3">
      <c r="A479" s="6">
        <v>200981</v>
      </c>
      <c r="B479" s="12" t="str">
        <f t="shared" si="21"/>
        <v>2009-8-1</v>
      </c>
      <c r="C479" s="15">
        <v>2009</v>
      </c>
      <c r="D479" s="15">
        <v>8</v>
      </c>
      <c r="E479" s="15">
        <v>1</v>
      </c>
      <c r="F479" s="6" t="s">
        <v>33</v>
      </c>
      <c r="G479" s="6" t="s">
        <v>38</v>
      </c>
      <c r="H479" s="7">
        <v>3.78</v>
      </c>
      <c r="I479" s="6" t="s">
        <v>49</v>
      </c>
      <c r="J479" s="6" t="s">
        <v>31</v>
      </c>
      <c r="K479" s="7">
        <v>3.1</v>
      </c>
      <c r="L479" s="6" t="s">
        <v>32</v>
      </c>
      <c r="M479" s="6">
        <v>201031</v>
      </c>
      <c r="N479" s="6" t="str">
        <f t="shared" si="22"/>
        <v>2010-3-1</v>
      </c>
      <c r="O479" s="7">
        <v>3.31</v>
      </c>
      <c r="P479" s="7">
        <v>3.52</v>
      </c>
      <c r="Q479" s="6" t="s">
        <v>32</v>
      </c>
      <c r="R479" s="6">
        <v>201331</v>
      </c>
      <c r="S479" s="6" t="str">
        <f t="shared" si="23"/>
        <v>2013-3-1</v>
      </c>
      <c r="T479" s="7">
        <v>3.4</v>
      </c>
      <c r="U479" s="7">
        <v>3.46</v>
      </c>
      <c r="V479" s="6" t="s">
        <v>32</v>
      </c>
      <c r="W479" s="6">
        <v>1</v>
      </c>
      <c r="X479" s="6">
        <v>0</v>
      </c>
      <c r="Y479" s="6">
        <v>1</v>
      </c>
      <c r="Z479" s="6">
        <v>1</v>
      </c>
      <c r="AA479" s="6">
        <v>1</v>
      </c>
      <c r="AB479" s="6">
        <v>0</v>
      </c>
      <c r="AC479" s="6">
        <v>0</v>
      </c>
      <c r="AD479" s="6">
        <v>0</v>
      </c>
      <c r="AE479" s="6">
        <v>0</v>
      </c>
      <c r="AF479" s="6">
        <v>1</v>
      </c>
      <c r="AG479" s="6">
        <v>1</v>
      </c>
      <c r="AH479" s="6">
        <v>1</v>
      </c>
    </row>
    <row r="480" spans="1:34" x14ac:dyDescent="0.3">
      <c r="A480" s="6">
        <v>200981</v>
      </c>
      <c r="B480" s="12" t="str">
        <f t="shared" si="21"/>
        <v>2009-8-1</v>
      </c>
      <c r="C480" s="15">
        <v>2009</v>
      </c>
      <c r="D480" s="15">
        <v>8</v>
      </c>
      <c r="E480" s="15">
        <v>1</v>
      </c>
      <c r="F480" s="6" t="s">
        <v>28</v>
      </c>
      <c r="G480" s="6" t="s">
        <v>38</v>
      </c>
      <c r="H480" s="7">
        <v>3.43</v>
      </c>
      <c r="I480" s="6" t="s">
        <v>49</v>
      </c>
      <c r="J480" s="6" t="s">
        <v>45</v>
      </c>
      <c r="K480" s="7">
        <v>3.57</v>
      </c>
      <c r="L480" s="6" t="s">
        <v>32</v>
      </c>
      <c r="M480" s="6">
        <v>201031</v>
      </c>
      <c r="N480" s="6" t="str">
        <f t="shared" si="22"/>
        <v>2010-3-1</v>
      </c>
      <c r="O480" s="7">
        <v>3.34</v>
      </c>
      <c r="P480" s="7">
        <v>3.12</v>
      </c>
      <c r="Q480" s="6" t="s">
        <v>32</v>
      </c>
      <c r="R480" s="6">
        <v>201331</v>
      </c>
      <c r="S480" s="6" t="str">
        <f t="shared" si="23"/>
        <v>2013-3-1</v>
      </c>
      <c r="T480" s="7">
        <v>3.12</v>
      </c>
      <c r="U480" s="7">
        <v>3.05</v>
      </c>
      <c r="V480" s="6" t="s">
        <v>32</v>
      </c>
      <c r="W480" s="6">
        <v>1</v>
      </c>
      <c r="X480" s="6">
        <v>0</v>
      </c>
      <c r="Y480" s="6">
        <v>1</v>
      </c>
      <c r="Z480" s="6">
        <v>1</v>
      </c>
      <c r="AA480" s="6">
        <v>1</v>
      </c>
      <c r="AB480" s="6">
        <v>1</v>
      </c>
      <c r="AC480" s="6">
        <v>0</v>
      </c>
      <c r="AD480" s="6">
        <v>0</v>
      </c>
      <c r="AE480" s="6">
        <v>0</v>
      </c>
      <c r="AF480" s="6">
        <v>1</v>
      </c>
      <c r="AG480" s="6">
        <v>1</v>
      </c>
      <c r="AH480" s="6">
        <v>1</v>
      </c>
    </row>
    <row r="481" spans="1:34" x14ac:dyDescent="0.3">
      <c r="A481" s="6">
        <v>200981</v>
      </c>
      <c r="B481" s="12" t="str">
        <f t="shared" si="21"/>
        <v>2009-8-1</v>
      </c>
      <c r="C481" s="15">
        <v>2009</v>
      </c>
      <c r="D481" s="15">
        <v>8</v>
      </c>
      <c r="E481" s="15">
        <v>1</v>
      </c>
      <c r="F481" s="6" t="s">
        <v>33</v>
      </c>
      <c r="G481" s="6" t="s">
        <v>40</v>
      </c>
      <c r="H481" s="7">
        <v>3.89</v>
      </c>
      <c r="I481" s="6" t="s">
        <v>49</v>
      </c>
      <c r="J481" s="6" t="s">
        <v>31</v>
      </c>
      <c r="K481" s="7">
        <v>3.15</v>
      </c>
      <c r="L481" s="6" t="s">
        <v>32</v>
      </c>
      <c r="M481" s="6">
        <v>201031</v>
      </c>
      <c r="N481" s="6" t="str">
        <f t="shared" si="22"/>
        <v>2010-3-1</v>
      </c>
      <c r="O481" s="7">
        <v>3.29</v>
      </c>
      <c r="P481" s="7">
        <v>3.45</v>
      </c>
      <c r="Q481" s="6" t="s">
        <v>32</v>
      </c>
      <c r="R481" s="6">
        <v>201331</v>
      </c>
      <c r="S481" s="6" t="str">
        <f t="shared" si="23"/>
        <v>2013-3-1</v>
      </c>
      <c r="T481" s="7">
        <v>3.12</v>
      </c>
      <c r="U481" s="7">
        <v>3.24</v>
      </c>
      <c r="V481" s="6" t="s">
        <v>32</v>
      </c>
      <c r="W481" s="6">
        <v>0</v>
      </c>
      <c r="X481" s="6">
        <v>0</v>
      </c>
      <c r="Y481" s="6">
        <v>1</v>
      </c>
      <c r="Z481" s="6">
        <v>1</v>
      </c>
      <c r="AA481" s="6">
        <v>1</v>
      </c>
      <c r="AB481" s="6">
        <v>1</v>
      </c>
      <c r="AC481" s="6">
        <v>0</v>
      </c>
      <c r="AD481" s="6">
        <v>0</v>
      </c>
      <c r="AE481" s="6">
        <v>0</v>
      </c>
      <c r="AF481" s="6">
        <v>1</v>
      </c>
      <c r="AG481" s="6">
        <v>1</v>
      </c>
      <c r="AH481" s="6">
        <v>1</v>
      </c>
    </row>
    <row r="482" spans="1:34" x14ac:dyDescent="0.3">
      <c r="A482" s="6">
        <v>200981</v>
      </c>
      <c r="B482" s="12" t="str">
        <f t="shared" si="21"/>
        <v>2009-8-1</v>
      </c>
      <c r="C482" s="15">
        <v>2009</v>
      </c>
      <c r="D482" s="15">
        <v>8</v>
      </c>
      <c r="E482" s="15">
        <v>1</v>
      </c>
      <c r="F482" s="6" t="s">
        <v>28</v>
      </c>
      <c r="G482" s="6" t="s">
        <v>38</v>
      </c>
      <c r="H482" s="7">
        <v>3.05</v>
      </c>
      <c r="I482" s="6" t="s">
        <v>49</v>
      </c>
      <c r="J482" s="6" t="s">
        <v>41</v>
      </c>
      <c r="K482" s="7">
        <v>2.4</v>
      </c>
      <c r="L482" s="6" t="s">
        <v>32</v>
      </c>
      <c r="M482" s="6">
        <v>201031</v>
      </c>
      <c r="N482" s="6" t="str">
        <f t="shared" si="22"/>
        <v>2010-3-1</v>
      </c>
      <c r="O482" s="7">
        <v>2.5</v>
      </c>
      <c r="P482" s="7">
        <v>2.6</v>
      </c>
      <c r="Q482" s="6" t="s">
        <v>32</v>
      </c>
      <c r="R482" s="6">
        <v>201331</v>
      </c>
      <c r="S482" s="6" t="str">
        <f t="shared" si="23"/>
        <v>2013-3-1</v>
      </c>
      <c r="T482" s="7">
        <v>2.63</v>
      </c>
      <c r="U482" s="7">
        <v>2.44</v>
      </c>
      <c r="V482" s="6" t="s">
        <v>32</v>
      </c>
      <c r="W482" s="6">
        <v>1</v>
      </c>
      <c r="X482" s="6">
        <v>0</v>
      </c>
      <c r="Y482" s="6">
        <v>1</v>
      </c>
      <c r="Z482" s="6">
        <v>1</v>
      </c>
      <c r="AA482" s="6">
        <v>1</v>
      </c>
      <c r="AB482" s="6">
        <v>1</v>
      </c>
      <c r="AC482" s="6">
        <v>0</v>
      </c>
      <c r="AD482" s="6">
        <v>0</v>
      </c>
      <c r="AE482" s="6">
        <v>0</v>
      </c>
      <c r="AF482" s="6">
        <v>0</v>
      </c>
      <c r="AG482" s="6">
        <v>1</v>
      </c>
      <c r="AH482" s="6">
        <v>1</v>
      </c>
    </row>
    <row r="483" spans="1:34" x14ac:dyDescent="0.3">
      <c r="A483" s="6">
        <v>200981</v>
      </c>
      <c r="B483" s="12" t="str">
        <f t="shared" si="21"/>
        <v>2009-8-1</v>
      </c>
      <c r="C483" s="15">
        <v>2009</v>
      </c>
      <c r="D483" s="15">
        <v>8</v>
      </c>
      <c r="E483" s="15">
        <v>1</v>
      </c>
      <c r="F483" s="6" t="s">
        <v>28</v>
      </c>
      <c r="G483" s="6" t="s">
        <v>38</v>
      </c>
      <c r="H483" s="7">
        <v>3.98</v>
      </c>
      <c r="I483" s="6" t="s">
        <v>49</v>
      </c>
      <c r="J483" s="6" t="s">
        <v>41</v>
      </c>
      <c r="K483" s="7">
        <v>3.98</v>
      </c>
      <c r="L483" s="6" t="s">
        <v>32</v>
      </c>
      <c r="M483" s="6">
        <v>201031</v>
      </c>
      <c r="N483" s="6" t="str">
        <f t="shared" si="22"/>
        <v>2010-3-1</v>
      </c>
      <c r="O483" s="7">
        <v>3.99</v>
      </c>
      <c r="P483" s="7">
        <v>4</v>
      </c>
      <c r="Q483" s="6" t="s">
        <v>32</v>
      </c>
      <c r="R483" s="6">
        <v>201331</v>
      </c>
      <c r="S483" s="6" t="str">
        <f t="shared" si="23"/>
        <v>2013-3-1</v>
      </c>
      <c r="T483" s="7">
        <v>3.96</v>
      </c>
      <c r="U483" s="7">
        <v>4</v>
      </c>
      <c r="V483" s="6" t="s">
        <v>32</v>
      </c>
      <c r="W483" s="6">
        <v>0</v>
      </c>
      <c r="X483" s="6">
        <v>0</v>
      </c>
      <c r="Y483" s="6">
        <v>1</v>
      </c>
      <c r="Z483" s="6">
        <v>1</v>
      </c>
      <c r="AA483" s="6">
        <v>1</v>
      </c>
      <c r="AB483" s="6">
        <v>1</v>
      </c>
      <c r="AC483" s="6">
        <v>0</v>
      </c>
      <c r="AD483" s="6">
        <v>0</v>
      </c>
      <c r="AE483" s="6">
        <v>0</v>
      </c>
      <c r="AF483" s="6">
        <v>1</v>
      </c>
      <c r="AG483" s="6">
        <v>1</v>
      </c>
      <c r="AH483" s="6">
        <v>1</v>
      </c>
    </row>
    <row r="484" spans="1:34" x14ac:dyDescent="0.3">
      <c r="A484" s="6">
        <v>200981</v>
      </c>
      <c r="B484" s="12" t="str">
        <f t="shared" si="21"/>
        <v>2009-8-1</v>
      </c>
      <c r="C484" s="15">
        <v>2009</v>
      </c>
      <c r="D484" s="15">
        <v>8</v>
      </c>
      <c r="E484" s="15">
        <v>1</v>
      </c>
      <c r="F484" s="6" t="s">
        <v>33</v>
      </c>
      <c r="G484" s="6" t="s">
        <v>38</v>
      </c>
      <c r="H484" s="7">
        <v>3.91</v>
      </c>
      <c r="I484" s="6" t="s">
        <v>49</v>
      </c>
      <c r="J484" s="6" t="s">
        <v>31</v>
      </c>
      <c r="K484" s="7">
        <v>3.17</v>
      </c>
      <c r="L484" s="6" t="s">
        <v>32</v>
      </c>
      <c r="M484" s="6">
        <v>201031</v>
      </c>
      <c r="N484" s="6" t="str">
        <f t="shared" si="22"/>
        <v>2010-3-1</v>
      </c>
      <c r="O484" s="7">
        <v>3.41</v>
      </c>
      <c r="P484" s="7">
        <v>3.65</v>
      </c>
      <c r="Q484" s="6" t="s">
        <v>32</v>
      </c>
      <c r="R484" s="6">
        <v>201331</v>
      </c>
      <c r="S484" s="6" t="str">
        <f t="shared" si="23"/>
        <v>2013-3-1</v>
      </c>
      <c r="T484" s="7">
        <v>3.57</v>
      </c>
      <c r="U484" s="7">
        <v>3.9</v>
      </c>
      <c r="V484" s="6" t="s">
        <v>32</v>
      </c>
      <c r="W484" s="6">
        <v>0</v>
      </c>
      <c r="X484" s="6">
        <v>0</v>
      </c>
      <c r="Y484" s="6">
        <v>1</v>
      </c>
      <c r="Z484" s="6">
        <v>1</v>
      </c>
      <c r="AA484" s="6">
        <v>1</v>
      </c>
      <c r="AB484" s="6">
        <v>1</v>
      </c>
      <c r="AC484" s="6">
        <v>0</v>
      </c>
      <c r="AD484" s="6">
        <v>0</v>
      </c>
      <c r="AE484" s="6">
        <v>0</v>
      </c>
      <c r="AF484" s="6">
        <v>1</v>
      </c>
      <c r="AG484" s="6">
        <v>1</v>
      </c>
      <c r="AH484" s="6">
        <v>1</v>
      </c>
    </row>
    <row r="485" spans="1:34" x14ac:dyDescent="0.3">
      <c r="A485" s="6">
        <v>200981</v>
      </c>
      <c r="B485" s="12" t="str">
        <f t="shared" si="21"/>
        <v>2009-8-1</v>
      </c>
      <c r="C485" s="15">
        <v>2009</v>
      </c>
      <c r="D485" s="15">
        <v>8</v>
      </c>
      <c r="E485" s="15">
        <v>1</v>
      </c>
      <c r="F485" s="6" t="s">
        <v>28</v>
      </c>
      <c r="G485" s="6" t="s">
        <v>37</v>
      </c>
      <c r="H485" s="7">
        <v>3.33</v>
      </c>
      <c r="I485" s="6" t="s">
        <v>49</v>
      </c>
      <c r="J485" s="6" t="s">
        <v>41</v>
      </c>
      <c r="K485" s="7">
        <v>3.5</v>
      </c>
      <c r="L485" s="6" t="s">
        <v>32</v>
      </c>
      <c r="M485" s="6">
        <v>201061</v>
      </c>
      <c r="N485" s="6" t="str">
        <f t="shared" si="22"/>
        <v>2010-6-1</v>
      </c>
      <c r="O485" s="7">
        <v>3.57</v>
      </c>
      <c r="P485" s="7">
        <v>4</v>
      </c>
      <c r="Q485" s="6" t="s">
        <v>32</v>
      </c>
      <c r="R485" s="6">
        <v>201261</v>
      </c>
      <c r="S485" s="6" t="str">
        <f t="shared" si="23"/>
        <v>2012-6-1</v>
      </c>
      <c r="T485" s="7">
        <v>3.63</v>
      </c>
      <c r="U485" s="7">
        <v>4</v>
      </c>
      <c r="V485" s="6" t="s">
        <v>32</v>
      </c>
      <c r="W485" s="6">
        <v>0</v>
      </c>
      <c r="X485" s="6">
        <v>0</v>
      </c>
      <c r="Y485" s="6">
        <v>1</v>
      </c>
      <c r="Z485" s="6">
        <v>1</v>
      </c>
      <c r="AA485" s="6">
        <v>1</v>
      </c>
      <c r="AB485" s="6">
        <v>0</v>
      </c>
      <c r="AC485" s="6">
        <v>0</v>
      </c>
      <c r="AD485" s="6">
        <v>0</v>
      </c>
      <c r="AE485" s="6">
        <v>1</v>
      </c>
      <c r="AF485" s="6">
        <v>1</v>
      </c>
      <c r="AG485" s="6">
        <v>1</v>
      </c>
      <c r="AH485" s="6">
        <v>1</v>
      </c>
    </row>
    <row r="486" spans="1:34" x14ac:dyDescent="0.3">
      <c r="A486" s="6">
        <v>200981</v>
      </c>
      <c r="B486" s="12" t="str">
        <f t="shared" si="21"/>
        <v>2009-8-1</v>
      </c>
      <c r="C486" s="15">
        <v>2009</v>
      </c>
      <c r="D486" s="15">
        <v>8</v>
      </c>
      <c r="E486" s="15">
        <v>1</v>
      </c>
      <c r="F486" s="6" t="s">
        <v>33</v>
      </c>
      <c r="G486" s="6" t="s">
        <v>40</v>
      </c>
      <c r="H486" s="7">
        <v>2.82</v>
      </c>
      <c r="I486" s="6" t="s">
        <v>49</v>
      </c>
      <c r="J486" s="6" t="s">
        <v>43</v>
      </c>
      <c r="K486" s="16"/>
      <c r="L486" s="17"/>
      <c r="M486" s="6">
        <v>201031</v>
      </c>
      <c r="N486" s="6" t="str">
        <f t="shared" si="22"/>
        <v>2010-3-1</v>
      </c>
      <c r="O486" s="7">
        <v>0</v>
      </c>
      <c r="P486" s="7">
        <v>0</v>
      </c>
      <c r="Q486" s="6" t="s">
        <v>39</v>
      </c>
      <c r="R486" s="6">
        <v>201131</v>
      </c>
      <c r="S486" s="6" t="str">
        <f t="shared" si="23"/>
        <v>2011-3-1</v>
      </c>
      <c r="T486" s="7">
        <v>0.88</v>
      </c>
      <c r="U486" s="7">
        <v>2.21</v>
      </c>
      <c r="V486" s="6" t="s">
        <v>47</v>
      </c>
      <c r="W486" s="6">
        <v>1</v>
      </c>
      <c r="X486" s="6">
        <v>0</v>
      </c>
      <c r="Y486" s="6">
        <v>1</v>
      </c>
      <c r="Z486" s="6">
        <v>1</v>
      </c>
      <c r="AA486" s="6">
        <v>0</v>
      </c>
      <c r="AB486" s="6">
        <v>0</v>
      </c>
      <c r="AC486" s="6">
        <v>0</v>
      </c>
      <c r="AD486" s="6">
        <v>0</v>
      </c>
      <c r="AE486" s="6">
        <v>0</v>
      </c>
      <c r="AF486" s="6">
        <v>0</v>
      </c>
      <c r="AG486" s="6">
        <v>0</v>
      </c>
      <c r="AH486" s="6">
        <v>0</v>
      </c>
    </row>
    <row r="487" spans="1:34" x14ac:dyDescent="0.3">
      <c r="A487" s="6">
        <v>200981</v>
      </c>
      <c r="B487" s="12" t="str">
        <f t="shared" si="21"/>
        <v>2009-8-1</v>
      </c>
      <c r="C487" s="15">
        <v>2009</v>
      </c>
      <c r="D487" s="15">
        <v>8</v>
      </c>
      <c r="E487" s="15">
        <v>1</v>
      </c>
      <c r="F487" s="6" t="s">
        <v>33</v>
      </c>
      <c r="G487" s="6" t="s">
        <v>36</v>
      </c>
      <c r="H487" s="7">
        <v>3.88</v>
      </c>
      <c r="I487" s="6" t="s">
        <v>49</v>
      </c>
      <c r="J487" s="6" t="s">
        <v>31</v>
      </c>
      <c r="K487" s="7">
        <v>3.51</v>
      </c>
      <c r="L487" s="6" t="s">
        <v>32</v>
      </c>
      <c r="M487" s="6">
        <v>201031</v>
      </c>
      <c r="N487" s="6" t="str">
        <f t="shared" si="22"/>
        <v>2010-3-1</v>
      </c>
      <c r="O487" s="7">
        <v>3.64</v>
      </c>
      <c r="P487" s="7">
        <v>3.75</v>
      </c>
      <c r="Q487" s="6" t="s">
        <v>32</v>
      </c>
      <c r="R487" s="6">
        <v>201031</v>
      </c>
      <c r="S487" s="6" t="str">
        <f t="shared" si="23"/>
        <v>2010-3-1</v>
      </c>
      <c r="T487" s="7">
        <v>3.64</v>
      </c>
      <c r="U487" s="7">
        <v>3.75</v>
      </c>
      <c r="V487" s="6" t="s">
        <v>32</v>
      </c>
      <c r="W487" s="6">
        <v>0</v>
      </c>
      <c r="X487" s="6">
        <v>0</v>
      </c>
      <c r="Y487" s="6">
        <v>1</v>
      </c>
      <c r="Z487" s="6">
        <v>0</v>
      </c>
      <c r="AA487" s="6">
        <v>0</v>
      </c>
      <c r="AB487" s="6">
        <v>0</v>
      </c>
      <c r="AC487" s="6">
        <v>0</v>
      </c>
      <c r="AD487" s="6">
        <v>0</v>
      </c>
      <c r="AE487" s="6">
        <v>0</v>
      </c>
      <c r="AF487" s="6">
        <v>0</v>
      </c>
      <c r="AG487" s="6">
        <v>0</v>
      </c>
      <c r="AH487" s="6">
        <v>0</v>
      </c>
    </row>
    <row r="488" spans="1:34" x14ac:dyDescent="0.3">
      <c r="A488" s="6">
        <v>200981</v>
      </c>
      <c r="B488" s="12" t="str">
        <f t="shared" si="21"/>
        <v>2009-8-1</v>
      </c>
      <c r="C488" s="15">
        <v>2009</v>
      </c>
      <c r="D488" s="15">
        <v>8</v>
      </c>
      <c r="E488" s="15">
        <v>1</v>
      </c>
      <c r="F488" s="6" t="s">
        <v>28</v>
      </c>
      <c r="G488" s="6" t="s">
        <v>40</v>
      </c>
      <c r="H488" s="7">
        <v>3.63</v>
      </c>
      <c r="I488" s="6" t="s">
        <v>49</v>
      </c>
      <c r="J488" s="6" t="s">
        <v>43</v>
      </c>
      <c r="K488" s="7">
        <v>3.32</v>
      </c>
      <c r="L488" s="6" t="s">
        <v>32</v>
      </c>
      <c r="M488" s="6">
        <v>201031</v>
      </c>
      <c r="N488" s="6" t="str">
        <f t="shared" si="22"/>
        <v>2010-3-1</v>
      </c>
      <c r="O488" s="7">
        <v>3.28</v>
      </c>
      <c r="P488" s="7">
        <v>3.25</v>
      </c>
      <c r="Q488" s="6" t="s">
        <v>32</v>
      </c>
      <c r="R488" s="6">
        <v>201431</v>
      </c>
      <c r="S488" s="6" t="str">
        <f t="shared" si="23"/>
        <v>2014-3-1</v>
      </c>
      <c r="T488" s="7">
        <v>3.35</v>
      </c>
      <c r="U488" s="7">
        <v>3.5</v>
      </c>
      <c r="V488" s="6" t="s">
        <v>32</v>
      </c>
      <c r="W488" s="6">
        <v>1</v>
      </c>
      <c r="X488" s="6">
        <v>0</v>
      </c>
      <c r="Y488" s="6">
        <v>1</v>
      </c>
      <c r="Z488" s="6">
        <v>1</v>
      </c>
      <c r="AA488" s="6">
        <v>1</v>
      </c>
      <c r="AB488" s="6">
        <v>1</v>
      </c>
      <c r="AC488" s="6">
        <v>1</v>
      </c>
      <c r="AD488" s="6">
        <v>0</v>
      </c>
      <c r="AE488" s="6">
        <v>0</v>
      </c>
      <c r="AF488" s="6">
        <v>0</v>
      </c>
      <c r="AG488" s="6">
        <v>1</v>
      </c>
      <c r="AH488" s="6">
        <v>1</v>
      </c>
    </row>
    <row r="489" spans="1:34" x14ac:dyDescent="0.3">
      <c r="A489" s="6">
        <v>200981</v>
      </c>
      <c r="B489" s="12" t="str">
        <f t="shared" si="21"/>
        <v>2009-8-1</v>
      </c>
      <c r="C489" s="15">
        <v>2009</v>
      </c>
      <c r="D489" s="15">
        <v>8</v>
      </c>
      <c r="E489" s="15">
        <v>1</v>
      </c>
      <c r="F489" s="6" t="s">
        <v>33</v>
      </c>
      <c r="G489" s="6" t="s">
        <v>34</v>
      </c>
      <c r="H489" s="7">
        <v>3.21</v>
      </c>
      <c r="I489" s="6" t="s">
        <v>49</v>
      </c>
      <c r="J489" s="6" t="s">
        <v>35</v>
      </c>
      <c r="K489" s="7">
        <v>4</v>
      </c>
      <c r="L489" s="6" t="s">
        <v>32</v>
      </c>
      <c r="M489" s="6">
        <v>201071</v>
      </c>
      <c r="N489" s="6" t="str">
        <f t="shared" si="22"/>
        <v>2010-7-1</v>
      </c>
      <c r="O489" s="7">
        <v>3.97</v>
      </c>
      <c r="P489" s="7">
        <v>4</v>
      </c>
      <c r="Q489" s="6" t="s">
        <v>32</v>
      </c>
      <c r="R489" s="6">
        <v>201231</v>
      </c>
      <c r="S489" s="6" t="str">
        <f t="shared" si="23"/>
        <v>2012-3-1</v>
      </c>
      <c r="T489" s="7">
        <v>3.99</v>
      </c>
      <c r="U489" s="7">
        <v>4</v>
      </c>
      <c r="V489" s="6" t="s">
        <v>32</v>
      </c>
      <c r="W489" s="6">
        <v>0</v>
      </c>
      <c r="X489" s="6">
        <v>1</v>
      </c>
      <c r="Y489" s="6">
        <v>1</v>
      </c>
      <c r="Z489" s="6">
        <v>1</v>
      </c>
      <c r="AA489" s="6">
        <v>1</v>
      </c>
      <c r="AB489" s="6">
        <v>0</v>
      </c>
      <c r="AC489" s="6">
        <v>0</v>
      </c>
      <c r="AD489" s="6">
        <v>0</v>
      </c>
      <c r="AE489" s="6">
        <v>1</v>
      </c>
      <c r="AF489" s="6">
        <v>1</v>
      </c>
      <c r="AG489" s="6">
        <v>1</v>
      </c>
      <c r="AH489" s="6">
        <v>1</v>
      </c>
    </row>
    <row r="490" spans="1:34" x14ac:dyDescent="0.3">
      <c r="A490" s="6">
        <v>200981</v>
      </c>
      <c r="B490" s="12" t="str">
        <f t="shared" si="21"/>
        <v>2009-8-1</v>
      </c>
      <c r="C490" s="15">
        <v>2009</v>
      </c>
      <c r="D490" s="15">
        <v>8</v>
      </c>
      <c r="E490" s="15">
        <v>1</v>
      </c>
      <c r="F490" s="6" t="s">
        <v>28</v>
      </c>
      <c r="G490" s="6" t="s">
        <v>29</v>
      </c>
      <c r="H490" s="7">
        <v>3.81</v>
      </c>
      <c r="I490" s="6" t="s">
        <v>49</v>
      </c>
      <c r="J490" s="6" t="s">
        <v>31</v>
      </c>
      <c r="K490" s="7">
        <v>3.14</v>
      </c>
      <c r="L490" s="6" t="s">
        <v>32</v>
      </c>
      <c r="M490" s="6">
        <v>201061</v>
      </c>
      <c r="N490" s="6" t="str">
        <f t="shared" si="22"/>
        <v>2010-6-1</v>
      </c>
      <c r="O490" s="7">
        <v>2.92</v>
      </c>
      <c r="P490" s="7">
        <v>1</v>
      </c>
      <c r="Q490" s="6" t="s">
        <v>42</v>
      </c>
      <c r="R490" s="6">
        <v>201231</v>
      </c>
      <c r="S490" s="6" t="str">
        <f t="shared" si="23"/>
        <v>2012-3-1</v>
      </c>
      <c r="T490" s="7">
        <v>3.12</v>
      </c>
      <c r="U490" s="7">
        <v>3.17</v>
      </c>
      <c r="V490" s="6" t="s">
        <v>32</v>
      </c>
      <c r="W490" s="6">
        <v>0</v>
      </c>
      <c r="X490" s="6">
        <v>0</v>
      </c>
      <c r="Y490" s="6">
        <v>1</v>
      </c>
      <c r="Z490" s="6">
        <v>1</v>
      </c>
      <c r="AA490" s="6">
        <v>1</v>
      </c>
      <c r="AB490" s="6">
        <v>0</v>
      </c>
      <c r="AC490" s="6">
        <v>0</v>
      </c>
      <c r="AD490" s="6">
        <v>0</v>
      </c>
      <c r="AE490" s="6">
        <v>1</v>
      </c>
      <c r="AF490" s="6">
        <v>1</v>
      </c>
      <c r="AG490" s="6">
        <v>1</v>
      </c>
      <c r="AH490" s="6">
        <v>1</v>
      </c>
    </row>
    <row r="491" spans="1:34" x14ac:dyDescent="0.3">
      <c r="A491" s="6">
        <v>200981</v>
      </c>
      <c r="B491" s="12" t="str">
        <f t="shared" si="21"/>
        <v>2009-8-1</v>
      </c>
      <c r="C491" s="15">
        <v>2009</v>
      </c>
      <c r="D491" s="15">
        <v>8</v>
      </c>
      <c r="E491" s="15">
        <v>1</v>
      </c>
      <c r="F491" s="6" t="s">
        <v>33</v>
      </c>
      <c r="G491" s="6" t="s">
        <v>40</v>
      </c>
      <c r="H491" s="7">
        <v>3.59</v>
      </c>
      <c r="I491" s="6" t="s">
        <v>49</v>
      </c>
      <c r="J491" s="6" t="s">
        <v>31</v>
      </c>
      <c r="K491" s="7">
        <v>3.35</v>
      </c>
      <c r="L491" s="6" t="s">
        <v>32</v>
      </c>
      <c r="M491" s="6">
        <v>201031</v>
      </c>
      <c r="N491" s="6" t="str">
        <f t="shared" si="22"/>
        <v>2010-3-1</v>
      </c>
      <c r="O491" s="7">
        <v>3.05</v>
      </c>
      <c r="P491" s="7">
        <v>2.75</v>
      </c>
      <c r="Q491" s="6" t="s">
        <v>32</v>
      </c>
      <c r="R491" s="6">
        <v>201331</v>
      </c>
      <c r="S491" s="6" t="str">
        <f t="shared" si="23"/>
        <v>2013-3-1</v>
      </c>
      <c r="T491" s="7">
        <v>3.26</v>
      </c>
      <c r="U491" s="7">
        <v>3</v>
      </c>
      <c r="V491" s="6" t="s">
        <v>32</v>
      </c>
      <c r="W491" s="6">
        <v>1</v>
      </c>
      <c r="X491" s="6">
        <v>0</v>
      </c>
      <c r="Y491" s="6">
        <v>1</v>
      </c>
      <c r="Z491" s="6">
        <v>1</v>
      </c>
      <c r="AA491" s="6">
        <v>1</v>
      </c>
      <c r="AB491" s="6">
        <v>1</v>
      </c>
      <c r="AC491" s="6">
        <v>0</v>
      </c>
      <c r="AD491" s="6">
        <v>0</v>
      </c>
      <c r="AE491" s="6">
        <v>0</v>
      </c>
      <c r="AF491" s="6">
        <v>1</v>
      </c>
      <c r="AG491" s="6">
        <v>1</v>
      </c>
      <c r="AH491" s="6">
        <v>1</v>
      </c>
    </row>
    <row r="492" spans="1:34" x14ac:dyDescent="0.3">
      <c r="A492" s="6">
        <v>200981</v>
      </c>
      <c r="B492" s="12" t="str">
        <f t="shared" si="21"/>
        <v>2009-8-1</v>
      </c>
      <c r="C492" s="15">
        <v>2009</v>
      </c>
      <c r="D492" s="15">
        <v>8</v>
      </c>
      <c r="E492" s="15">
        <v>1</v>
      </c>
      <c r="F492" s="6" t="s">
        <v>28</v>
      </c>
      <c r="G492" s="6" t="s">
        <v>38</v>
      </c>
      <c r="H492" s="7">
        <v>3.84</v>
      </c>
      <c r="I492" s="6" t="s">
        <v>49</v>
      </c>
      <c r="J492" s="6" t="s">
        <v>31</v>
      </c>
      <c r="K492" s="7">
        <v>3.28</v>
      </c>
      <c r="L492" s="6" t="s">
        <v>32</v>
      </c>
      <c r="M492" s="6">
        <v>201031</v>
      </c>
      <c r="N492" s="6" t="str">
        <f t="shared" si="22"/>
        <v>2010-3-1</v>
      </c>
      <c r="O492" s="7">
        <v>2.36</v>
      </c>
      <c r="P492" s="7">
        <v>1.5</v>
      </c>
      <c r="Q492" s="6" t="s">
        <v>42</v>
      </c>
      <c r="R492" s="6">
        <v>201331</v>
      </c>
      <c r="S492" s="6" t="str">
        <f t="shared" si="23"/>
        <v>2013-3-1</v>
      </c>
      <c r="T492" s="7">
        <v>3.06</v>
      </c>
      <c r="U492" s="7">
        <v>3.86</v>
      </c>
      <c r="V492" s="6" t="s">
        <v>32</v>
      </c>
      <c r="W492" s="6">
        <v>0</v>
      </c>
      <c r="X492" s="6">
        <v>0</v>
      </c>
      <c r="Y492" s="6">
        <v>1</v>
      </c>
      <c r="Z492" s="6">
        <v>1</v>
      </c>
      <c r="AA492" s="6">
        <v>1</v>
      </c>
      <c r="AB492" s="6">
        <v>1</v>
      </c>
      <c r="AC492" s="6">
        <v>0</v>
      </c>
      <c r="AD492" s="6">
        <v>0</v>
      </c>
      <c r="AE492" s="6">
        <v>0</v>
      </c>
      <c r="AF492" s="6">
        <v>1</v>
      </c>
      <c r="AG492" s="6">
        <v>1</v>
      </c>
      <c r="AH492" s="6">
        <v>1</v>
      </c>
    </row>
    <row r="493" spans="1:34" x14ac:dyDescent="0.3">
      <c r="A493" s="6">
        <v>200981</v>
      </c>
      <c r="B493" s="12" t="str">
        <f t="shared" si="21"/>
        <v>2009-8-1</v>
      </c>
      <c r="C493" s="15">
        <v>2009</v>
      </c>
      <c r="D493" s="15">
        <v>8</v>
      </c>
      <c r="E493" s="15">
        <v>1</v>
      </c>
      <c r="F493" s="6" t="s">
        <v>33</v>
      </c>
      <c r="G493" s="6" t="s">
        <v>37</v>
      </c>
      <c r="H493" s="7">
        <v>4</v>
      </c>
      <c r="I493" s="6" t="s">
        <v>49</v>
      </c>
      <c r="J493" s="6" t="s">
        <v>41</v>
      </c>
      <c r="K493" s="7">
        <v>3.74</v>
      </c>
      <c r="L493" s="6" t="s">
        <v>32</v>
      </c>
      <c r="M493" s="6">
        <v>201031</v>
      </c>
      <c r="N493" s="6" t="str">
        <f t="shared" si="22"/>
        <v>2010-3-1</v>
      </c>
      <c r="O493" s="7">
        <v>3.86</v>
      </c>
      <c r="P493" s="7">
        <v>4</v>
      </c>
      <c r="Q493" s="6" t="s">
        <v>32</v>
      </c>
      <c r="R493" s="6">
        <v>201251</v>
      </c>
      <c r="S493" s="6" t="str">
        <f t="shared" si="23"/>
        <v>2012-5-1</v>
      </c>
      <c r="T493" s="7">
        <v>3.94</v>
      </c>
      <c r="U493" s="7">
        <v>0</v>
      </c>
      <c r="V493" s="6" t="s">
        <v>32</v>
      </c>
      <c r="W493" s="6">
        <v>0</v>
      </c>
      <c r="X493" s="6">
        <v>0</v>
      </c>
      <c r="Y493" s="6">
        <v>1</v>
      </c>
      <c r="Z493" s="6">
        <v>1</v>
      </c>
      <c r="AA493" s="6">
        <v>1</v>
      </c>
      <c r="AB493" s="6">
        <v>0</v>
      </c>
      <c r="AC493" s="6">
        <v>0</v>
      </c>
      <c r="AD493" s="6">
        <v>0</v>
      </c>
      <c r="AE493" s="6">
        <v>1</v>
      </c>
      <c r="AF493" s="6">
        <v>1</v>
      </c>
      <c r="AG493" s="6">
        <v>1</v>
      </c>
      <c r="AH493" s="6">
        <v>1</v>
      </c>
    </row>
    <row r="494" spans="1:34" x14ac:dyDescent="0.3">
      <c r="A494" s="6">
        <v>200981</v>
      </c>
      <c r="B494" s="12" t="str">
        <f t="shared" si="21"/>
        <v>2009-8-1</v>
      </c>
      <c r="C494" s="15">
        <v>2009</v>
      </c>
      <c r="D494" s="15">
        <v>8</v>
      </c>
      <c r="E494" s="15">
        <v>1</v>
      </c>
      <c r="F494" s="6" t="s">
        <v>28</v>
      </c>
      <c r="G494" s="6" t="s">
        <v>38</v>
      </c>
      <c r="H494" s="7">
        <v>3.54</v>
      </c>
      <c r="I494" s="6" t="s">
        <v>49</v>
      </c>
      <c r="J494" s="6" t="s">
        <v>31</v>
      </c>
      <c r="K494" s="7">
        <v>2.25</v>
      </c>
      <c r="L494" s="6" t="s">
        <v>32</v>
      </c>
      <c r="M494" s="6">
        <v>201031</v>
      </c>
      <c r="N494" s="6" t="str">
        <f t="shared" si="22"/>
        <v>2010-3-1</v>
      </c>
      <c r="O494" s="7">
        <v>2.25</v>
      </c>
      <c r="P494" s="7">
        <v>2.2599999999999998</v>
      </c>
      <c r="Q494" s="6" t="s">
        <v>32</v>
      </c>
      <c r="R494" s="6">
        <v>201331</v>
      </c>
      <c r="S494" s="6" t="str">
        <f t="shared" si="23"/>
        <v>2013-3-1</v>
      </c>
      <c r="T494" s="7">
        <v>2.98</v>
      </c>
      <c r="U494" s="7">
        <v>3.9</v>
      </c>
      <c r="V494" s="6" t="s">
        <v>32</v>
      </c>
      <c r="W494" s="6">
        <v>1</v>
      </c>
      <c r="X494" s="6">
        <v>0</v>
      </c>
      <c r="Y494" s="6">
        <v>1</v>
      </c>
      <c r="Z494" s="6">
        <v>1</v>
      </c>
      <c r="AA494" s="6">
        <v>1</v>
      </c>
      <c r="AB494" s="6">
        <v>1</v>
      </c>
      <c r="AC494" s="6">
        <v>0</v>
      </c>
      <c r="AD494" s="6">
        <v>0</v>
      </c>
      <c r="AE494" s="6">
        <v>0</v>
      </c>
      <c r="AF494" s="6">
        <v>1</v>
      </c>
      <c r="AG494" s="6">
        <v>1</v>
      </c>
      <c r="AH494" s="6">
        <v>1</v>
      </c>
    </row>
    <row r="495" spans="1:34" x14ac:dyDescent="0.3">
      <c r="A495" s="6">
        <v>200981</v>
      </c>
      <c r="B495" s="12" t="str">
        <f t="shared" si="21"/>
        <v>2009-8-1</v>
      </c>
      <c r="C495" s="15">
        <v>2009</v>
      </c>
      <c r="D495" s="15">
        <v>8</v>
      </c>
      <c r="E495" s="15">
        <v>1</v>
      </c>
      <c r="F495" s="6" t="s">
        <v>33</v>
      </c>
      <c r="G495" s="6" t="s">
        <v>40</v>
      </c>
      <c r="H495" s="7">
        <v>3.11</v>
      </c>
      <c r="I495" s="6" t="s">
        <v>49</v>
      </c>
      <c r="J495" s="6" t="s">
        <v>31</v>
      </c>
      <c r="K495" s="7">
        <v>2.65</v>
      </c>
      <c r="L495" s="6" t="s">
        <v>32</v>
      </c>
      <c r="M495" s="6">
        <v>201031</v>
      </c>
      <c r="N495" s="6" t="str">
        <f t="shared" si="22"/>
        <v>2010-3-1</v>
      </c>
      <c r="O495" s="7">
        <v>3.01</v>
      </c>
      <c r="P495" s="7">
        <v>3.33</v>
      </c>
      <c r="Q495" s="6" t="s">
        <v>32</v>
      </c>
      <c r="R495" s="6">
        <v>201281</v>
      </c>
      <c r="S495" s="6" t="str">
        <f t="shared" si="23"/>
        <v>2012-8-1</v>
      </c>
      <c r="T495" s="7">
        <v>2.96</v>
      </c>
      <c r="U495" s="7">
        <v>3.53</v>
      </c>
      <c r="V495" s="6" t="s">
        <v>32</v>
      </c>
      <c r="W495" s="6">
        <v>1</v>
      </c>
      <c r="X495" s="6">
        <v>0</v>
      </c>
      <c r="Y495" s="6">
        <v>1</v>
      </c>
      <c r="Z495" s="6">
        <v>1</v>
      </c>
      <c r="AA495" s="6">
        <v>1</v>
      </c>
      <c r="AB495" s="6">
        <v>1</v>
      </c>
      <c r="AC495" s="6">
        <v>0</v>
      </c>
      <c r="AD495" s="6">
        <v>0</v>
      </c>
      <c r="AE495" s="6">
        <v>0</v>
      </c>
      <c r="AF495" s="6">
        <v>1</v>
      </c>
      <c r="AG495" s="6">
        <v>1</v>
      </c>
      <c r="AH495" s="6">
        <v>1</v>
      </c>
    </row>
    <row r="496" spans="1:34" x14ac:dyDescent="0.3">
      <c r="A496" s="6">
        <v>200981</v>
      </c>
      <c r="B496" s="12" t="str">
        <f t="shared" si="21"/>
        <v>2009-8-1</v>
      </c>
      <c r="C496" s="15">
        <v>2009</v>
      </c>
      <c r="D496" s="15">
        <v>8</v>
      </c>
      <c r="E496" s="15">
        <v>1</v>
      </c>
      <c r="F496" s="6" t="s">
        <v>28</v>
      </c>
      <c r="G496" s="6" t="s">
        <v>29</v>
      </c>
      <c r="H496" s="7">
        <v>3.76</v>
      </c>
      <c r="I496" s="6" t="s">
        <v>49</v>
      </c>
      <c r="J496" s="6" t="s">
        <v>31</v>
      </c>
      <c r="K496" s="7">
        <v>3.52</v>
      </c>
      <c r="L496" s="6" t="s">
        <v>32</v>
      </c>
      <c r="M496" s="6">
        <v>201031</v>
      </c>
      <c r="N496" s="6" t="str">
        <f t="shared" si="22"/>
        <v>2010-3-1</v>
      </c>
      <c r="O496" s="7">
        <v>3.34</v>
      </c>
      <c r="P496" s="7">
        <v>3.12</v>
      </c>
      <c r="Q496" s="6" t="s">
        <v>32</v>
      </c>
      <c r="R496" s="6">
        <v>201581</v>
      </c>
      <c r="S496" s="6" t="str">
        <f t="shared" si="23"/>
        <v>2015-8-1</v>
      </c>
      <c r="T496" s="7">
        <v>3</v>
      </c>
      <c r="U496" s="7">
        <v>0</v>
      </c>
      <c r="V496" s="6" t="s">
        <v>32</v>
      </c>
      <c r="W496" s="6">
        <v>0</v>
      </c>
      <c r="X496" s="6">
        <v>1</v>
      </c>
      <c r="Y496" s="6">
        <v>1</v>
      </c>
      <c r="Z496" s="6">
        <v>1</v>
      </c>
      <c r="AA496" s="6">
        <v>1</v>
      </c>
      <c r="AB496" s="6">
        <v>1</v>
      </c>
      <c r="AC496" s="6">
        <v>0</v>
      </c>
      <c r="AD496" s="6">
        <v>0</v>
      </c>
      <c r="AE496" s="6">
        <v>0</v>
      </c>
      <c r="AF496" s="6">
        <v>0</v>
      </c>
      <c r="AG496" s="6">
        <v>0</v>
      </c>
      <c r="AH496" s="6">
        <v>0</v>
      </c>
    </row>
    <row r="497" spans="1:34" x14ac:dyDescent="0.3">
      <c r="A497" s="6">
        <v>200981</v>
      </c>
      <c r="B497" s="12" t="str">
        <f t="shared" si="21"/>
        <v>2009-8-1</v>
      </c>
      <c r="C497" s="15">
        <v>2009</v>
      </c>
      <c r="D497" s="15">
        <v>8</v>
      </c>
      <c r="E497" s="15">
        <v>1</v>
      </c>
      <c r="F497" s="6" t="s">
        <v>28</v>
      </c>
      <c r="G497" s="6" t="s">
        <v>36</v>
      </c>
      <c r="H497" s="7">
        <v>3.27</v>
      </c>
      <c r="I497" s="6" t="s">
        <v>49</v>
      </c>
      <c r="J497" s="6" t="s">
        <v>41</v>
      </c>
      <c r="K497" s="7">
        <v>2.5</v>
      </c>
      <c r="L497" s="6" t="s">
        <v>32</v>
      </c>
      <c r="M497" s="6">
        <v>201051</v>
      </c>
      <c r="N497" s="6" t="str">
        <f t="shared" si="22"/>
        <v>2010-5-1</v>
      </c>
      <c r="O497" s="7">
        <v>2.57</v>
      </c>
      <c r="P497" s="7">
        <v>1.85</v>
      </c>
      <c r="Q497" s="6" t="s">
        <v>42</v>
      </c>
      <c r="R497" s="6">
        <v>201381</v>
      </c>
      <c r="S497" s="6" t="str">
        <f t="shared" si="23"/>
        <v>2013-8-1</v>
      </c>
      <c r="T497" s="7">
        <v>2.56</v>
      </c>
      <c r="U497" s="7">
        <v>2.1</v>
      </c>
      <c r="V497" s="6" t="s">
        <v>32</v>
      </c>
      <c r="W497" s="6">
        <v>1</v>
      </c>
      <c r="X497" s="6">
        <v>0</v>
      </c>
      <c r="Y497" s="6">
        <v>1</v>
      </c>
      <c r="Z497" s="6">
        <v>1</v>
      </c>
      <c r="AA497" s="6">
        <v>1</v>
      </c>
      <c r="AB497" s="6">
        <v>1</v>
      </c>
      <c r="AC497" s="6">
        <v>1</v>
      </c>
      <c r="AD497" s="6">
        <v>0</v>
      </c>
      <c r="AE497" s="6">
        <v>0</v>
      </c>
      <c r="AF497" s="6">
        <v>0</v>
      </c>
      <c r="AG497" s="6">
        <v>1</v>
      </c>
      <c r="AH497" s="6">
        <v>1</v>
      </c>
    </row>
    <row r="498" spans="1:34" x14ac:dyDescent="0.3">
      <c r="A498" s="6">
        <v>200981</v>
      </c>
      <c r="B498" s="12" t="str">
        <f t="shared" si="21"/>
        <v>2009-8-1</v>
      </c>
      <c r="C498" s="15">
        <v>2009</v>
      </c>
      <c r="D498" s="15">
        <v>8</v>
      </c>
      <c r="E498" s="15">
        <v>1</v>
      </c>
      <c r="F498" s="6" t="s">
        <v>28</v>
      </c>
      <c r="G498" s="6" t="s">
        <v>29</v>
      </c>
      <c r="H498" s="7">
        <v>3.04</v>
      </c>
      <c r="I498" s="6" t="s">
        <v>49</v>
      </c>
      <c r="J498" s="6" t="s">
        <v>31</v>
      </c>
      <c r="K498" s="7">
        <v>2.21</v>
      </c>
      <c r="L498" s="6" t="s">
        <v>32</v>
      </c>
      <c r="M498" s="6">
        <v>201031</v>
      </c>
      <c r="N498" s="6" t="str">
        <f t="shared" si="22"/>
        <v>2010-3-1</v>
      </c>
      <c r="O498" s="7">
        <v>2.16</v>
      </c>
      <c r="P498" s="7">
        <v>2.1</v>
      </c>
      <c r="Q498" s="6" t="s">
        <v>32</v>
      </c>
      <c r="R498" s="6">
        <v>201331</v>
      </c>
      <c r="S498" s="6" t="str">
        <f t="shared" si="23"/>
        <v>2013-3-1</v>
      </c>
      <c r="T498" s="7">
        <v>2.82</v>
      </c>
      <c r="U498" s="7">
        <v>3</v>
      </c>
      <c r="V498" s="6" t="s">
        <v>32</v>
      </c>
      <c r="W498" s="6">
        <v>0</v>
      </c>
      <c r="X498" s="6">
        <v>1</v>
      </c>
      <c r="Y498" s="6">
        <v>1</v>
      </c>
      <c r="Z498" s="6">
        <v>1</v>
      </c>
      <c r="AA498" s="6">
        <v>1</v>
      </c>
      <c r="AB498" s="6">
        <v>1</v>
      </c>
      <c r="AC498" s="6">
        <v>0</v>
      </c>
      <c r="AD498" s="6">
        <v>0</v>
      </c>
      <c r="AE498" s="6">
        <v>0</v>
      </c>
      <c r="AF498" s="6">
        <v>0</v>
      </c>
      <c r="AG498" s="6">
        <v>1</v>
      </c>
      <c r="AH498" s="6">
        <v>1</v>
      </c>
    </row>
    <row r="499" spans="1:34" x14ac:dyDescent="0.3">
      <c r="A499" s="6">
        <v>200981</v>
      </c>
      <c r="B499" s="12" t="str">
        <f t="shared" si="21"/>
        <v>2009-8-1</v>
      </c>
      <c r="C499" s="15">
        <v>2009</v>
      </c>
      <c r="D499" s="15">
        <v>8</v>
      </c>
      <c r="E499" s="15">
        <v>1</v>
      </c>
      <c r="F499" s="6" t="s">
        <v>33</v>
      </c>
      <c r="G499" s="6" t="s">
        <v>37</v>
      </c>
      <c r="H499" s="7">
        <v>3.32</v>
      </c>
      <c r="I499" s="6" t="s">
        <v>49</v>
      </c>
      <c r="J499" s="6" t="s">
        <v>31</v>
      </c>
      <c r="K499" s="7">
        <v>2.65</v>
      </c>
      <c r="L499" s="6" t="s">
        <v>32</v>
      </c>
      <c r="M499" s="6">
        <v>201071</v>
      </c>
      <c r="N499" s="6" t="str">
        <f t="shared" si="22"/>
        <v>2010-7-1</v>
      </c>
      <c r="O499" s="7">
        <v>2.95</v>
      </c>
      <c r="P499" s="7">
        <v>4</v>
      </c>
      <c r="Q499" s="6" t="s">
        <v>32</v>
      </c>
      <c r="R499" s="6">
        <v>201331</v>
      </c>
      <c r="S499" s="6" t="str">
        <f t="shared" si="23"/>
        <v>2013-3-1</v>
      </c>
      <c r="T499" s="7">
        <v>3.01</v>
      </c>
      <c r="U499" s="7">
        <v>4</v>
      </c>
      <c r="V499" s="6" t="s">
        <v>32</v>
      </c>
      <c r="W499" s="6">
        <v>0</v>
      </c>
      <c r="X499" s="6">
        <v>1</v>
      </c>
      <c r="Y499" s="6">
        <v>1</v>
      </c>
      <c r="Z499" s="6">
        <v>1</v>
      </c>
      <c r="AA499" s="6">
        <v>1</v>
      </c>
      <c r="AB499" s="6">
        <v>1</v>
      </c>
      <c r="AC499" s="6">
        <v>0</v>
      </c>
      <c r="AD499" s="6">
        <v>0</v>
      </c>
      <c r="AE499" s="6">
        <v>0</v>
      </c>
      <c r="AF499" s="6">
        <v>1</v>
      </c>
      <c r="AG499" s="6">
        <v>1</v>
      </c>
      <c r="AH499" s="6">
        <v>1</v>
      </c>
    </row>
    <row r="500" spans="1:34" x14ac:dyDescent="0.3">
      <c r="A500" s="6">
        <v>200981</v>
      </c>
      <c r="B500" s="12" t="str">
        <f t="shared" si="21"/>
        <v>2009-8-1</v>
      </c>
      <c r="C500" s="15">
        <v>2009</v>
      </c>
      <c r="D500" s="15">
        <v>8</v>
      </c>
      <c r="E500" s="15">
        <v>1</v>
      </c>
      <c r="F500" s="6" t="s">
        <v>33</v>
      </c>
      <c r="G500" s="6" t="s">
        <v>36</v>
      </c>
      <c r="H500" s="7">
        <v>2.76</v>
      </c>
      <c r="I500" s="6" t="s">
        <v>49</v>
      </c>
      <c r="J500" s="6" t="s">
        <v>41</v>
      </c>
      <c r="K500" s="7">
        <v>2.17</v>
      </c>
      <c r="L500" s="6" t="s">
        <v>32</v>
      </c>
      <c r="M500" s="6">
        <v>201031</v>
      </c>
      <c r="N500" s="6" t="str">
        <f t="shared" si="22"/>
        <v>2010-3-1</v>
      </c>
      <c r="O500" s="7">
        <v>3.01</v>
      </c>
      <c r="P500" s="7">
        <v>3.47</v>
      </c>
      <c r="Q500" s="6" t="s">
        <v>32</v>
      </c>
      <c r="R500" s="6">
        <v>201031</v>
      </c>
      <c r="S500" s="6" t="str">
        <f t="shared" si="23"/>
        <v>2010-3-1</v>
      </c>
      <c r="T500" s="7">
        <v>3.01</v>
      </c>
      <c r="U500" s="7">
        <v>3.47</v>
      </c>
      <c r="V500" s="6" t="s">
        <v>32</v>
      </c>
      <c r="W500" s="6">
        <v>1</v>
      </c>
      <c r="X500" s="6">
        <v>1</v>
      </c>
      <c r="Y500" s="6">
        <v>1</v>
      </c>
      <c r="Z500" s="6">
        <v>0</v>
      </c>
      <c r="AA500" s="6">
        <v>0</v>
      </c>
      <c r="AB500" s="6">
        <v>0</v>
      </c>
      <c r="AC500" s="6">
        <v>0</v>
      </c>
      <c r="AD500" s="6">
        <v>0</v>
      </c>
      <c r="AE500" s="6">
        <v>0</v>
      </c>
      <c r="AF500" s="6">
        <v>0</v>
      </c>
      <c r="AG500" s="6">
        <v>0</v>
      </c>
      <c r="AH500" s="6">
        <v>0</v>
      </c>
    </row>
    <row r="501" spans="1:34" x14ac:dyDescent="0.3">
      <c r="A501" s="6">
        <v>200981</v>
      </c>
      <c r="B501" s="12" t="str">
        <f t="shared" si="21"/>
        <v>2009-8-1</v>
      </c>
      <c r="C501" s="15">
        <v>2009</v>
      </c>
      <c r="D501" s="15">
        <v>8</v>
      </c>
      <c r="E501" s="15">
        <v>1</v>
      </c>
      <c r="F501" s="6" t="s">
        <v>33</v>
      </c>
      <c r="G501" s="6" t="s">
        <v>40</v>
      </c>
      <c r="H501" s="7">
        <v>2.79</v>
      </c>
      <c r="I501" s="6" t="s">
        <v>49</v>
      </c>
      <c r="J501" s="6" t="s">
        <v>31</v>
      </c>
      <c r="K501" s="7">
        <v>0.85</v>
      </c>
      <c r="L501" s="6" t="s">
        <v>39</v>
      </c>
      <c r="M501" s="6">
        <v>201061</v>
      </c>
      <c r="N501" s="6" t="str">
        <f t="shared" si="22"/>
        <v>2010-6-1</v>
      </c>
      <c r="O501" s="7">
        <v>2.02</v>
      </c>
      <c r="P501" s="7">
        <v>3</v>
      </c>
      <c r="Q501" s="6" t="s">
        <v>32</v>
      </c>
      <c r="R501" s="17"/>
      <c r="S501" s="6" t="str">
        <f t="shared" si="23"/>
        <v>--</v>
      </c>
      <c r="T501" s="16"/>
      <c r="U501" s="16"/>
      <c r="V501" s="17"/>
      <c r="W501" s="6">
        <v>0</v>
      </c>
      <c r="X501" s="6">
        <v>1</v>
      </c>
      <c r="Y501" s="6">
        <v>1</v>
      </c>
      <c r="Z501" s="6">
        <v>1</v>
      </c>
      <c r="AA501" s="6">
        <v>0</v>
      </c>
      <c r="AB501" s="6">
        <v>0</v>
      </c>
      <c r="AC501" s="6">
        <v>0</v>
      </c>
      <c r="AD501" s="6">
        <v>0</v>
      </c>
      <c r="AE501" s="6">
        <v>0</v>
      </c>
      <c r="AF501" s="6">
        <v>0</v>
      </c>
      <c r="AG501" s="6">
        <v>0</v>
      </c>
      <c r="AH501" s="6">
        <v>0</v>
      </c>
    </row>
    <row r="502" spans="1:34" x14ac:dyDescent="0.3">
      <c r="A502" s="6">
        <v>200981</v>
      </c>
      <c r="B502" s="12" t="str">
        <f t="shared" si="21"/>
        <v>2009-8-1</v>
      </c>
      <c r="C502" s="15">
        <v>2009</v>
      </c>
      <c r="D502" s="15">
        <v>8</v>
      </c>
      <c r="E502" s="15">
        <v>1</v>
      </c>
      <c r="F502" s="6" t="s">
        <v>28</v>
      </c>
      <c r="G502" s="6" t="s">
        <v>38</v>
      </c>
      <c r="H502" s="7">
        <v>3.24</v>
      </c>
      <c r="I502" s="6" t="s">
        <v>49</v>
      </c>
      <c r="J502" s="6" t="s">
        <v>43</v>
      </c>
      <c r="K502" s="7">
        <v>3.07</v>
      </c>
      <c r="L502" s="6" t="s">
        <v>32</v>
      </c>
      <c r="M502" s="6">
        <v>201031</v>
      </c>
      <c r="N502" s="6" t="str">
        <f t="shared" si="22"/>
        <v>2010-3-1</v>
      </c>
      <c r="O502" s="7">
        <v>3.07</v>
      </c>
      <c r="P502" s="7">
        <v>3.08</v>
      </c>
      <c r="Q502" s="6" t="s">
        <v>32</v>
      </c>
      <c r="R502" s="6">
        <v>201331</v>
      </c>
      <c r="S502" s="6" t="str">
        <f t="shared" si="23"/>
        <v>2013-3-1</v>
      </c>
      <c r="T502" s="7">
        <v>2.79</v>
      </c>
      <c r="U502" s="7">
        <v>2.5299999999999998</v>
      </c>
      <c r="V502" s="6" t="s">
        <v>32</v>
      </c>
      <c r="W502" s="6">
        <v>0</v>
      </c>
      <c r="X502" s="6">
        <v>0</v>
      </c>
      <c r="Y502" s="6">
        <v>1</v>
      </c>
      <c r="Z502" s="6">
        <v>1</v>
      </c>
      <c r="AA502" s="6">
        <v>1</v>
      </c>
      <c r="AB502" s="6">
        <v>1</v>
      </c>
      <c r="AC502" s="6">
        <v>0</v>
      </c>
      <c r="AD502" s="6">
        <v>0</v>
      </c>
      <c r="AE502" s="6">
        <v>0</v>
      </c>
      <c r="AF502" s="6">
        <v>1</v>
      </c>
      <c r="AG502" s="6">
        <v>1</v>
      </c>
      <c r="AH502" s="6">
        <v>1</v>
      </c>
    </row>
    <row r="503" spans="1:34" x14ac:dyDescent="0.3">
      <c r="A503" s="6">
        <v>200981</v>
      </c>
      <c r="B503" s="12" t="str">
        <f t="shared" si="21"/>
        <v>2009-8-1</v>
      </c>
      <c r="C503" s="15">
        <v>2009</v>
      </c>
      <c r="D503" s="15">
        <v>8</v>
      </c>
      <c r="E503" s="15">
        <v>1</v>
      </c>
      <c r="F503" s="6" t="s">
        <v>33</v>
      </c>
      <c r="G503" s="6" t="s">
        <v>36</v>
      </c>
      <c r="H503" s="7">
        <v>3.85</v>
      </c>
      <c r="I503" s="6" t="s">
        <v>49</v>
      </c>
      <c r="J503" s="6" t="s">
        <v>31</v>
      </c>
      <c r="K503" s="7">
        <v>3.06</v>
      </c>
      <c r="L503" s="6" t="s">
        <v>32</v>
      </c>
      <c r="M503" s="6">
        <v>201031</v>
      </c>
      <c r="N503" s="6" t="str">
        <f t="shared" si="22"/>
        <v>2010-3-1</v>
      </c>
      <c r="O503" s="7">
        <v>3.53</v>
      </c>
      <c r="P503" s="7">
        <v>4</v>
      </c>
      <c r="Q503" s="6" t="s">
        <v>32</v>
      </c>
      <c r="R503" s="6">
        <v>201331</v>
      </c>
      <c r="S503" s="6" t="str">
        <f t="shared" si="23"/>
        <v>2013-3-1</v>
      </c>
      <c r="T503" s="7">
        <v>3.7</v>
      </c>
      <c r="U503" s="7">
        <v>4</v>
      </c>
      <c r="V503" s="6" t="s">
        <v>32</v>
      </c>
      <c r="W503" s="6">
        <v>0</v>
      </c>
      <c r="X503" s="6">
        <v>1</v>
      </c>
      <c r="Y503" s="6">
        <v>1</v>
      </c>
      <c r="Z503" s="6">
        <v>1</v>
      </c>
      <c r="AA503" s="6">
        <v>1</v>
      </c>
      <c r="AB503" s="6">
        <v>1</v>
      </c>
      <c r="AC503" s="6">
        <v>0</v>
      </c>
      <c r="AD503" s="6">
        <v>0</v>
      </c>
      <c r="AE503" s="6">
        <v>0</v>
      </c>
      <c r="AF503" s="6">
        <v>1</v>
      </c>
      <c r="AG503" s="6">
        <v>1</v>
      </c>
      <c r="AH503" s="6">
        <v>1</v>
      </c>
    </row>
    <row r="504" spans="1:34" x14ac:dyDescent="0.3">
      <c r="A504" s="6">
        <v>200981</v>
      </c>
      <c r="B504" s="12" t="str">
        <f t="shared" si="21"/>
        <v>2009-8-1</v>
      </c>
      <c r="C504" s="15">
        <v>2009</v>
      </c>
      <c r="D504" s="15">
        <v>8</v>
      </c>
      <c r="E504" s="15">
        <v>1</v>
      </c>
      <c r="F504" s="6" t="s">
        <v>28</v>
      </c>
      <c r="G504" s="6" t="s">
        <v>38</v>
      </c>
      <c r="H504" s="7">
        <v>3.25</v>
      </c>
      <c r="I504" s="6" t="s">
        <v>49</v>
      </c>
      <c r="J504" s="6" t="s">
        <v>31</v>
      </c>
      <c r="K504" s="7">
        <v>1.96</v>
      </c>
      <c r="L504" s="6" t="s">
        <v>39</v>
      </c>
      <c r="M504" s="6">
        <v>201051</v>
      </c>
      <c r="N504" s="6" t="str">
        <f t="shared" si="22"/>
        <v>2010-5-1</v>
      </c>
      <c r="O504" s="7">
        <v>2.0699999999999998</v>
      </c>
      <c r="P504" s="7">
        <v>1</v>
      </c>
      <c r="Q504" s="6" t="s">
        <v>42</v>
      </c>
      <c r="R504" s="6">
        <v>201371</v>
      </c>
      <c r="S504" s="6" t="str">
        <f t="shared" si="23"/>
        <v>2013-7-1</v>
      </c>
      <c r="T504" s="7">
        <v>2.13</v>
      </c>
      <c r="U504" s="7">
        <v>2.7</v>
      </c>
      <c r="V504" s="6" t="s">
        <v>32</v>
      </c>
      <c r="W504" s="6">
        <v>0</v>
      </c>
      <c r="X504" s="6">
        <v>0</v>
      </c>
      <c r="Y504" s="6">
        <v>1</v>
      </c>
      <c r="Z504" s="6">
        <v>1</v>
      </c>
      <c r="AA504" s="6">
        <v>1</v>
      </c>
      <c r="AB504" s="6">
        <v>1</v>
      </c>
      <c r="AC504" s="6">
        <v>0</v>
      </c>
      <c r="AD504" s="6">
        <v>0</v>
      </c>
      <c r="AE504" s="6">
        <v>0</v>
      </c>
      <c r="AF504" s="6">
        <v>1</v>
      </c>
      <c r="AG504" s="6">
        <v>1</v>
      </c>
      <c r="AH504" s="6">
        <v>1</v>
      </c>
    </row>
    <row r="505" spans="1:34" x14ac:dyDescent="0.3">
      <c r="A505" s="6">
        <v>200981</v>
      </c>
      <c r="B505" s="12" t="str">
        <f t="shared" si="21"/>
        <v>2009-8-1</v>
      </c>
      <c r="C505" s="15">
        <v>2009</v>
      </c>
      <c r="D505" s="15">
        <v>8</v>
      </c>
      <c r="E505" s="15">
        <v>1</v>
      </c>
      <c r="F505" s="6" t="s">
        <v>28</v>
      </c>
      <c r="G505" s="6" t="s">
        <v>40</v>
      </c>
      <c r="H505" s="7">
        <v>3.79</v>
      </c>
      <c r="I505" s="6" t="s">
        <v>49</v>
      </c>
      <c r="J505" s="6" t="s">
        <v>31</v>
      </c>
      <c r="K505" s="7">
        <v>3.25</v>
      </c>
      <c r="L505" s="6" t="s">
        <v>32</v>
      </c>
      <c r="M505" s="6">
        <v>201031</v>
      </c>
      <c r="N505" s="6" t="str">
        <f t="shared" si="22"/>
        <v>2010-3-1</v>
      </c>
      <c r="O505" s="7">
        <v>3.19</v>
      </c>
      <c r="P505" s="7">
        <v>3.12</v>
      </c>
      <c r="Q505" s="6" t="s">
        <v>32</v>
      </c>
      <c r="R505" s="6">
        <v>201381</v>
      </c>
      <c r="S505" s="6" t="str">
        <f t="shared" si="23"/>
        <v>2013-8-1</v>
      </c>
      <c r="T505" s="7">
        <v>3.24</v>
      </c>
      <c r="U505" s="7">
        <v>3.6</v>
      </c>
      <c r="V505" s="6" t="s">
        <v>32</v>
      </c>
      <c r="W505" s="6">
        <v>0</v>
      </c>
      <c r="X505" s="6">
        <v>0</v>
      </c>
      <c r="Y505" s="6">
        <v>1</v>
      </c>
      <c r="Z505" s="6">
        <v>1</v>
      </c>
      <c r="AA505" s="6">
        <v>1</v>
      </c>
      <c r="AB505" s="6">
        <v>1</v>
      </c>
      <c r="AC505" s="6">
        <v>1</v>
      </c>
      <c r="AD505" s="6">
        <v>0</v>
      </c>
      <c r="AE505" s="6">
        <v>0</v>
      </c>
      <c r="AF505" s="6">
        <v>0</v>
      </c>
      <c r="AG505" s="6">
        <v>1</v>
      </c>
      <c r="AH505" s="6">
        <v>1</v>
      </c>
    </row>
    <row r="506" spans="1:34" x14ac:dyDescent="0.3">
      <c r="A506" s="6">
        <v>200981</v>
      </c>
      <c r="B506" s="12" t="str">
        <f t="shared" si="21"/>
        <v>2009-8-1</v>
      </c>
      <c r="C506" s="15">
        <v>2009</v>
      </c>
      <c r="D506" s="15">
        <v>8</v>
      </c>
      <c r="E506" s="15">
        <v>1</v>
      </c>
      <c r="F506" s="6" t="s">
        <v>33</v>
      </c>
      <c r="G506" s="6" t="s">
        <v>40</v>
      </c>
      <c r="H506" s="7">
        <v>3.8</v>
      </c>
      <c r="I506" s="6" t="s">
        <v>49</v>
      </c>
      <c r="J506" s="6" t="s">
        <v>31</v>
      </c>
      <c r="K506" s="7">
        <v>3.75</v>
      </c>
      <c r="L506" s="6" t="s">
        <v>32</v>
      </c>
      <c r="M506" s="6">
        <v>201031</v>
      </c>
      <c r="N506" s="6" t="str">
        <f t="shared" si="22"/>
        <v>2010-3-1</v>
      </c>
      <c r="O506" s="7">
        <v>3.71</v>
      </c>
      <c r="P506" s="7">
        <v>3.67</v>
      </c>
      <c r="Q506" s="6" t="s">
        <v>32</v>
      </c>
      <c r="R506" s="6">
        <v>201431</v>
      </c>
      <c r="S506" s="6" t="str">
        <f t="shared" si="23"/>
        <v>2014-3-1</v>
      </c>
      <c r="T506" s="7">
        <v>3.63</v>
      </c>
      <c r="U506" s="7">
        <v>4</v>
      </c>
      <c r="V506" s="6" t="s">
        <v>32</v>
      </c>
      <c r="W506" s="6">
        <v>0</v>
      </c>
      <c r="X506" s="6">
        <v>0</v>
      </c>
      <c r="Y506" s="6">
        <v>1</v>
      </c>
      <c r="Z506" s="6">
        <v>1</v>
      </c>
      <c r="AA506" s="6">
        <v>1</v>
      </c>
      <c r="AB506" s="6">
        <v>1</v>
      </c>
      <c r="AC506" s="6">
        <v>1</v>
      </c>
      <c r="AD506" s="6">
        <v>0</v>
      </c>
      <c r="AE506" s="6">
        <v>0</v>
      </c>
      <c r="AF506" s="6">
        <v>0</v>
      </c>
      <c r="AG506" s="6">
        <v>1</v>
      </c>
      <c r="AH506" s="6">
        <v>1</v>
      </c>
    </row>
    <row r="507" spans="1:34" x14ac:dyDescent="0.3">
      <c r="A507" s="6">
        <v>200981</v>
      </c>
      <c r="B507" s="12" t="str">
        <f t="shared" si="21"/>
        <v>2009-8-1</v>
      </c>
      <c r="C507" s="15">
        <v>2009</v>
      </c>
      <c r="D507" s="15">
        <v>8</v>
      </c>
      <c r="E507" s="15">
        <v>1</v>
      </c>
      <c r="F507" s="6" t="s">
        <v>33</v>
      </c>
      <c r="G507" s="6" t="s">
        <v>38</v>
      </c>
      <c r="H507" s="7">
        <v>3.97</v>
      </c>
      <c r="I507" s="6" t="s">
        <v>49</v>
      </c>
      <c r="J507" s="6" t="s">
        <v>43</v>
      </c>
      <c r="K507" s="7">
        <v>3.25</v>
      </c>
      <c r="L507" s="6" t="s">
        <v>32</v>
      </c>
      <c r="M507" s="6">
        <v>201031</v>
      </c>
      <c r="N507" s="6" t="str">
        <f t="shared" si="22"/>
        <v>2010-3-1</v>
      </c>
      <c r="O507" s="7">
        <v>3.42</v>
      </c>
      <c r="P507" s="7">
        <v>3.6</v>
      </c>
      <c r="Q507" s="6" t="s">
        <v>32</v>
      </c>
      <c r="R507" s="6">
        <v>201431</v>
      </c>
      <c r="S507" s="6" t="str">
        <f t="shared" si="23"/>
        <v>2014-3-1</v>
      </c>
      <c r="T507" s="7">
        <v>3.27</v>
      </c>
      <c r="U507" s="7">
        <v>4</v>
      </c>
      <c r="V507" s="6" t="s">
        <v>32</v>
      </c>
      <c r="W507" s="6">
        <v>1</v>
      </c>
      <c r="X507" s="6">
        <v>0</v>
      </c>
      <c r="Y507" s="6">
        <v>1</v>
      </c>
      <c r="Z507" s="6">
        <v>1</v>
      </c>
      <c r="AA507" s="6">
        <v>1</v>
      </c>
      <c r="AB507" s="6">
        <v>1</v>
      </c>
      <c r="AC507" s="6">
        <v>1</v>
      </c>
      <c r="AD507" s="6">
        <v>0</v>
      </c>
      <c r="AE507" s="6">
        <v>0</v>
      </c>
      <c r="AF507" s="6">
        <v>0</v>
      </c>
      <c r="AG507" s="6">
        <v>1</v>
      </c>
      <c r="AH507" s="6">
        <v>1</v>
      </c>
    </row>
    <row r="508" spans="1:34" x14ac:dyDescent="0.3">
      <c r="A508" s="6">
        <v>200981</v>
      </c>
      <c r="B508" s="12" t="str">
        <f t="shared" si="21"/>
        <v>2009-8-1</v>
      </c>
      <c r="C508" s="15">
        <v>2009</v>
      </c>
      <c r="D508" s="15">
        <v>8</v>
      </c>
      <c r="E508" s="15">
        <v>1</v>
      </c>
      <c r="F508" s="6" t="s">
        <v>33</v>
      </c>
      <c r="G508" s="6" t="s">
        <v>40</v>
      </c>
      <c r="H508" s="7">
        <v>3.52</v>
      </c>
      <c r="I508" s="6" t="s">
        <v>49</v>
      </c>
      <c r="J508" s="6" t="s">
        <v>41</v>
      </c>
      <c r="K508" s="7">
        <v>3.14</v>
      </c>
      <c r="L508" s="6" t="s">
        <v>32</v>
      </c>
      <c r="M508" s="6">
        <v>201031</v>
      </c>
      <c r="N508" s="6" t="str">
        <f t="shared" si="22"/>
        <v>2010-3-1</v>
      </c>
      <c r="O508" s="7">
        <v>3.1</v>
      </c>
      <c r="P508" s="7">
        <v>3.06</v>
      </c>
      <c r="Q508" s="6" t="s">
        <v>32</v>
      </c>
      <c r="R508" s="6">
        <v>201331</v>
      </c>
      <c r="S508" s="6" t="str">
        <f t="shared" si="23"/>
        <v>2013-3-1</v>
      </c>
      <c r="T508" s="7">
        <v>3.32</v>
      </c>
      <c r="U508" s="7">
        <v>3.52</v>
      </c>
      <c r="V508" s="6" t="s">
        <v>32</v>
      </c>
      <c r="W508" s="6">
        <v>1</v>
      </c>
      <c r="X508" s="6">
        <v>0</v>
      </c>
      <c r="Y508" s="6">
        <v>1</v>
      </c>
      <c r="Z508" s="6">
        <v>1</v>
      </c>
      <c r="AA508" s="6">
        <v>1</v>
      </c>
      <c r="AB508" s="6">
        <v>1</v>
      </c>
      <c r="AC508" s="6">
        <v>0</v>
      </c>
      <c r="AD508" s="6">
        <v>0</v>
      </c>
      <c r="AE508" s="6">
        <v>0</v>
      </c>
      <c r="AF508" s="6">
        <v>1</v>
      </c>
      <c r="AG508" s="6">
        <v>1</v>
      </c>
      <c r="AH508" s="6">
        <v>1</v>
      </c>
    </row>
    <row r="509" spans="1:34" x14ac:dyDescent="0.3">
      <c r="A509" s="6">
        <v>200981</v>
      </c>
      <c r="B509" s="12" t="str">
        <f t="shared" si="21"/>
        <v>2009-8-1</v>
      </c>
      <c r="C509" s="15">
        <v>2009</v>
      </c>
      <c r="D509" s="15">
        <v>8</v>
      </c>
      <c r="E509" s="15">
        <v>1</v>
      </c>
      <c r="F509" s="6" t="s">
        <v>33</v>
      </c>
      <c r="G509" s="6" t="s">
        <v>37</v>
      </c>
      <c r="H509" s="7">
        <v>3.67</v>
      </c>
      <c r="I509" s="6" t="s">
        <v>49</v>
      </c>
      <c r="J509" s="6" t="s">
        <v>43</v>
      </c>
      <c r="K509" s="7">
        <v>3.1</v>
      </c>
      <c r="L509" s="6" t="s">
        <v>32</v>
      </c>
      <c r="M509" s="6">
        <v>201051</v>
      </c>
      <c r="N509" s="6" t="str">
        <f t="shared" si="22"/>
        <v>2010-5-1</v>
      </c>
      <c r="O509" s="7">
        <v>2.87</v>
      </c>
      <c r="P509" s="7">
        <v>1.7</v>
      </c>
      <c r="Q509" s="6" t="s">
        <v>42</v>
      </c>
      <c r="R509" s="6">
        <v>201331</v>
      </c>
      <c r="S509" s="6" t="str">
        <f t="shared" si="23"/>
        <v>2013-3-1</v>
      </c>
      <c r="T509" s="7">
        <v>2.82</v>
      </c>
      <c r="U509" s="7">
        <v>3</v>
      </c>
      <c r="V509" s="6" t="s">
        <v>32</v>
      </c>
      <c r="W509" s="6">
        <v>0</v>
      </c>
      <c r="X509" s="6">
        <v>1</v>
      </c>
      <c r="Y509" s="6">
        <v>1</v>
      </c>
      <c r="Z509" s="6">
        <v>1</v>
      </c>
      <c r="AA509" s="6">
        <v>1</v>
      </c>
      <c r="AB509" s="6">
        <v>1</v>
      </c>
      <c r="AC509" s="6">
        <v>0</v>
      </c>
      <c r="AD509" s="6">
        <v>0</v>
      </c>
      <c r="AE509" s="6">
        <v>0</v>
      </c>
      <c r="AF509" s="6">
        <v>1</v>
      </c>
      <c r="AG509" s="6">
        <v>1</v>
      </c>
      <c r="AH509" s="6">
        <v>1</v>
      </c>
    </row>
    <row r="510" spans="1:34" x14ac:dyDescent="0.3">
      <c r="A510" s="6">
        <v>200981</v>
      </c>
      <c r="B510" s="12" t="str">
        <f t="shared" si="21"/>
        <v>2009-8-1</v>
      </c>
      <c r="C510" s="15">
        <v>2009</v>
      </c>
      <c r="D510" s="15">
        <v>8</v>
      </c>
      <c r="E510" s="15">
        <v>1</v>
      </c>
      <c r="F510" s="6" t="s">
        <v>28</v>
      </c>
      <c r="G510" s="6" t="s">
        <v>40</v>
      </c>
      <c r="H510" s="7">
        <v>3.68</v>
      </c>
      <c r="I510" s="6" t="s">
        <v>49</v>
      </c>
      <c r="J510" s="6" t="s">
        <v>41</v>
      </c>
      <c r="K510" s="7">
        <v>2.73</v>
      </c>
      <c r="L510" s="6" t="s">
        <v>32</v>
      </c>
      <c r="M510" s="6">
        <v>201031</v>
      </c>
      <c r="N510" s="6" t="str">
        <f t="shared" si="22"/>
        <v>2010-3-1</v>
      </c>
      <c r="O510" s="7">
        <v>2.57</v>
      </c>
      <c r="P510" s="7">
        <v>2.4</v>
      </c>
      <c r="Q510" s="6" t="s">
        <v>32</v>
      </c>
      <c r="R510" s="6">
        <v>201371</v>
      </c>
      <c r="S510" s="6" t="str">
        <f t="shared" si="23"/>
        <v>2013-7-1</v>
      </c>
      <c r="T510" s="7">
        <v>2.8</v>
      </c>
      <c r="U510" s="7">
        <v>2.2999999999999998</v>
      </c>
      <c r="V510" s="6" t="s">
        <v>32</v>
      </c>
      <c r="W510" s="6">
        <v>0</v>
      </c>
      <c r="X510" s="6">
        <v>0</v>
      </c>
      <c r="Y510" s="6">
        <v>1</v>
      </c>
      <c r="Z510" s="6">
        <v>1</v>
      </c>
      <c r="AA510" s="6">
        <v>1</v>
      </c>
      <c r="AB510" s="6">
        <v>1</v>
      </c>
      <c r="AC510" s="6">
        <v>0</v>
      </c>
      <c r="AD510" s="6">
        <v>0</v>
      </c>
      <c r="AE510" s="6">
        <v>0</v>
      </c>
      <c r="AF510" s="6">
        <v>1</v>
      </c>
      <c r="AG510" s="6">
        <v>1</v>
      </c>
      <c r="AH510" s="6">
        <v>1</v>
      </c>
    </row>
    <row r="511" spans="1:34" x14ac:dyDescent="0.3">
      <c r="A511" s="6">
        <v>200981</v>
      </c>
      <c r="B511" s="12" t="str">
        <f t="shared" si="21"/>
        <v>2009-8-1</v>
      </c>
      <c r="C511" s="15">
        <v>2009</v>
      </c>
      <c r="D511" s="15">
        <v>8</v>
      </c>
      <c r="E511" s="15">
        <v>1</v>
      </c>
      <c r="F511" s="6" t="s">
        <v>28</v>
      </c>
      <c r="G511" s="6" t="s">
        <v>40</v>
      </c>
      <c r="H511" s="7">
        <v>3.16</v>
      </c>
      <c r="I511" s="6" t="s">
        <v>49</v>
      </c>
      <c r="J511" s="6" t="s">
        <v>43</v>
      </c>
      <c r="K511" s="7">
        <v>2.65</v>
      </c>
      <c r="L511" s="6" t="s">
        <v>32</v>
      </c>
      <c r="M511" s="6">
        <v>201071</v>
      </c>
      <c r="N511" s="6" t="str">
        <f t="shared" si="22"/>
        <v>2010-7-1</v>
      </c>
      <c r="O511" s="7">
        <v>1.69</v>
      </c>
      <c r="P511" s="7">
        <v>1</v>
      </c>
      <c r="Q511" s="6" t="s">
        <v>39</v>
      </c>
      <c r="R511" s="6">
        <v>201431</v>
      </c>
      <c r="S511" s="6" t="str">
        <f t="shared" si="23"/>
        <v>2014-3-1</v>
      </c>
      <c r="T511" s="7">
        <v>2.1800000000000002</v>
      </c>
      <c r="U511" s="7">
        <v>2.0099999999999998</v>
      </c>
      <c r="V511" s="6" t="s">
        <v>32</v>
      </c>
      <c r="W511" s="6">
        <v>1</v>
      </c>
      <c r="X511" s="6">
        <v>0</v>
      </c>
      <c r="Y511" s="6">
        <v>1</v>
      </c>
      <c r="Z511" s="6">
        <v>1</v>
      </c>
      <c r="AA511" s="6">
        <v>0</v>
      </c>
      <c r="AB511" s="6">
        <v>1</v>
      </c>
      <c r="AC511" s="6">
        <v>1</v>
      </c>
      <c r="AD511" s="6">
        <v>0</v>
      </c>
      <c r="AE511" s="6">
        <v>0</v>
      </c>
      <c r="AF511" s="6">
        <v>0</v>
      </c>
      <c r="AG511" s="6">
        <v>1</v>
      </c>
      <c r="AH511" s="6">
        <v>1</v>
      </c>
    </row>
    <row r="512" spans="1:34" x14ac:dyDescent="0.3">
      <c r="A512" s="6">
        <v>200981</v>
      </c>
      <c r="B512" s="12" t="str">
        <f t="shared" si="21"/>
        <v>2009-8-1</v>
      </c>
      <c r="C512" s="15">
        <v>2009</v>
      </c>
      <c r="D512" s="15">
        <v>8</v>
      </c>
      <c r="E512" s="15">
        <v>1</v>
      </c>
      <c r="F512" s="6" t="s">
        <v>33</v>
      </c>
      <c r="G512" s="6" t="s">
        <v>40</v>
      </c>
      <c r="H512" s="7">
        <v>3.54</v>
      </c>
      <c r="I512" s="6" t="s">
        <v>49</v>
      </c>
      <c r="J512" s="6" t="s">
        <v>43</v>
      </c>
      <c r="K512" s="7">
        <v>3.43</v>
      </c>
      <c r="L512" s="6" t="s">
        <v>32</v>
      </c>
      <c r="M512" s="6">
        <v>201031</v>
      </c>
      <c r="N512" s="6" t="str">
        <f t="shared" si="22"/>
        <v>2010-3-1</v>
      </c>
      <c r="O512" s="7">
        <v>2.5</v>
      </c>
      <c r="P512" s="7">
        <v>2.14</v>
      </c>
      <c r="Q512" s="6" t="s">
        <v>32</v>
      </c>
      <c r="R512" s="6">
        <v>201381</v>
      </c>
      <c r="S512" s="6" t="str">
        <f t="shared" si="23"/>
        <v>2013-8-1</v>
      </c>
      <c r="T512" s="7">
        <v>2.5299999999999998</v>
      </c>
      <c r="U512" s="7">
        <v>3.12</v>
      </c>
      <c r="V512" s="6" t="s">
        <v>32</v>
      </c>
      <c r="W512" s="6">
        <v>1</v>
      </c>
      <c r="X512" s="6">
        <v>0</v>
      </c>
      <c r="Y512" s="6">
        <v>1</v>
      </c>
      <c r="Z512" s="6">
        <v>1</v>
      </c>
      <c r="AA512" s="6">
        <v>1</v>
      </c>
      <c r="AB512" s="6">
        <v>1</v>
      </c>
      <c r="AC512" s="6">
        <v>1</v>
      </c>
      <c r="AD512" s="6">
        <v>0</v>
      </c>
      <c r="AE512" s="6">
        <v>0</v>
      </c>
      <c r="AF512" s="6">
        <v>0</v>
      </c>
      <c r="AG512" s="6">
        <v>0</v>
      </c>
      <c r="AH512" s="6">
        <v>0</v>
      </c>
    </row>
    <row r="513" spans="1:34" x14ac:dyDescent="0.3">
      <c r="A513" s="6">
        <v>200981</v>
      </c>
      <c r="B513" s="12" t="str">
        <f t="shared" si="21"/>
        <v>2009-8-1</v>
      </c>
      <c r="C513" s="15">
        <v>2009</v>
      </c>
      <c r="D513" s="15">
        <v>8</v>
      </c>
      <c r="E513" s="15">
        <v>1</v>
      </c>
      <c r="F513" s="6" t="s">
        <v>28</v>
      </c>
      <c r="G513" s="6" t="s">
        <v>40</v>
      </c>
      <c r="H513" s="7">
        <v>2.97</v>
      </c>
      <c r="I513" s="6" t="s">
        <v>49</v>
      </c>
      <c r="J513" s="6" t="s">
        <v>31</v>
      </c>
      <c r="K513" s="7">
        <v>2.69</v>
      </c>
      <c r="L513" s="6" t="s">
        <v>32</v>
      </c>
      <c r="M513" s="6">
        <v>201031</v>
      </c>
      <c r="N513" s="6" t="str">
        <f t="shared" si="22"/>
        <v>2010-3-1</v>
      </c>
      <c r="O513" s="7">
        <v>2.89</v>
      </c>
      <c r="P513" s="7">
        <v>3.09</v>
      </c>
      <c r="Q513" s="6" t="s">
        <v>32</v>
      </c>
      <c r="R513" s="6">
        <v>201351</v>
      </c>
      <c r="S513" s="6" t="str">
        <f t="shared" si="23"/>
        <v>2013-5-1</v>
      </c>
      <c r="T513" s="7">
        <v>2.6</v>
      </c>
      <c r="U513" s="7">
        <v>3</v>
      </c>
      <c r="V513" s="6" t="s">
        <v>32</v>
      </c>
      <c r="W513" s="6">
        <v>1</v>
      </c>
      <c r="X513" s="6">
        <v>0</v>
      </c>
      <c r="Y513" s="6">
        <v>1</v>
      </c>
      <c r="Z513" s="6">
        <v>1</v>
      </c>
      <c r="AA513" s="6">
        <v>1</v>
      </c>
      <c r="AB513" s="6">
        <v>1</v>
      </c>
      <c r="AC513" s="6">
        <v>0</v>
      </c>
      <c r="AD513" s="6">
        <v>0</v>
      </c>
      <c r="AE513" s="6">
        <v>0</v>
      </c>
      <c r="AF513" s="6">
        <v>1</v>
      </c>
      <c r="AG513" s="6">
        <v>1</v>
      </c>
      <c r="AH513" s="6">
        <v>1</v>
      </c>
    </row>
    <row r="514" spans="1:34" x14ac:dyDescent="0.3">
      <c r="A514" s="6">
        <v>201081</v>
      </c>
      <c r="B514" s="12" t="str">
        <f t="shared" si="21"/>
        <v>2010-8-1</v>
      </c>
      <c r="C514" s="15">
        <v>2010</v>
      </c>
      <c r="D514" s="15">
        <v>8</v>
      </c>
      <c r="E514" s="15">
        <v>1</v>
      </c>
      <c r="F514" s="6" t="s">
        <v>28</v>
      </c>
      <c r="G514" s="6" t="s">
        <v>37</v>
      </c>
      <c r="H514" s="7">
        <v>3.46</v>
      </c>
      <c r="I514" s="6" t="s">
        <v>30</v>
      </c>
      <c r="J514" s="6" t="s">
        <v>31</v>
      </c>
      <c r="K514" s="7">
        <v>2.23</v>
      </c>
      <c r="L514" s="6" t="s">
        <v>32</v>
      </c>
      <c r="M514" s="6">
        <v>201131</v>
      </c>
      <c r="N514" s="6" t="str">
        <f t="shared" si="22"/>
        <v>2011-3-1</v>
      </c>
      <c r="O514" s="7">
        <v>2.2999999999999998</v>
      </c>
      <c r="P514" s="7">
        <v>2.35</v>
      </c>
      <c r="Q514" s="6" t="s">
        <v>32</v>
      </c>
      <c r="R514" s="6">
        <v>201431</v>
      </c>
      <c r="S514" s="6" t="str">
        <f t="shared" si="23"/>
        <v>2014-3-1</v>
      </c>
      <c r="T514" s="7">
        <v>2.8</v>
      </c>
      <c r="U514" s="7">
        <v>3.1</v>
      </c>
      <c r="V514" s="6" t="s">
        <v>32</v>
      </c>
      <c r="W514" s="6">
        <v>0</v>
      </c>
      <c r="X514" s="6">
        <v>1</v>
      </c>
      <c r="Y514" s="6">
        <v>1</v>
      </c>
      <c r="Z514" s="6">
        <v>1</v>
      </c>
      <c r="AA514" s="6">
        <v>1</v>
      </c>
      <c r="AB514" s="6">
        <v>1</v>
      </c>
      <c r="AC514" s="6">
        <v>0</v>
      </c>
      <c r="AD514" s="6">
        <v>0</v>
      </c>
      <c r="AE514" s="6">
        <v>0</v>
      </c>
      <c r="AF514" s="6">
        <v>1</v>
      </c>
      <c r="AG514" s="6">
        <v>1</v>
      </c>
      <c r="AH514" s="6">
        <v>1</v>
      </c>
    </row>
    <row r="515" spans="1:34" x14ac:dyDescent="0.3">
      <c r="A515" s="6">
        <v>201081</v>
      </c>
      <c r="B515" s="12" t="str">
        <f t="shared" ref="B515:B578" si="24">LEFT(A515,4)&amp;"-"&amp;MID(A515,5,1)&amp;"-"&amp;RIGHT(A515,1)</f>
        <v>2010-8-1</v>
      </c>
      <c r="C515" s="15">
        <v>2010</v>
      </c>
      <c r="D515" s="15">
        <v>8</v>
      </c>
      <c r="E515" s="15">
        <v>1</v>
      </c>
      <c r="F515" s="6" t="s">
        <v>28</v>
      </c>
      <c r="G515" s="6" t="s">
        <v>40</v>
      </c>
      <c r="H515" s="7">
        <v>2.9</v>
      </c>
      <c r="I515" s="6" t="s">
        <v>30</v>
      </c>
      <c r="J515" s="6" t="s">
        <v>43</v>
      </c>
      <c r="K515" s="7">
        <v>1.64</v>
      </c>
      <c r="L515" s="6" t="s">
        <v>39</v>
      </c>
      <c r="M515" s="6">
        <v>201131</v>
      </c>
      <c r="N515" s="6" t="str">
        <f t="shared" ref="N515:N578" si="25">LEFT(M515,4)&amp;"-"&amp;MID(M515,5,1)&amp;"-"&amp;RIGHT(M515,1)</f>
        <v>2011-3-1</v>
      </c>
      <c r="O515" s="7">
        <v>1.06</v>
      </c>
      <c r="P515" s="7">
        <v>0.56000000000000005</v>
      </c>
      <c r="Q515" s="6" t="s">
        <v>47</v>
      </c>
      <c r="R515" s="6">
        <v>201131</v>
      </c>
      <c r="S515" s="6" t="str">
        <f t="shared" ref="S515:S578" si="26">LEFT(R515,4)&amp;"-"&amp;MID(R515,5,1)&amp;"-"&amp;RIGHT(R515,1)</f>
        <v>2011-3-1</v>
      </c>
      <c r="T515" s="7">
        <v>1.06</v>
      </c>
      <c r="U515" s="7">
        <v>0.56000000000000005</v>
      </c>
      <c r="V515" s="6" t="s">
        <v>47</v>
      </c>
      <c r="W515" s="6">
        <v>1</v>
      </c>
      <c r="X515" s="6">
        <v>0</v>
      </c>
      <c r="Y515" s="6">
        <v>1</v>
      </c>
      <c r="Z515" s="6">
        <v>0</v>
      </c>
      <c r="AA515" s="6">
        <v>0</v>
      </c>
      <c r="AB515" s="6">
        <v>0</v>
      </c>
      <c r="AC515" s="6">
        <v>0</v>
      </c>
      <c r="AD515" s="6">
        <v>0</v>
      </c>
      <c r="AE515" s="6">
        <v>0</v>
      </c>
      <c r="AF515" s="6">
        <v>0</v>
      </c>
      <c r="AG515" s="6">
        <v>0</v>
      </c>
      <c r="AH515" s="6">
        <v>0</v>
      </c>
    </row>
    <row r="516" spans="1:34" x14ac:dyDescent="0.3">
      <c r="A516" s="6">
        <v>201081</v>
      </c>
      <c r="B516" s="12" t="str">
        <f t="shared" si="24"/>
        <v>2010-8-1</v>
      </c>
      <c r="C516" s="15">
        <v>2010</v>
      </c>
      <c r="D516" s="15">
        <v>8</v>
      </c>
      <c r="E516" s="15">
        <v>1</v>
      </c>
      <c r="F516" s="6" t="s">
        <v>28</v>
      </c>
      <c r="G516" s="6" t="s">
        <v>37</v>
      </c>
      <c r="H516" s="7">
        <v>3.18</v>
      </c>
      <c r="I516" s="6" t="s">
        <v>30</v>
      </c>
      <c r="J516" s="6" t="s">
        <v>31</v>
      </c>
      <c r="K516" s="7">
        <v>2.65</v>
      </c>
      <c r="L516" s="6" t="s">
        <v>32</v>
      </c>
      <c r="M516" s="6">
        <v>201131</v>
      </c>
      <c r="N516" s="6" t="str">
        <f t="shared" si="25"/>
        <v>2011-3-1</v>
      </c>
      <c r="O516" s="7">
        <v>2.6</v>
      </c>
      <c r="P516" s="7">
        <v>2.54</v>
      </c>
      <c r="Q516" s="6" t="s">
        <v>32</v>
      </c>
      <c r="R516" s="6">
        <v>201381</v>
      </c>
      <c r="S516" s="6" t="str">
        <f t="shared" si="26"/>
        <v>2013-8-1</v>
      </c>
      <c r="T516" s="7">
        <v>2.83</v>
      </c>
      <c r="U516" s="7">
        <v>3.65</v>
      </c>
      <c r="V516" s="6" t="s">
        <v>32</v>
      </c>
      <c r="W516" s="6">
        <v>0</v>
      </c>
      <c r="X516" s="6">
        <v>1</v>
      </c>
      <c r="Y516" s="6">
        <v>1</v>
      </c>
      <c r="Z516" s="6">
        <v>1</v>
      </c>
      <c r="AA516" s="6">
        <v>1</v>
      </c>
      <c r="AB516" s="6">
        <v>1</v>
      </c>
      <c r="AC516" s="6">
        <v>0</v>
      </c>
      <c r="AD516" s="6">
        <v>0</v>
      </c>
      <c r="AE516" s="6">
        <v>0</v>
      </c>
      <c r="AF516" s="6">
        <v>1</v>
      </c>
      <c r="AG516" s="6">
        <v>1</v>
      </c>
      <c r="AH516" s="6">
        <v>1</v>
      </c>
    </row>
    <row r="517" spans="1:34" x14ac:dyDescent="0.3">
      <c r="A517" s="6">
        <v>201081</v>
      </c>
      <c r="B517" s="12" t="str">
        <f t="shared" si="24"/>
        <v>2010-8-1</v>
      </c>
      <c r="C517" s="15">
        <v>2010</v>
      </c>
      <c r="D517" s="15">
        <v>8</v>
      </c>
      <c r="E517" s="15">
        <v>1</v>
      </c>
      <c r="F517" s="6" t="s">
        <v>28</v>
      </c>
      <c r="G517" s="6" t="s">
        <v>34</v>
      </c>
      <c r="H517" s="7">
        <v>3.76</v>
      </c>
      <c r="I517" s="6" t="s">
        <v>30</v>
      </c>
      <c r="J517" s="6" t="s">
        <v>35</v>
      </c>
      <c r="K517" s="7">
        <v>0.97</v>
      </c>
      <c r="L517" s="6" t="s">
        <v>39</v>
      </c>
      <c r="M517" s="6">
        <v>201131</v>
      </c>
      <c r="N517" s="6" t="str">
        <f t="shared" si="25"/>
        <v>2011-3-1</v>
      </c>
      <c r="O517" s="7">
        <v>0.37</v>
      </c>
      <c r="P517" s="7">
        <v>0</v>
      </c>
      <c r="Q517" s="6" t="s">
        <v>47</v>
      </c>
      <c r="R517" s="6">
        <v>201131</v>
      </c>
      <c r="S517" s="6" t="str">
        <f t="shared" si="26"/>
        <v>2011-3-1</v>
      </c>
      <c r="T517" s="7">
        <v>0.37</v>
      </c>
      <c r="U517" s="7">
        <v>0</v>
      </c>
      <c r="V517" s="6" t="s">
        <v>47</v>
      </c>
      <c r="W517" s="6">
        <v>0</v>
      </c>
      <c r="X517" s="6">
        <v>0</v>
      </c>
      <c r="Y517" s="6">
        <v>1</v>
      </c>
      <c r="Z517" s="6">
        <v>0</v>
      </c>
      <c r="AA517" s="6">
        <v>0</v>
      </c>
      <c r="AB517" s="6">
        <v>0</v>
      </c>
      <c r="AC517" s="6">
        <v>0</v>
      </c>
      <c r="AD517" s="6">
        <v>0</v>
      </c>
      <c r="AE517" s="6">
        <v>0</v>
      </c>
      <c r="AF517" s="6">
        <v>0</v>
      </c>
      <c r="AG517" s="6">
        <v>0</v>
      </c>
      <c r="AH517" s="6">
        <v>0</v>
      </c>
    </row>
    <row r="518" spans="1:34" x14ac:dyDescent="0.3">
      <c r="A518" s="6">
        <v>201081</v>
      </c>
      <c r="B518" s="12" t="str">
        <f t="shared" si="24"/>
        <v>2010-8-1</v>
      </c>
      <c r="C518" s="15">
        <v>2010</v>
      </c>
      <c r="D518" s="15">
        <v>8</v>
      </c>
      <c r="E518" s="15">
        <v>1</v>
      </c>
      <c r="F518" s="6" t="s">
        <v>28</v>
      </c>
      <c r="G518" s="6" t="s">
        <v>34</v>
      </c>
      <c r="H518" s="7">
        <v>3.73</v>
      </c>
      <c r="I518" s="6" t="s">
        <v>30</v>
      </c>
      <c r="J518" s="6" t="s">
        <v>35</v>
      </c>
      <c r="K518" s="7">
        <v>0.56999999999999995</v>
      </c>
      <c r="L518" s="6" t="s">
        <v>39</v>
      </c>
      <c r="M518" s="6">
        <v>201131</v>
      </c>
      <c r="N518" s="6" t="str">
        <f t="shared" si="25"/>
        <v>2011-3-1</v>
      </c>
      <c r="O518" s="7">
        <v>2.0099999999999998</v>
      </c>
      <c r="P518" s="7">
        <v>2.38</v>
      </c>
      <c r="Q518" s="6" t="s">
        <v>32</v>
      </c>
      <c r="R518" s="17"/>
      <c r="S518" s="6" t="str">
        <f t="shared" si="26"/>
        <v>--</v>
      </c>
      <c r="T518" s="16"/>
      <c r="U518" s="16"/>
      <c r="V518" s="17"/>
      <c r="W518" s="6">
        <v>0</v>
      </c>
      <c r="X518" s="6">
        <v>0</v>
      </c>
      <c r="Y518" s="6">
        <v>1</v>
      </c>
      <c r="Z518" s="6">
        <v>1</v>
      </c>
      <c r="AA518" s="6">
        <v>0</v>
      </c>
      <c r="AB518" s="6">
        <v>0</v>
      </c>
      <c r="AC518" s="6">
        <v>0</v>
      </c>
      <c r="AD518" s="6">
        <v>0</v>
      </c>
      <c r="AE518" s="6">
        <v>0</v>
      </c>
      <c r="AF518" s="6">
        <v>0</v>
      </c>
      <c r="AG518" s="6">
        <v>0</v>
      </c>
      <c r="AH518" s="6">
        <v>0</v>
      </c>
    </row>
    <row r="519" spans="1:34" x14ac:dyDescent="0.3">
      <c r="A519" s="6">
        <v>201081</v>
      </c>
      <c r="B519" s="12" t="str">
        <f t="shared" si="24"/>
        <v>2010-8-1</v>
      </c>
      <c r="C519" s="15">
        <v>2010</v>
      </c>
      <c r="D519" s="15">
        <v>8</v>
      </c>
      <c r="E519" s="15">
        <v>1</v>
      </c>
      <c r="F519" s="6" t="s">
        <v>28</v>
      </c>
      <c r="G519" s="6" t="s">
        <v>34</v>
      </c>
      <c r="H519" s="7">
        <v>3.53</v>
      </c>
      <c r="I519" s="6" t="s">
        <v>30</v>
      </c>
      <c r="J519" s="6" t="s">
        <v>35</v>
      </c>
      <c r="K519" s="7">
        <v>1.42</v>
      </c>
      <c r="L519" s="6" t="s">
        <v>39</v>
      </c>
      <c r="M519" s="6">
        <v>201131</v>
      </c>
      <c r="N519" s="6" t="str">
        <f t="shared" si="25"/>
        <v>2011-3-1</v>
      </c>
      <c r="O519" s="7">
        <v>0.67</v>
      </c>
      <c r="P519" s="7">
        <v>0</v>
      </c>
      <c r="Q519" s="6" t="s">
        <v>47</v>
      </c>
      <c r="R519" s="6">
        <v>201131</v>
      </c>
      <c r="S519" s="6" t="str">
        <f t="shared" si="26"/>
        <v>2011-3-1</v>
      </c>
      <c r="T519" s="7">
        <v>0.67</v>
      </c>
      <c r="U519" s="7">
        <v>0</v>
      </c>
      <c r="V519" s="6" t="s">
        <v>47</v>
      </c>
      <c r="W519" s="6">
        <v>0</v>
      </c>
      <c r="X519" s="6">
        <v>0</v>
      </c>
      <c r="Y519" s="6">
        <v>1</v>
      </c>
      <c r="Z519" s="6">
        <v>0</v>
      </c>
      <c r="AA519" s="6">
        <v>0</v>
      </c>
      <c r="AB519" s="6">
        <v>0</v>
      </c>
      <c r="AC519" s="6">
        <v>0</v>
      </c>
      <c r="AD519" s="6">
        <v>0</v>
      </c>
      <c r="AE519" s="6">
        <v>0</v>
      </c>
      <c r="AF519" s="6">
        <v>0</v>
      </c>
      <c r="AG519" s="6">
        <v>0</v>
      </c>
      <c r="AH519" s="6">
        <v>0</v>
      </c>
    </row>
    <row r="520" spans="1:34" x14ac:dyDescent="0.3">
      <c r="A520" s="6">
        <v>201081</v>
      </c>
      <c r="B520" s="12" t="str">
        <f t="shared" si="24"/>
        <v>2010-8-1</v>
      </c>
      <c r="C520" s="15">
        <v>2010</v>
      </c>
      <c r="D520" s="15">
        <v>8</v>
      </c>
      <c r="E520" s="15">
        <v>1</v>
      </c>
      <c r="F520" s="6" t="s">
        <v>28</v>
      </c>
      <c r="G520" s="8" t="s">
        <v>38</v>
      </c>
      <c r="H520" s="7">
        <v>3.23</v>
      </c>
      <c r="I520" s="6" t="s">
        <v>30</v>
      </c>
      <c r="J520" s="6" t="s">
        <v>31</v>
      </c>
      <c r="K520" s="7">
        <v>0.79</v>
      </c>
      <c r="L520" s="6" t="s">
        <v>39</v>
      </c>
      <c r="M520" s="6">
        <v>201161</v>
      </c>
      <c r="N520" s="6" t="str">
        <f t="shared" si="25"/>
        <v>2011-6-1</v>
      </c>
      <c r="O520" s="7">
        <v>0.66</v>
      </c>
      <c r="P520" s="7">
        <v>0</v>
      </c>
      <c r="Q520" s="6" t="s">
        <v>47</v>
      </c>
      <c r="R520" s="6">
        <v>201161</v>
      </c>
      <c r="S520" s="6" t="str">
        <f t="shared" si="26"/>
        <v>2011-6-1</v>
      </c>
      <c r="T520" s="7">
        <v>0.66</v>
      </c>
      <c r="U520" s="7">
        <v>0</v>
      </c>
      <c r="V520" s="6" t="s">
        <v>47</v>
      </c>
      <c r="W520" s="6">
        <v>0</v>
      </c>
      <c r="X520" s="6">
        <v>0</v>
      </c>
      <c r="Y520" s="6">
        <v>1</v>
      </c>
      <c r="Z520" s="6">
        <v>0</v>
      </c>
      <c r="AA520" s="6">
        <v>0</v>
      </c>
      <c r="AB520" s="6">
        <v>0</v>
      </c>
      <c r="AC520" s="6">
        <v>0</v>
      </c>
      <c r="AD520" s="6">
        <v>0</v>
      </c>
      <c r="AE520" s="6">
        <v>0</v>
      </c>
      <c r="AF520" s="6">
        <v>0</v>
      </c>
      <c r="AG520" s="6">
        <v>0</v>
      </c>
      <c r="AH520" s="6">
        <v>0</v>
      </c>
    </row>
    <row r="521" spans="1:34" x14ac:dyDescent="0.3">
      <c r="A521" s="6">
        <v>201081</v>
      </c>
      <c r="B521" s="12" t="str">
        <f t="shared" si="24"/>
        <v>2010-8-1</v>
      </c>
      <c r="C521" s="15">
        <v>2010</v>
      </c>
      <c r="D521" s="15">
        <v>8</v>
      </c>
      <c r="E521" s="15">
        <v>1</v>
      </c>
      <c r="F521" s="6" t="s">
        <v>33</v>
      </c>
      <c r="G521" s="6" t="s">
        <v>34</v>
      </c>
      <c r="H521" s="7">
        <v>3.78</v>
      </c>
      <c r="I521" s="6" t="s">
        <v>30</v>
      </c>
      <c r="J521" s="6" t="s">
        <v>35</v>
      </c>
      <c r="K521" s="7">
        <v>3.7</v>
      </c>
      <c r="L521" s="6" t="s">
        <v>32</v>
      </c>
      <c r="M521" s="6">
        <v>201151</v>
      </c>
      <c r="N521" s="6" t="str">
        <f t="shared" si="25"/>
        <v>2011-5-1</v>
      </c>
      <c r="O521" s="7">
        <v>3.31</v>
      </c>
      <c r="P521" s="7">
        <v>3</v>
      </c>
      <c r="Q521" s="6" t="s">
        <v>32</v>
      </c>
      <c r="R521" s="6">
        <v>201151</v>
      </c>
      <c r="S521" s="6" t="str">
        <f t="shared" si="26"/>
        <v>2011-5-1</v>
      </c>
      <c r="T521" s="7">
        <v>3.31</v>
      </c>
      <c r="U521" s="7">
        <v>3</v>
      </c>
      <c r="V521" s="6" t="s">
        <v>32</v>
      </c>
      <c r="W521" s="6">
        <v>0</v>
      </c>
      <c r="X521" s="6">
        <v>1</v>
      </c>
      <c r="Y521" s="6">
        <v>1</v>
      </c>
      <c r="Z521" s="6">
        <v>0</v>
      </c>
      <c r="AA521" s="6">
        <v>0</v>
      </c>
      <c r="AB521" s="6">
        <v>0</v>
      </c>
      <c r="AC521" s="6">
        <v>0</v>
      </c>
      <c r="AD521" s="6">
        <v>0</v>
      </c>
      <c r="AE521" s="6">
        <v>0</v>
      </c>
      <c r="AF521" s="6">
        <v>0</v>
      </c>
      <c r="AG521" s="6">
        <v>0</v>
      </c>
      <c r="AH521" s="6">
        <v>0</v>
      </c>
    </row>
    <row r="522" spans="1:34" x14ac:dyDescent="0.3">
      <c r="A522" s="6">
        <v>201081</v>
      </c>
      <c r="B522" s="12" t="str">
        <f t="shared" si="24"/>
        <v>2010-8-1</v>
      </c>
      <c r="C522" s="15">
        <v>2010</v>
      </c>
      <c r="D522" s="15">
        <v>8</v>
      </c>
      <c r="E522" s="15">
        <v>1</v>
      </c>
      <c r="F522" s="6" t="s">
        <v>28</v>
      </c>
      <c r="G522" s="6" t="s">
        <v>29</v>
      </c>
      <c r="H522" s="7">
        <v>3.63</v>
      </c>
      <c r="I522" s="6" t="s">
        <v>30</v>
      </c>
      <c r="J522" s="6" t="s">
        <v>31</v>
      </c>
      <c r="K522" s="7">
        <v>3.66</v>
      </c>
      <c r="L522" s="6" t="s">
        <v>32</v>
      </c>
      <c r="M522" s="6">
        <v>201131</v>
      </c>
      <c r="N522" s="6" t="str">
        <f t="shared" si="25"/>
        <v>2011-3-1</v>
      </c>
      <c r="O522" s="7">
        <v>3.69</v>
      </c>
      <c r="P522" s="7">
        <v>3.71</v>
      </c>
      <c r="Q522" s="6" t="s">
        <v>32</v>
      </c>
      <c r="R522" s="6">
        <v>201431</v>
      </c>
      <c r="S522" s="6" t="str">
        <f t="shared" si="26"/>
        <v>2014-3-1</v>
      </c>
      <c r="T522" s="7">
        <v>3.48</v>
      </c>
      <c r="U522" s="7">
        <v>2.2999999999999998</v>
      </c>
      <c r="V522" s="6" t="s">
        <v>32</v>
      </c>
      <c r="W522" s="6">
        <v>1</v>
      </c>
      <c r="X522" s="6">
        <v>1</v>
      </c>
      <c r="Y522" s="6">
        <v>1</v>
      </c>
      <c r="Z522" s="6">
        <v>1</v>
      </c>
      <c r="AA522" s="6">
        <v>1</v>
      </c>
      <c r="AB522" s="6">
        <v>1</v>
      </c>
      <c r="AC522" s="6">
        <v>0</v>
      </c>
      <c r="AD522" s="6">
        <v>0</v>
      </c>
      <c r="AE522" s="6">
        <v>0</v>
      </c>
      <c r="AF522" s="6">
        <v>1</v>
      </c>
      <c r="AG522" s="6">
        <v>1</v>
      </c>
      <c r="AH522" s="6">
        <v>1</v>
      </c>
    </row>
    <row r="523" spans="1:34" x14ac:dyDescent="0.3">
      <c r="A523" s="6">
        <v>201081</v>
      </c>
      <c r="B523" s="12" t="str">
        <f t="shared" si="24"/>
        <v>2010-8-1</v>
      </c>
      <c r="C523" s="15">
        <v>2010</v>
      </c>
      <c r="D523" s="15">
        <v>8</v>
      </c>
      <c r="E523" s="15">
        <v>1</v>
      </c>
      <c r="F523" s="6" t="s">
        <v>28</v>
      </c>
      <c r="G523" s="6" t="s">
        <v>34</v>
      </c>
      <c r="H523" s="16">
        <v>3.38</v>
      </c>
      <c r="I523" s="6" t="s">
        <v>30</v>
      </c>
      <c r="J523" s="6" t="s">
        <v>35</v>
      </c>
      <c r="K523" s="7">
        <v>1.5</v>
      </c>
      <c r="L523" s="6" t="s">
        <v>39</v>
      </c>
      <c r="M523" s="6">
        <v>201161</v>
      </c>
      <c r="N523" s="6" t="str">
        <f t="shared" si="25"/>
        <v>2011-6-1</v>
      </c>
      <c r="O523" s="7">
        <v>2.63</v>
      </c>
      <c r="P523" s="7">
        <v>3.7</v>
      </c>
      <c r="Q523" s="6" t="s">
        <v>32</v>
      </c>
      <c r="R523" s="6">
        <v>201331</v>
      </c>
      <c r="S523" s="6" t="str">
        <f t="shared" si="26"/>
        <v>2013-3-1</v>
      </c>
      <c r="T523" s="7">
        <v>1.39</v>
      </c>
      <c r="U523" s="7">
        <v>0</v>
      </c>
      <c r="V523" s="6" t="s">
        <v>47</v>
      </c>
      <c r="W523" s="6">
        <v>0</v>
      </c>
      <c r="X523" s="6">
        <v>0</v>
      </c>
      <c r="Y523" s="6">
        <v>1</v>
      </c>
      <c r="Z523" s="6">
        <v>1</v>
      </c>
      <c r="AA523" s="6">
        <v>1</v>
      </c>
      <c r="AB523" s="6">
        <v>0</v>
      </c>
      <c r="AC523" s="6">
        <v>0</v>
      </c>
      <c r="AD523" s="6">
        <v>0</v>
      </c>
      <c r="AE523" s="6">
        <v>0</v>
      </c>
      <c r="AF523" s="6">
        <v>0</v>
      </c>
      <c r="AG523" s="6">
        <v>0</v>
      </c>
      <c r="AH523" s="6">
        <v>0</v>
      </c>
    </row>
    <row r="524" spans="1:34" x14ac:dyDescent="0.3">
      <c r="A524" s="6">
        <v>201081</v>
      </c>
      <c r="B524" s="12" t="str">
        <f t="shared" si="24"/>
        <v>2010-8-1</v>
      </c>
      <c r="C524" s="15">
        <v>2010</v>
      </c>
      <c r="D524" s="15">
        <v>8</v>
      </c>
      <c r="E524" s="15">
        <v>1</v>
      </c>
      <c r="F524" s="6" t="s">
        <v>28</v>
      </c>
      <c r="G524" s="6" t="s">
        <v>38</v>
      </c>
      <c r="H524" s="7">
        <v>2.69</v>
      </c>
      <c r="I524" s="6" t="s">
        <v>30</v>
      </c>
      <c r="J524" s="6" t="s">
        <v>45</v>
      </c>
      <c r="K524" s="7">
        <v>2.42</v>
      </c>
      <c r="L524" s="6" t="s">
        <v>32</v>
      </c>
      <c r="M524" s="6">
        <v>201131</v>
      </c>
      <c r="N524" s="6" t="str">
        <f t="shared" si="25"/>
        <v>2011-3-1</v>
      </c>
      <c r="O524" s="7">
        <v>1.52</v>
      </c>
      <c r="P524" s="7">
        <v>0.48</v>
      </c>
      <c r="Q524" s="6" t="s">
        <v>39</v>
      </c>
      <c r="R524" s="6">
        <v>201481</v>
      </c>
      <c r="S524" s="6" t="str">
        <f t="shared" si="26"/>
        <v>2014-8-1</v>
      </c>
      <c r="T524" s="7">
        <v>1.72</v>
      </c>
      <c r="U524" s="7">
        <v>0.32</v>
      </c>
      <c r="V524" s="6" t="s">
        <v>47</v>
      </c>
      <c r="W524" s="6">
        <v>1</v>
      </c>
      <c r="X524" s="6">
        <v>0</v>
      </c>
      <c r="Y524" s="6">
        <v>1</v>
      </c>
      <c r="Z524" s="6">
        <v>1</v>
      </c>
      <c r="AA524" s="6">
        <v>1</v>
      </c>
      <c r="AB524" s="6">
        <v>1</v>
      </c>
      <c r="AC524" s="6">
        <v>1</v>
      </c>
      <c r="AD524" s="6">
        <v>0</v>
      </c>
      <c r="AE524" s="6">
        <v>0</v>
      </c>
      <c r="AF524" s="6">
        <v>0</v>
      </c>
      <c r="AG524" s="6">
        <v>0</v>
      </c>
      <c r="AH524" s="6">
        <v>0</v>
      </c>
    </row>
    <row r="525" spans="1:34" x14ac:dyDescent="0.3">
      <c r="A525" s="6">
        <v>201081</v>
      </c>
      <c r="B525" s="12" t="str">
        <f t="shared" si="24"/>
        <v>2010-8-1</v>
      </c>
      <c r="C525" s="15">
        <v>2010</v>
      </c>
      <c r="D525" s="15">
        <v>8</v>
      </c>
      <c r="E525" s="15">
        <v>1</v>
      </c>
      <c r="F525" s="6" t="s">
        <v>28</v>
      </c>
      <c r="G525" s="6" t="s">
        <v>34</v>
      </c>
      <c r="H525" s="7">
        <v>3.51</v>
      </c>
      <c r="I525" s="6" t="s">
        <v>30</v>
      </c>
      <c r="J525" s="6" t="s">
        <v>35</v>
      </c>
      <c r="K525" s="7">
        <v>3.52</v>
      </c>
      <c r="L525" s="6" t="s">
        <v>32</v>
      </c>
      <c r="M525" s="6">
        <v>201131</v>
      </c>
      <c r="N525" s="6" t="str">
        <f t="shared" si="25"/>
        <v>2011-3-1</v>
      </c>
      <c r="O525" s="7">
        <v>3.54</v>
      </c>
      <c r="P525" s="7">
        <v>3.55</v>
      </c>
      <c r="Q525" s="6" t="s">
        <v>32</v>
      </c>
      <c r="R525" s="6">
        <v>201431</v>
      </c>
      <c r="S525" s="6" t="str">
        <f t="shared" si="26"/>
        <v>2014-3-1</v>
      </c>
      <c r="T525" s="7">
        <v>3.28</v>
      </c>
      <c r="U525" s="7">
        <v>3.13</v>
      </c>
      <c r="V525" s="6" t="s">
        <v>32</v>
      </c>
      <c r="W525" s="6">
        <v>0</v>
      </c>
      <c r="X525" s="6">
        <v>1</v>
      </c>
      <c r="Y525" s="6">
        <v>1</v>
      </c>
      <c r="Z525" s="6">
        <v>1</v>
      </c>
      <c r="AA525" s="6">
        <v>1</v>
      </c>
      <c r="AB525" s="6">
        <v>1</v>
      </c>
      <c r="AC525" s="6">
        <v>0</v>
      </c>
      <c r="AD525" s="6">
        <v>0</v>
      </c>
      <c r="AE525" s="6">
        <v>0</v>
      </c>
      <c r="AF525" s="6">
        <v>1</v>
      </c>
      <c r="AG525" s="6">
        <v>1</v>
      </c>
      <c r="AH525" s="6">
        <v>1</v>
      </c>
    </row>
    <row r="526" spans="1:34" x14ac:dyDescent="0.3">
      <c r="A526" s="6">
        <v>201081</v>
      </c>
      <c r="B526" s="12" t="str">
        <f t="shared" si="24"/>
        <v>2010-8-1</v>
      </c>
      <c r="C526" s="15">
        <v>2010</v>
      </c>
      <c r="D526" s="15">
        <v>8</v>
      </c>
      <c r="E526" s="15">
        <v>1</v>
      </c>
      <c r="F526" s="6" t="s">
        <v>33</v>
      </c>
      <c r="G526" s="6" t="s">
        <v>34</v>
      </c>
      <c r="H526" s="7">
        <v>4</v>
      </c>
      <c r="I526" s="6" t="s">
        <v>30</v>
      </c>
      <c r="J526" s="6" t="s">
        <v>35</v>
      </c>
      <c r="K526" s="7">
        <v>3.5</v>
      </c>
      <c r="L526" s="6" t="s">
        <v>32</v>
      </c>
      <c r="M526" s="6">
        <v>201151</v>
      </c>
      <c r="N526" s="6" t="str">
        <f t="shared" si="25"/>
        <v>2011-5-1</v>
      </c>
      <c r="O526" s="7">
        <v>2.99</v>
      </c>
      <c r="P526" s="7">
        <v>3.7</v>
      </c>
      <c r="Q526" s="6" t="s">
        <v>32</v>
      </c>
      <c r="R526" s="6">
        <v>201431</v>
      </c>
      <c r="S526" s="6" t="str">
        <f t="shared" si="26"/>
        <v>2014-3-1</v>
      </c>
      <c r="T526" s="7">
        <v>2.87</v>
      </c>
      <c r="U526" s="7">
        <v>3.57</v>
      </c>
      <c r="V526" s="6" t="s">
        <v>32</v>
      </c>
      <c r="W526" s="6">
        <v>0</v>
      </c>
      <c r="X526" s="6">
        <v>0</v>
      </c>
      <c r="Y526" s="6">
        <v>1</v>
      </c>
      <c r="Z526" s="6">
        <v>1</v>
      </c>
      <c r="AA526" s="6">
        <v>1</v>
      </c>
      <c r="AB526" s="6">
        <v>1</v>
      </c>
      <c r="AC526" s="6">
        <v>0</v>
      </c>
      <c r="AD526" s="6">
        <v>0</v>
      </c>
      <c r="AE526" s="6">
        <v>0</v>
      </c>
      <c r="AF526" s="6">
        <v>1</v>
      </c>
      <c r="AG526" s="6">
        <v>1</v>
      </c>
      <c r="AH526" s="6">
        <v>1</v>
      </c>
    </row>
    <row r="527" spans="1:34" x14ac:dyDescent="0.3">
      <c r="A527" s="6">
        <v>201081</v>
      </c>
      <c r="B527" s="12" t="str">
        <f t="shared" si="24"/>
        <v>2010-8-1</v>
      </c>
      <c r="C527" s="15">
        <v>2010</v>
      </c>
      <c r="D527" s="15">
        <v>8</v>
      </c>
      <c r="E527" s="15">
        <v>1</v>
      </c>
      <c r="F527" s="6" t="s">
        <v>28</v>
      </c>
      <c r="G527" s="6" t="s">
        <v>29</v>
      </c>
      <c r="H527" s="7">
        <v>2.8</v>
      </c>
      <c r="I527" s="6" t="s">
        <v>30</v>
      </c>
      <c r="J527" s="6" t="s">
        <v>31</v>
      </c>
      <c r="K527" s="7">
        <v>2.7</v>
      </c>
      <c r="L527" s="6" t="s">
        <v>32</v>
      </c>
      <c r="M527" s="6">
        <v>201131</v>
      </c>
      <c r="N527" s="6" t="str">
        <f t="shared" si="25"/>
        <v>2011-3-1</v>
      </c>
      <c r="O527" s="7">
        <v>2.6</v>
      </c>
      <c r="P527" s="7">
        <v>2.52</v>
      </c>
      <c r="Q527" s="6" t="s">
        <v>32</v>
      </c>
      <c r="R527" s="6">
        <v>201431</v>
      </c>
      <c r="S527" s="6" t="str">
        <f t="shared" si="26"/>
        <v>2014-3-1</v>
      </c>
      <c r="T527" s="7">
        <v>2.77</v>
      </c>
      <c r="U527" s="7">
        <v>2.1</v>
      </c>
      <c r="V527" s="6" t="s">
        <v>32</v>
      </c>
      <c r="W527" s="6">
        <v>1</v>
      </c>
      <c r="X527" s="6">
        <v>1</v>
      </c>
      <c r="Y527" s="6">
        <v>1</v>
      </c>
      <c r="Z527" s="6">
        <v>1</v>
      </c>
      <c r="AA527" s="6">
        <v>1</v>
      </c>
      <c r="AB527" s="6">
        <v>1</v>
      </c>
      <c r="AC527" s="6">
        <v>0</v>
      </c>
      <c r="AD527" s="6">
        <v>0</v>
      </c>
      <c r="AE527" s="6">
        <v>0</v>
      </c>
      <c r="AF527" s="6">
        <v>1</v>
      </c>
      <c r="AG527" s="6">
        <v>1</v>
      </c>
      <c r="AH527" s="6">
        <v>1</v>
      </c>
    </row>
    <row r="528" spans="1:34" x14ac:dyDescent="0.3">
      <c r="A528" s="6">
        <v>201081</v>
      </c>
      <c r="B528" s="12" t="str">
        <f t="shared" si="24"/>
        <v>2010-8-1</v>
      </c>
      <c r="C528" s="15">
        <v>2010</v>
      </c>
      <c r="D528" s="15">
        <v>8</v>
      </c>
      <c r="E528" s="15">
        <v>1</v>
      </c>
      <c r="F528" s="6" t="s">
        <v>28</v>
      </c>
      <c r="G528" s="6" t="s">
        <v>34</v>
      </c>
      <c r="H528" s="7">
        <v>3.5</v>
      </c>
      <c r="I528" s="6" t="s">
        <v>30</v>
      </c>
      <c r="J528" s="6" t="s">
        <v>35</v>
      </c>
      <c r="K528" s="7">
        <v>3.1</v>
      </c>
      <c r="L528" s="6" t="s">
        <v>32</v>
      </c>
      <c r="M528" s="6">
        <v>201161</v>
      </c>
      <c r="N528" s="6" t="str">
        <f t="shared" si="25"/>
        <v>2011-6-1</v>
      </c>
      <c r="O528" s="7">
        <v>2.97</v>
      </c>
      <c r="P528" s="7">
        <v>2.7</v>
      </c>
      <c r="Q528" s="6" t="s">
        <v>32</v>
      </c>
      <c r="R528" s="6">
        <v>201431</v>
      </c>
      <c r="S528" s="6" t="str">
        <f t="shared" si="26"/>
        <v>2014-3-1</v>
      </c>
      <c r="T528" s="7">
        <v>3.15</v>
      </c>
      <c r="U528" s="7">
        <v>3.61</v>
      </c>
      <c r="V528" s="6" t="s">
        <v>32</v>
      </c>
      <c r="W528" s="6">
        <v>0</v>
      </c>
      <c r="X528" s="6">
        <v>0</v>
      </c>
      <c r="Y528" s="6">
        <v>1</v>
      </c>
      <c r="Z528" s="6">
        <v>1</v>
      </c>
      <c r="AA528" s="6">
        <v>1</v>
      </c>
      <c r="AB528" s="6">
        <v>1</v>
      </c>
      <c r="AC528" s="6">
        <v>0</v>
      </c>
      <c r="AD528" s="6">
        <v>0</v>
      </c>
      <c r="AE528" s="6">
        <v>0</v>
      </c>
      <c r="AF528" s="6">
        <v>1</v>
      </c>
      <c r="AG528" s="6">
        <v>1</v>
      </c>
      <c r="AH528" s="6">
        <v>1</v>
      </c>
    </row>
    <row r="529" spans="1:34" x14ac:dyDescent="0.3">
      <c r="A529" s="6">
        <v>201081</v>
      </c>
      <c r="B529" s="12" t="str">
        <f t="shared" si="24"/>
        <v>2010-8-1</v>
      </c>
      <c r="C529" s="15">
        <v>2010</v>
      </c>
      <c r="D529" s="15">
        <v>8</v>
      </c>
      <c r="E529" s="15">
        <v>1</v>
      </c>
      <c r="F529" s="6" t="s">
        <v>33</v>
      </c>
      <c r="G529" s="6" t="s">
        <v>34</v>
      </c>
      <c r="H529" s="7">
        <v>3.64</v>
      </c>
      <c r="I529" s="6" t="s">
        <v>30</v>
      </c>
      <c r="J529" s="6" t="s">
        <v>35</v>
      </c>
      <c r="K529" s="7">
        <v>2.78</v>
      </c>
      <c r="L529" s="6" t="s">
        <v>32</v>
      </c>
      <c r="M529" s="6">
        <v>201161</v>
      </c>
      <c r="N529" s="6" t="str">
        <f t="shared" si="25"/>
        <v>2011-6-1</v>
      </c>
      <c r="O529" s="7">
        <v>2.83</v>
      </c>
      <c r="P529" s="7">
        <v>3.7</v>
      </c>
      <c r="Q529" s="6" t="s">
        <v>32</v>
      </c>
      <c r="R529" s="6">
        <v>201461</v>
      </c>
      <c r="S529" s="6" t="str">
        <f t="shared" si="26"/>
        <v>2014-6-1</v>
      </c>
      <c r="T529" s="7">
        <v>2.9</v>
      </c>
      <c r="U529" s="7">
        <v>3.7</v>
      </c>
      <c r="V529" s="6" t="s">
        <v>32</v>
      </c>
      <c r="W529" s="6">
        <v>0</v>
      </c>
      <c r="X529" s="6">
        <v>0</v>
      </c>
      <c r="Y529" s="6">
        <v>1</v>
      </c>
      <c r="Z529" s="6">
        <v>1</v>
      </c>
      <c r="AA529" s="6">
        <v>1</v>
      </c>
      <c r="AB529" s="6">
        <v>1</v>
      </c>
      <c r="AC529" s="6">
        <v>0</v>
      </c>
      <c r="AD529" s="6">
        <v>0</v>
      </c>
      <c r="AE529" s="6">
        <v>0</v>
      </c>
      <c r="AF529" s="6">
        <v>1</v>
      </c>
      <c r="AG529" s="6">
        <v>1</v>
      </c>
      <c r="AH529" s="6">
        <v>1</v>
      </c>
    </row>
    <row r="530" spans="1:34" x14ac:dyDescent="0.3">
      <c r="A530" s="6">
        <v>201081</v>
      </c>
      <c r="B530" s="12" t="str">
        <f t="shared" si="24"/>
        <v>2010-8-1</v>
      </c>
      <c r="C530" s="15">
        <v>2010</v>
      </c>
      <c r="D530" s="15">
        <v>8</v>
      </c>
      <c r="E530" s="15">
        <v>1</v>
      </c>
      <c r="F530" s="6" t="s">
        <v>33</v>
      </c>
      <c r="G530" s="6" t="s">
        <v>38</v>
      </c>
      <c r="H530" s="7">
        <v>3.5</v>
      </c>
      <c r="I530" s="6" t="s">
        <v>30</v>
      </c>
      <c r="J530" s="6" t="s">
        <v>41</v>
      </c>
      <c r="K530" s="7">
        <v>3.42</v>
      </c>
      <c r="L530" s="6" t="s">
        <v>32</v>
      </c>
      <c r="M530" s="6">
        <v>201161</v>
      </c>
      <c r="N530" s="6" t="str">
        <f t="shared" si="25"/>
        <v>2011-6-1</v>
      </c>
      <c r="O530" s="7">
        <v>3.62</v>
      </c>
      <c r="P530" s="7">
        <v>3.3</v>
      </c>
      <c r="Q530" s="6" t="s">
        <v>32</v>
      </c>
      <c r="R530" s="6">
        <v>201371</v>
      </c>
      <c r="S530" s="6" t="str">
        <f t="shared" si="26"/>
        <v>2013-7-1</v>
      </c>
      <c r="T530" s="7">
        <v>3.69</v>
      </c>
      <c r="U530" s="7">
        <v>3.7</v>
      </c>
      <c r="V530" s="6" t="s">
        <v>32</v>
      </c>
      <c r="W530" s="6">
        <v>0</v>
      </c>
      <c r="X530" s="6">
        <v>0</v>
      </c>
      <c r="Y530" s="6">
        <v>1</v>
      </c>
      <c r="Z530" s="6">
        <v>1</v>
      </c>
      <c r="AA530" s="6">
        <v>1</v>
      </c>
      <c r="AB530" s="6">
        <v>0</v>
      </c>
      <c r="AC530" s="6">
        <v>0</v>
      </c>
      <c r="AD530" s="6">
        <v>0</v>
      </c>
      <c r="AE530" s="6">
        <v>1</v>
      </c>
      <c r="AF530" s="6">
        <v>1</v>
      </c>
      <c r="AG530" s="6">
        <v>1</v>
      </c>
      <c r="AH530" s="6">
        <v>1</v>
      </c>
    </row>
    <row r="531" spans="1:34" x14ac:dyDescent="0.3">
      <c r="A531" s="6">
        <v>201081</v>
      </c>
      <c r="B531" s="12" t="str">
        <f t="shared" si="24"/>
        <v>2010-8-1</v>
      </c>
      <c r="C531" s="15">
        <v>2010</v>
      </c>
      <c r="D531" s="15">
        <v>8</v>
      </c>
      <c r="E531" s="15">
        <v>1</v>
      </c>
      <c r="F531" s="6" t="s">
        <v>33</v>
      </c>
      <c r="G531" s="6" t="s">
        <v>36</v>
      </c>
      <c r="H531" s="7">
        <v>3.45</v>
      </c>
      <c r="I531" s="6" t="s">
        <v>30</v>
      </c>
      <c r="J531" s="6" t="s">
        <v>31</v>
      </c>
      <c r="K531" s="7">
        <v>2.9</v>
      </c>
      <c r="L531" s="6" t="s">
        <v>32</v>
      </c>
      <c r="M531" s="6">
        <v>201131</v>
      </c>
      <c r="N531" s="6" t="str">
        <f t="shared" si="25"/>
        <v>2011-3-1</v>
      </c>
      <c r="O531" s="7">
        <v>2.94</v>
      </c>
      <c r="P531" s="7">
        <v>3</v>
      </c>
      <c r="Q531" s="6" t="s">
        <v>32</v>
      </c>
      <c r="R531" s="6">
        <v>201431</v>
      </c>
      <c r="S531" s="6" t="str">
        <f t="shared" si="26"/>
        <v>2014-3-1</v>
      </c>
      <c r="T531" s="7">
        <v>3.08</v>
      </c>
      <c r="U531" s="7">
        <v>3.76</v>
      </c>
      <c r="V531" s="6" t="s">
        <v>32</v>
      </c>
      <c r="W531" s="6">
        <v>0</v>
      </c>
      <c r="X531" s="6">
        <v>0</v>
      </c>
      <c r="Y531" s="6">
        <v>1</v>
      </c>
      <c r="Z531" s="6">
        <v>1</v>
      </c>
      <c r="AA531" s="6">
        <v>1</v>
      </c>
      <c r="AB531" s="6">
        <v>1</v>
      </c>
      <c r="AC531" s="6">
        <v>0</v>
      </c>
      <c r="AD531" s="6">
        <v>0</v>
      </c>
      <c r="AE531" s="6">
        <v>0</v>
      </c>
      <c r="AF531" s="6">
        <v>1</v>
      </c>
      <c r="AG531" s="6">
        <v>1</v>
      </c>
      <c r="AH531" s="6">
        <v>1</v>
      </c>
    </row>
    <row r="532" spans="1:34" x14ac:dyDescent="0.3">
      <c r="A532" s="6">
        <v>201081</v>
      </c>
      <c r="B532" s="12" t="str">
        <f t="shared" si="24"/>
        <v>2010-8-1</v>
      </c>
      <c r="C532" s="15">
        <v>2010</v>
      </c>
      <c r="D532" s="15">
        <v>8</v>
      </c>
      <c r="E532" s="15">
        <v>1</v>
      </c>
      <c r="F532" s="6" t="s">
        <v>33</v>
      </c>
      <c r="G532" s="6" t="s">
        <v>37</v>
      </c>
      <c r="H532" s="7">
        <v>3.6</v>
      </c>
      <c r="I532" s="6" t="s">
        <v>30</v>
      </c>
      <c r="J532" s="6" t="s">
        <v>41</v>
      </c>
      <c r="K532" s="7">
        <v>2.4</v>
      </c>
      <c r="L532" s="6" t="s">
        <v>32</v>
      </c>
      <c r="M532" s="6">
        <v>201131</v>
      </c>
      <c r="N532" s="6" t="str">
        <f t="shared" si="25"/>
        <v>2011-3-1</v>
      </c>
      <c r="O532" s="7">
        <v>2.5499999999999998</v>
      </c>
      <c r="P532" s="7">
        <v>2.72</v>
      </c>
      <c r="Q532" s="6" t="s">
        <v>32</v>
      </c>
      <c r="R532" s="6">
        <v>201431</v>
      </c>
      <c r="S532" s="6" t="str">
        <f t="shared" si="26"/>
        <v>2014-3-1</v>
      </c>
      <c r="T532" s="7">
        <v>3.05</v>
      </c>
      <c r="U532" s="7">
        <v>3.73</v>
      </c>
      <c r="V532" s="6" t="s">
        <v>32</v>
      </c>
      <c r="W532" s="6">
        <v>1</v>
      </c>
      <c r="X532" s="6">
        <v>0</v>
      </c>
      <c r="Y532" s="6">
        <v>1</v>
      </c>
      <c r="Z532" s="6">
        <v>1</v>
      </c>
      <c r="AA532" s="6">
        <v>1</v>
      </c>
      <c r="AB532" s="6">
        <v>1</v>
      </c>
      <c r="AC532" s="6">
        <v>0</v>
      </c>
      <c r="AD532" s="6">
        <v>0</v>
      </c>
      <c r="AE532" s="6">
        <v>0</v>
      </c>
      <c r="AF532" s="6">
        <v>1</v>
      </c>
      <c r="AG532" s="6">
        <v>1</v>
      </c>
      <c r="AH532" s="6">
        <v>1</v>
      </c>
    </row>
    <row r="533" spans="1:34" x14ac:dyDescent="0.3">
      <c r="A533" s="6">
        <v>201081</v>
      </c>
      <c r="B533" s="12" t="str">
        <f t="shared" si="24"/>
        <v>2010-8-1</v>
      </c>
      <c r="C533" s="15">
        <v>2010</v>
      </c>
      <c r="D533" s="15">
        <v>8</v>
      </c>
      <c r="E533" s="15">
        <v>1</v>
      </c>
      <c r="F533" s="6" t="s">
        <v>28</v>
      </c>
      <c r="G533" s="6" t="s">
        <v>37</v>
      </c>
      <c r="H533" s="7">
        <v>2.96</v>
      </c>
      <c r="I533" s="6" t="s">
        <v>30</v>
      </c>
      <c r="J533" s="6" t="s">
        <v>41</v>
      </c>
      <c r="K533" s="7">
        <v>1.9</v>
      </c>
      <c r="L533" s="6" t="s">
        <v>39</v>
      </c>
      <c r="M533" s="6">
        <v>201151</v>
      </c>
      <c r="N533" s="6" t="str">
        <f t="shared" si="25"/>
        <v>2011-5-1</v>
      </c>
      <c r="O533" s="7">
        <v>1.81</v>
      </c>
      <c r="P533" s="7">
        <v>0</v>
      </c>
      <c r="Q533" s="6" t="s">
        <v>39</v>
      </c>
      <c r="R533" s="6">
        <v>201261</v>
      </c>
      <c r="S533" s="6" t="str">
        <f t="shared" si="26"/>
        <v>2012-6-1</v>
      </c>
      <c r="T533" s="7">
        <v>1.71</v>
      </c>
      <c r="U533" s="7">
        <v>0</v>
      </c>
      <c r="V533" s="6" t="s">
        <v>39</v>
      </c>
      <c r="W533" s="6">
        <v>0</v>
      </c>
      <c r="X533" s="6">
        <v>0</v>
      </c>
      <c r="Y533" s="6">
        <v>1</v>
      </c>
      <c r="Z533" s="6">
        <v>1</v>
      </c>
      <c r="AA533" s="6">
        <v>0</v>
      </c>
      <c r="AB533" s="6">
        <v>0</v>
      </c>
      <c r="AC533" s="6">
        <v>0</v>
      </c>
      <c r="AD533" s="6">
        <v>0</v>
      </c>
      <c r="AE533" s="6">
        <v>0</v>
      </c>
      <c r="AF533" s="6">
        <v>0</v>
      </c>
      <c r="AG533" s="6">
        <v>0</v>
      </c>
      <c r="AH533" s="6">
        <v>0</v>
      </c>
    </row>
    <row r="534" spans="1:34" x14ac:dyDescent="0.3">
      <c r="A534" s="6">
        <v>201081</v>
      </c>
      <c r="B534" s="12" t="str">
        <f t="shared" si="24"/>
        <v>2010-8-1</v>
      </c>
      <c r="C534" s="15">
        <v>2010</v>
      </c>
      <c r="D534" s="15">
        <v>8</v>
      </c>
      <c r="E534" s="15">
        <v>1</v>
      </c>
      <c r="F534" s="6" t="s">
        <v>33</v>
      </c>
      <c r="G534" s="6" t="s">
        <v>37</v>
      </c>
      <c r="H534" s="7">
        <v>2.91</v>
      </c>
      <c r="I534" s="6" t="s">
        <v>30</v>
      </c>
      <c r="J534" s="6" t="s">
        <v>41</v>
      </c>
      <c r="K534" s="7">
        <v>2.56</v>
      </c>
      <c r="L534" s="6" t="s">
        <v>32</v>
      </c>
      <c r="M534" s="6">
        <v>201131</v>
      </c>
      <c r="N534" s="6" t="str">
        <f t="shared" si="25"/>
        <v>2011-3-1</v>
      </c>
      <c r="O534" s="7">
        <v>2.94</v>
      </c>
      <c r="P534" s="7">
        <v>3.27</v>
      </c>
      <c r="Q534" s="6" t="s">
        <v>32</v>
      </c>
      <c r="R534" s="6">
        <v>201131</v>
      </c>
      <c r="S534" s="6" t="str">
        <f t="shared" si="26"/>
        <v>2011-3-1</v>
      </c>
      <c r="T534" s="7">
        <v>2.94</v>
      </c>
      <c r="U534" s="7">
        <v>3.27</v>
      </c>
      <c r="V534" s="6" t="s">
        <v>32</v>
      </c>
      <c r="W534" s="6">
        <v>0</v>
      </c>
      <c r="X534" s="6">
        <v>0</v>
      </c>
      <c r="Y534" s="6">
        <v>1</v>
      </c>
      <c r="Z534" s="6">
        <v>0</v>
      </c>
      <c r="AA534" s="6">
        <v>0</v>
      </c>
      <c r="AB534" s="6">
        <v>0</v>
      </c>
      <c r="AC534" s="6">
        <v>0</v>
      </c>
      <c r="AD534" s="6">
        <v>0</v>
      </c>
      <c r="AE534" s="6">
        <v>0</v>
      </c>
      <c r="AF534" s="6">
        <v>0</v>
      </c>
      <c r="AG534" s="6">
        <v>0</v>
      </c>
      <c r="AH534" s="6">
        <v>0</v>
      </c>
    </row>
    <row r="535" spans="1:34" x14ac:dyDescent="0.3">
      <c r="A535" s="6">
        <v>201081</v>
      </c>
      <c r="B535" s="12" t="str">
        <f t="shared" si="24"/>
        <v>2010-8-1</v>
      </c>
      <c r="C535" s="15">
        <v>2010</v>
      </c>
      <c r="D535" s="15">
        <v>8</v>
      </c>
      <c r="E535" s="15">
        <v>1</v>
      </c>
      <c r="F535" s="6" t="s">
        <v>28</v>
      </c>
      <c r="G535" s="6" t="s">
        <v>38</v>
      </c>
      <c r="H535" s="7">
        <v>3.24</v>
      </c>
      <c r="I535" s="6" t="s">
        <v>30</v>
      </c>
      <c r="J535" s="6" t="s">
        <v>41</v>
      </c>
      <c r="K535" s="7">
        <v>3.75</v>
      </c>
      <c r="L535" s="6" t="s">
        <v>32</v>
      </c>
      <c r="M535" s="6">
        <v>201131</v>
      </c>
      <c r="N535" s="6" t="str">
        <f t="shared" si="25"/>
        <v>2011-3-1</v>
      </c>
      <c r="O535" s="7">
        <v>3.71</v>
      </c>
      <c r="P535" s="7">
        <v>3.67</v>
      </c>
      <c r="Q535" s="6" t="s">
        <v>32</v>
      </c>
      <c r="R535" s="6">
        <v>201431</v>
      </c>
      <c r="S535" s="6" t="str">
        <f t="shared" si="26"/>
        <v>2014-3-1</v>
      </c>
      <c r="T535" s="7">
        <v>3.51</v>
      </c>
      <c r="U535" s="7">
        <v>3.51</v>
      </c>
      <c r="V535" s="6" t="s">
        <v>32</v>
      </c>
      <c r="W535" s="6">
        <v>1</v>
      </c>
      <c r="X535" s="6">
        <v>0</v>
      </c>
      <c r="Y535" s="6">
        <v>1</v>
      </c>
      <c r="Z535" s="6">
        <v>1</v>
      </c>
      <c r="AA535" s="6">
        <v>1</v>
      </c>
      <c r="AB535" s="6">
        <v>1</v>
      </c>
      <c r="AC535" s="6">
        <v>0</v>
      </c>
      <c r="AD535" s="6">
        <v>0</v>
      </c>
      <c r="AE535" s="6">
        <v>0</v>
      </c>
      <c r="AF535" s="6">
        <v>1</v>
      </c>
      <c r="AG535" s="6">
        <v>1</v>
      </c>
      <c r="AH535" s="6">
        <v>1</v>
      </c>
    </row>
    <row r="536" spans="1:34" x14ac:dyDescent="0.3">
      <c r="A536" s="6">
        <v>201081</v>
      </c>
      <c r="B536" s="12" t="str">
        <f t="shared" si="24"/>
        <v>2010-8-1</v>
      </c>
      <c r="C536" s="15">
        <v>2010</v>
      </c>
      <c r="D536" s="15">
        <v>8</v>
      </c>
      <c r="E536" s="15">
        <v>1</v>
      </c>
      <c r="F536" s="6" t="s">
        <v>28</v>
      </c>
      <c r="G536" s="6" t="s">
        <v>37</v>
      </c>
      <c r="H536" s="7">
        <v>3</v>
      </c>
      <c r="I536" s="6" t="s">
        <v>30</v>
      </c>
      <c r="J536" s="6" t="s">
        <v>31</v>
      </c>
      <c r="K536" s="7">
        <v>0.8</v>
      </c>
      <c r="L536" s="6" t="s">
        <v>39</v>
      </c>
      <c r="M536" s="6">
        <v>201131</v>
      </c>
      <c r="N536" s="6" t="str">
        <f t="shared" si="25"/>
        <v>2011-3-1</v>
      </c>
      <c r="O536" s="7">
        <v>1.33</v>
      </c>
      <c r="P536" s="7">
        <v>2.06</v>
      </c>
      <c r="Q536" s="6" t="s">
        <v>39</v>
      </c>
      <c r="R536" s="6">
        <v>201231</v>
      </c>
      <c r="S536" s="6" t="str">
        <f t="shared" si="26"/>
        <v>2012-3-1</v>
      </c>
      <c r="T536" s="7">
        <v>1.45</v>
      </c>
      <c r="U536" s="7">
        <v>1</v>
      </c>
      <c r="V536" s="6" t="s">
        <v>39</v>
      </c>
      <c r="W536" s="6">
        <v>0</v>
      </c>
      <c r="X536" s="6">
        <v>0</v>
      </c>
      <c r="Y536" s="6">
        <v>1</v>
      </c>
      <c r="Z536" s="6">
        <v>1</v>
      </c>
      <c r="AA536" s="6">
        <v>0</v>
      </c>
      <c r="AB536" s="6">
        <v>0</v>
      </c>
      <c r="AC536" s="6">
        <v>0</v>
      </c>
      <c r="AD536" s="6">
        <v>0</v>
      </c>
      <c r="AE536" s="6">
        <v>0</v>
      </c>
      <c r="AF536" s="6">
        <v>0</v>
      </c>
      <c r="AG536" s="6">
        <v>0</v>
      </c>
      <c r="AH536" s="6">
        <v>0</v>
      </c>
    </row>
    <row r="537" spans="1:34" x14ac:dyDescent="0.3">
      <c r="A537" s="6">
        <v>201081</v>
      </c>
      <c r="B537" s="12" t="str">
        <f t="shared" si="24"/>
        <v>2010-8-1</v>
      </c>
      <c r="C537" s="15">
        <v>2010</v>
      </c>
      <c r="D537" s="15">
        <v>8</v>
      </c>
      <c r="E537" s="15">
        <v>1</v>
      </c>
      <c r="F537" s="6" t="s">
        <v>33</v>
      </c>
      <c r="G537" s="6" t="s">
        <v>38</v>
      </c>
      <c r="H537" s="7">
        <v>3.16</v>
      </c>
      <c r="I537" s="6" t="s">
        <v>30</v>
      </c>
      <c r="J537" s="6" t="s">
        <v>41</v>
      </c>
      <c r="K537" s="7">
        <v>3.1</v>
      </c>
      <c r="L537" s="6" t="s">
        <v>32</v>
      </c>
      <c r="M537" s="6">
        <v>201131</v>
      </c>
      <c r="N537" s="6" t="str">
        <f t="shared" si="25"/>
        <v>2011-3-1</v>
      </c>
      <c r="O537" s="7">
        <v>3.19</v>
      </c>
      <c r="P537" s="7">
        <v>3.33</v>
      </c>
      <c r="Q537" s="6" t="s">
        <v>32</v>
      </c>
      <c r="R537" s="6">
        <v>201431</v>
      </c>
      <c r="S537" s="6" t="str">
        <f t="shared" si="26"/>
        <v>2014-3-1</v>
      </c>
      <c r="T537" s="7">
        <v>2.96</v>
      </c>
      <c r="U537" s="7">
        <v>3.21</v>
      </c>
      <c r="V537" s="6" t="s">
        <v>32</v>
      </c>
      <c r="W537" s="6">
        <v>0</v>
      </c>
      <c r="X537" s="6">
        <v>0</v>
      </c>
      <c r="Y537" s="6">
        <v>1</v>
      </c>
      <c r="Z537" s="6">
        <v>1</v>
      </c>
      <c r="AA537" s="6">
        <v>1</v>
      </c>
      <c r="AB537" s="6">
        <v>1</v>
      </c>
      <c r="AC537" s="6">
        <v>0</v>
      </c>
      <c r="AD537" s="6">
        <v>0</v>
      </c>
      <c r="AE537" s="6">
        <v>0</v>
      </c>
      <c r="AF537" s="6">
        <v>1</v>
      </c>
      <c r="AG537" s="6">
        <v>1</v>
      </c>
      <c r="AH537" s="6">
        <v>1</v>
      </c>
    </row>
    <row r="538" spans="1:34" x14ac:dyDescent="0.3">
      <c r="A538" s="6">
        <v>201081</v>
      </c>
      <c r="B538" s="12" t="str">
        <f t="shared" si="24"/>
        <v>2010-8-1</v>
      </c>
      <c r="C538" s="15">
        <v>2010</v>
      </c>
      <c r="D538" s="15">
        <v>8</v>
      </c>
      <c r="E538" s="15">
        <v>1</v>
      </c>
      <c r="F538" s="6" t="s">
        <v>28</v>
      </c>
      <c r="G538" s="8" t="s">
        <v>38</v>
      </c>
      <c r="H538" s="7">
        <v>3.75</v>
      </c>
      <c r="I538" s="6" t="s">
        <v>30</v>
      </c>
      <c r="J538" s="6" t="s">
        <v>41</v>
      </c>
      <c r="K538" s="7">
        <v>0</v>
      </c>
      <c r="L538" s="6" t="s">
        <v>39</v>
      </c>
      <c r="M538" s="6">
        <v>201081</v>
      </c>
      <c r="N538" s="6" t="str">
        <f t="shared" si="25"/>
        <v>2010-8-1</v>
      </c>
      <c r="O538" s="7">
        <v>0</v>
      </c>
      <c r="P538" s="7">
        <v>0</v>
      </c>
      <c r="Q538" s="6" t="s">
        <v>39</v>
      </c>
      <c r="R538" s="6">
        <v>201081</v>
      </c>
      <c r="S538" s="6" t="str">
        <f t="shared" si="26"/>
        <v>2010-8-1</v>
      </c>
      <c r="T538" s="7">
        <v>0</v>
      </c>
      <c r="U538" s="7">
        <v>0</v>
      </c>
      <c r="V538" s="6" t="s">
        <v>39</v>
      </c>
      <c r="W538" s="6">
        <v>0</v>
      </c>
      <c r="X538" s="6">
        <v>0</v>
      </c>
      <c r="Y538" s="6">
        <v>1</v>
      </c>
      <c r="Z538" s="6">
        <v>0</v>
      </c>
      <c r="AA538" s="6">
        <v>0</v>
      </c>
      <c r="AB538" s="6">
        <v>0</v>
      </c>
      <c r="AC538" s="6">
        <v>0</v>
      </c>
      <c r="AD538" s="6">
        <v>0</v>
      </c>
      <c r="AE538" s="6">
        <v>0</v>
      </c>
      <c r="AF538" s="6">
        <v>0</v>
      </c>
      <c r="AG538" s="6">
        <v>0</v>
      </c>
      <c r="AH538" s="6">
        <v>0</v>
      </c>
    </row>
    <row r="539" spans="1:34" x14ac:dyDescent="0.3">
      <c r="A539" s="6">
        <v>201081</v>
      </c>
      <c r="B539" s="12" t="str">
        <f t="shared" si="24"/>
        <v>2010-8-1</v>
      </c>
      <c r="C539" s="15">
        <v>2010</v>
      </c>
      <c r="D539" s="15">
        <v>8</v>
      </c>
      <c r="E539" s="15">
        <v>1</v>
      </c>
      <c r="F539" s="6" t="s">
        <v>28</v>
      </c>
      <c r="G539" s="6" t="s">
        <v>37</v>
      </c>
      <c r="H539" s="7">
        <v>3.28</v>
      </c>
      <c r="I539" s="6" t="s">
        <v>30</v>
      </c>
      <c r="J539" s="6" t="s">
        <v>41</v>
      </c>
      <c r="K539" s="7">
        <v>2.36</v>
      </c>
      <c r="L539" s="6" t="s">
        <v>32</v>
      </c>
      <c r="M539" s="6">
        <v>201131</v>
      </c>
      <c r="N539" s="6" t="str">
        <f t="shared" si="25"/>
        <v>2011-3-1</v>
      </c>
      <c r="O539" s="7">
        <v>2.6</v>
      </c>
      <c r="P539" s="7">
        <v>2.82</v>
      </c>
      <c r="Q539" s="6" t="s">
        <v>32</v>
      </c>
      <c r="R539" s="6">
        <v>201131</v>
      </c>
      <c r="S539" s="6" t="str">
        <f t="shared" si="26"/>
        <v>2011-3-1</v>
      </c>
      <c r="T539" s="7">
        <v>2.6</v>
      </c>
      <c r="U539" s="7">
        <v>2.82</v>
      </c>
      <c r="V539" s="6" t="s">
        <v>32</v>
      </c>
      <c r="W539" s="6">
        <v>1</v>
      </c>
      <c r="X539" s="6">
        <v>0</v>
      </c>
      <c r="Y539" s="6">
        <v>1</v>
      </c>
      <c r="Z539" s="6">
        <v>0</v>
      </c>
      <c r="AA539" s="6">
        <v>0</v>
      </c>
      <c r="AB539" s="6">
        <v>0</v>
      </c>
      <c r="AC539" s="6">
        <v>0</v>
      </c>
      <c r="AD539" s="6">
        <v>0</v>
      </c>
      <c r="AE539" s="6">
        <v>0</v>
      </c>
      <c r="AF539" s="6">
        <v>0</v>
      </c>
      <c r="AG539" s="6">
        <v>0</v>
      </c>
      <c r="AH539" s="6">
        <v>0</v>
      </c>
    </row>
    <row r="540" spans="1:34" x14ac:dyDescent="0.3">
      <c r="A540" s="6">
        <v>201081</v>
      </c>
      <c r="B540" s="12" t="str">
        <f t="shared" si="24"/>
        <v>2010-8-1</v>
      </c>
      <c r="C540" s="15">
        <v>2010</v>
      </c>
      <c r="D540" s="15">
        <v>8</v>
      </c>
      <c r="E540" s="15">
        <v>1</v>
      </c>
      <c r="F540" s="6" t="s">
        <v>33</v>
      </c>
      <c r="G540" s="6" t="s">
        <v>38</v>
      </c>
      <c r="H540" s="7">
        <v>2.88</v>
      </c>
      <c r="I540" s="6" t="s">
        <v>30</v>
      </c>
      <c r="J540" s="6" t="s">
        <v>41</v>
      </c>
      <c r="K540" s="7">
        <v>2.6</v>
      </c>
      <c r="L540" s="6" t="s">
        <v>32</v>
      </c>
      <c r="M540" s="6">
        <v>201131</v>
      </c>
      <c r="N540" s="6" t="str">
        <f t="shared" si="25"/>
        <v>2011-3-1</v>
      </c>
      <c r="O540" s="7">
        <v>2.4500000000000002</v>
      </c>
      <c r="P540" s="7">
        <v>2.3199999999999998</v>
      </c>
      <c r="Q540" s="6" t="s">
        <v>32</v>
      </c>
      <c r="R540" s="6">
        <v>201431</v>
      </c>
      <c r="S540" s="6" t="str">
        <f t="shared" si="26"/>
        <v>2014-3-1</v>
      </c>
      <c r="T540" s="7">
        <v>2.86</v>
      </c>
      <c r="U540" s="7">
        <v>3.36</v>
      </c>
      <c r="V540" s="6" t="s">
        <v>32</v>
      </c>
      <c r="W540" s="6">
        <v>0</v>
      </c>
      <c r="X540" s="6">
        <v>0</v>
      </c>
      <c r="Y540" s="6">
        <v>1</v>
      </c>
      <c r="Z540" s="6">
        <v>1</v>
      </c>
      <c r="AA540" s="6">
        <v>1</v>
      </c>
      <c r="AB540" s="6">
        <v>1</v>
      </c>
      <c r="AC540" s="6">
        <v>0</v>
      </c>
      <c r="AD540" s="6">
        <v>0</v>
      </c>
      <c r="AE540" s="6">
        <v>0</v>
      </c>
      <c r="AF540" s="6">
        <v>1</v>
      </c>
      <c r="AG540" s="6">
        <v>1</v>
      </c>
      <c r="AH540" s="6">
        <v>1</v>
      </c>
    </row>
    <row r="541" spans="1:34" x14ac:dyDescent="0.3">
      <c r="A541" s="6">
        <v>201081</v>
      </c>
      <c r="B541" s="12" t="str">
        <f t="shared" si="24"/>
        <v>2010-8-1</v>
      </c>
      <c r="C541" s="15">
        <v>2010</v>
      </c>
      <c r="D541" s="15">
        <v>8</v>
      </c>
      <c r="E541" s="15">
        <v>1</v>
      </c>
      <c r="F541" s="6" t="s">
        <v>28</v>
      </c>
      <c r="G541" s="6" t="s">
        <v>37</v>
      </c>
      <c r="H541" s="7">
        <v>3.21</v>
      </c>
      <c r="I541" s="6" t="s">
        <v>30</v>
      </c>
      <c r="J541" s="6" t="s">
        <v>41</v>
      </c>
      <c r="K541" s="7">
        <v>3.24</v>
      </c>
      <c r="L541" s="6" t="s">
        <v>32</v>
      </c>
      <c r="M541" s="6">
        <v>201131</v>
      </c>
      <c r="N541" s="6" t="str">
        <f t="shared" si="25"/>
        <v>2011-3-1</v>
      </c>
      <c r="O541" s="7">
        <v>3.5</v>
      </c>
      <c r="P541" s="7">
        <v>3.75</v>
      </c>
      <c r="Q541" s="6" t="s">
        <v>32</v>
      </c>
      <c r="R541" s="6">
        <v>201231</v>
      </c>
      <c r="S541" s="6" t="str">
        <f t="shared" si="26"/>
        <v>2012-3-1</v>
      </c>
      <c r="T541" s="7">
        <v>3.3</v>
      </c>
      <c r="U541" s="7">
        <v>3.07</v>
      </c>
      <c r="V541" s="6" t="s">
        <v>32</v>
      </c>
      <c r="W541" s="6">
        <v>1</v>
      </c>
      <c r="X541" s="6">
        <v>0</v>
      </c>
      <c r="Y541" s="6">
        <v>1</v>
      </c>
      <c r="Z541" s="6">
        <v>1</v>
      </c>
      <c r="AA541" s="6">
        <v>0</v>
      </c>
      <c r="AB541" s="6">
        <v>0</v>
      </c>
      <c r="AC541" s="6">
        <v>0</v>
      </c>
      <c r="AD541" s="6">
        <v>0</v>
      </c>
      <c r="AE541" s="6">
        <v>0</v>
      </c>
      <c r="AF541" s="6">
        <v>0</v>
      </c>
      <c r="AG541" s="6">
        <v>0</v>
      </c>
      <c r="AH541" s="6">
        <v>0</v>
      </c>
    </row>
    <row r="542" spans="1:34" x14ac:dyDescent="0.3">
      <c r="A542" s="6">
        <v>201081</v>
      </c>
      <c r="B542" s="12" t="str">
        <f t="shared" si="24"/>
        <v>2010-8-1</v>
      </c>
      <c r="C542" s="15">
        <v>2010</v>
      </c>
      <c r="D542" s="15">
        <v>8</v>
      </c>
      <c r="E542" s="15">
        <v>1</v>
      </c>
      <c r="F542" s="6" t="s">
        <v>33</v>
      </c>
      <c r="G542" s="6" t="s">
        <v>40</v>
      </c>
      <c r="H542" s="7">
        <v>3.68</v>
      </c>
      <c r="I542" s="6" t="s">
        <v>30</v>
      </c>
      <c r="J542" s="6" t="s">
        <v>43</v>
      </c>
      <c r="K542" s="7">
        <v>1.06</v>
      </c>
      <c r="L542" s="6" t="s">
        <v>39</v>
      </c>
      <c r="M542" s="6">
        <v>201081</v>
      </c>
      <c r="N542" s="6" t="str">
        <f t="shared" si="25"/>
        <v>2010-8-1</v>
      </c>
      <c r="O542" s="7">
        <v>1.06</v>
      </c>
      <c r="P542" s="7">
        <v>1.06</v>
      </c>
      <c r="Q542" s="6" t="s">
        <v>39</v>
      </c>
      <c r="R542" s="6">
        <v>201731</v>
      </c>
      <c r="S542" s="6" t="str">
        <f t="shared" si="26"/>
        <v>2017-3-1</v>
      </c>
      <c r="T542" s="7">
        <v>2.89</v>
      </c>
      <c r="U542" s="7">
        <v>3.23</v>
      </c>
      <c r="V542" s="6" t="s">
        <v>32</v>
      </c>
      <c r="W542" s="6">
        <v>0</v>
      </c>
      <c r="X542" s="6">
        <v>0</v>
      </c>
      <c r="Y542" s="6">
        <v>1</v>
      </c>
      <c r="Z542" s="6">
        <v>0</v>
      </c>
      <c r="AA542" s="6">
        <v>0</v>
      </c>
      <c r="AB542" s="6">
        <v>0</v>
      </c>
      <c r="AC542" s="6">
        <v>0</v>
      </c>
      <c r="AD542" s="6">
        <v>1</v>
      </c>
      <c r="AE542" s="6">
        <v>0</v>
      </c>
      <c r="AF542" s="6">
        <v>0</v>
      </c>
      <c r="AG542" s="6">
        <v>0</v>
      </c>
      <c r="AH542" s="6">
        <v>0</v>
      </c>
    </row>
    <row r="543" spans="1:34" x14ac:dyDescent="0.3">
      <c r="A543" s="6">
        <v>201081</v>
      </c>
      <c r="B543" s="12" t="str">
        <f t="shared" si="24"/>
        <v>2010-8-1</v>
      </c>
      <c r="C543" s="15">
        <v>2010</v>
      </c>
      <c r="D543" s="15">
        <v>8</v>
      </c>
      <c r="E543" s="15">
        <v>1</v>
      </c>
      <c r="F543" s="6" t="s">
        <v>33</v>
      </c>
      <c r="G543" s="6" t="s">
        <v>40</v>
      </c>
      <c r="H543" s="7">
        <v>4</v>
      </c>
      <c r="I543" s="6" t="s">
        <v>30</v>
      </c>
      <c r="J543" s="6" t="s">
        <v>46</v>
      </c>
      <c r="K543" s="7">
        <v>3.35</v>
      </c>
      <c r="L543" s="6" t="s">
        <v>32</v>
      </c>
      <c r="M543" s="6">
        <v>201131</v>
      </c>
      <c r="N543" s="6" t="str">
        <f t="shared" si="25"/>
        <v>2011-3-1</v>
      </c>
      <c r="O543" s="7">
        <v>3.55</v>
      </c>
      <c r="P543" s="7">
        <v>3.75</v>
      </c>
      <c r="Q543" s="6" t="s">
        <v>32</v>
      </c>
      <c r="R543" s="6">
        <v>201331</v>
      </c>
      <c r="S543" s="6" t="str">
        <f t="shared" si="26"/>
        <v>2013-3-1</v>
      </c>
      <c r="T543" s="7">
        <v>2.2400000000000002</v>
      </c>
      <c r="U543" s="7">
        <v>2.92</v>
      </c>
      <c r="V543" s="6" t="s">
        <v>32</v>
      </c>
      <c r="W543" s="6">
        <v>1</v>
      </c>
      <c r="X543" s="6">
        <v>0</v>
      </c>
      <c r="Y543" s="6">
        <v>1</v>
      </c>
      <c r="Z543" s="6">
        <v>1</v>
      </c>
      <c r="AA543" s="6">
        <v>1</v>
      </c>
      <c r="AB543" s="6">
        <v>0</v>
      </c>
      <c r="AC543" s="6">
        <v>0</v>
      </c>
      <c r="AD543" s="6">
        <v>0</v>
      </c>
      <c r="AE543" s="6">
        <v>0</v>
      </c>
      <c r="AF543" s="6">
        <v>0</v>
      </c>
      <c r="AG543" s="6">
        <v>0</v>
      </c>
      <c r="AH543" s="6">
        <v>0</v>
      </c>
    </row>
    <row r="544" spans="1:34" x14ac:dyDescent="0.3">
      <c r="A544" s="6">
        <v>201081</v>
      </c>
      <c r="B544" s="12" t="str">
        <f t="shared" si="24"/>
        <v>2010-8-1</v>
      </c>
      <c r="C544" s="15">
        <v>2010</v>
      </c>
      <c r="D544" s="15">
        <v>8</v>
      </c>
      <c r="E544" s="15">
        <v>1</v>
      </c>
      <c r="F544" s="6" t="s">
        <v>28</v>
      </c>
      <c r="G544" s="6" t="s">
        <v>37</v>
      </c>
      <c r="H544" s="7">
        <v>3.28</v>
      </c>
      <c r="I544" s="6" t="s">
        <v>30</v>
      </c>
      <c r="J544" s="6" t="s">
        <v>41</v>
      </c>
      <c r="K544" s="7">
        <v>2.77</v>
      </c>
      <c r="L544" s="6" t="s">
        <v>32</v>
      </c>
      <c r="M544" s="6">
        <v>201131</v>
      </c>
      <c r="N544" s="6" t="str">
        <f t="shared" si="25"/>
        <v>2011-3-1</v>
      </c>
      <c r="O544" s="7">
        <v>2.85</v>
      </c>
      <c r="P544" s="7">
        <v>2.92</v>
      </c>
      <c r="Q544" s="6" t="s">
        <v>32</v>
      </c>
      <c r="R544" s="6">
        <v>201431</v>
      </c>
      <c r="S544" s="6" t="str">
        <f t="shared" si="26"/>
        <v>2014-3-1</v>
      </c>
      <c r="T544" s="7">
        <v>3.02</v>
      </c>
      <c r="U544" s="7">
        <v>3.6</v>
      </c>
      <c r="V544" s="6" t="s">
        <v>32</v>
      </c>
      <c r="W544" s="6">
        <v>1</v>
      </c>
      <c r="X544" s="6">
        <v>0</v>
      </c>
      <c r="Y544" s="6">
        <v>1</v>
      </c>
      <c r="Z544" s="6">
        <v>1</v>
      </c>
      <c r="AA544" s="6">
        <v>1</v>
      </c>
      <c r="AB544" s="6">
        <v>1</v>
      </c>
      <c r="AC544" s="6">
        <v>0</v>
      </c>
      <c r="AD544" s="6">
        <v>0</v>
      </c>
      <c r="AE544" s="6">
        <v>0</v>
      </c>
      <c r="AF544" s="6">
        <v>1</v>
      </c>
      <c r="AG544" s="6">
        <v>1</v>
      </c>
      <c r="AH544" s="6">
        <v>1</v>
      </c>
    </row>
    <row r="545" spans="1:34" x14ac:dyDescent="0.3">
      <c r="A545" s="6">
        <v>201081</v>
      </c>
      <c r="B545" s="12" t="str">
        <f t="shared" si="24"/>
        <v>2010-8-1</v>
      </c>
      <c r="C545" s="15">
        <v>2010</v>
      </c>
      <c r="D545" s="15">
        <v>8</v>
      </c>
      <c r="E545" s="15">
        <v>1</v>
      </c>
      <c r="F545" s="6" t="s">
        <v>33</v>
      </c>
      <c r="G545" s="6" t="s">
        <v>40</v>
      </c>
      <c r="H545" s="7">
        <v>2.94</v>
      </c>
      <c r="I545" s="6" t="s">
        <v>30</v>
      </c>
      <c r="J545" s="6" t="s">
        <v>31</v>
      </c>
      <c r="K545" s="7">
        <v>2.5</v>
      </c>
      <c r="L545" s="6" t="s">
        <v>32</v>
      </c>
      <c r="M545" s="6">
        <v>201131</v>
      </c>
      <c r="N545" s="6" t="str">
        <f t="shared" si="25"/>
        <v>2011-3-1</v>
      </c>
      <c r="O545" s="7">
        <v>3.07</v>
      </c>
      <c r="P545" s="7">
        <v>3.57</v>
      </c>
      <c r="Q545" s="6" t="s">
        <v>32</v>
      </c>
      <c r="R545" s="6">
        <v>201231</v>
      </c>
      <c r="S545" s="6" t="str">
        <f t="shared" si="26"/>
        <v>2012-3-1</v>
      </c>
      <c r="T545" s="7">
        <v>3.06</v>
      </c>
      <c r="U545" s="7">
        <v>2.86</v>
      </c>
      <c r="V545" s="6" t="s">
        <v>32</v>
      </c>
      <c r="W545" s="6">
        <v>0</v>
      </c>
      <c r="X545" s="6">
        <v>0</v>
      </c>
      <c r="Y545" s="6">
        <v>1</v>
      </c>
      <c r="Z545" s="6">
        <v>1</v>
      </c>
      <c r="AA545" s="6">
        <v>0</v>
      </c>
      <c r="AB545" s="6">
        <v>0</v>
      </c>
      <c r="AC545" s="6">
        <v>0</v>
      </c>
      <c r="AD545" s="6">
        <v>0</v>
      </c>
      <c r="AE545" s="6">
        <v>0</v>
      </c>
      <c r="AF545" s="6">
        <v>0</v>
      </c>
      <c r="AG545" s="6">
        <v>0</v>
      </c>
      <c r="AH545" s="6">
        <v>0</v>
      </c>
    </row>
    <row r="546" spans="1:34" x14ac:dyDescent="0.3">
      <c r="A546" s="6">
        <v>201081</v>
      </c>
      <c r="B546" s="12" t="str">
        <f t="shared" si="24"/>
        <v>2010-8-1</v>
      </c>
      <c r="C546" s="15">
        <v>2010</v>
      </c>
      <c r="D546" s="15">
        <v>8</v>
      </c>
      <c r="E546" s="15">
        <v>1</v>
      </c>
      <c r="F546" s="6" t="s">
        <v>28</v>
      </c>
      <c r="G546" s="6" t="s">
        <v>37</v>
      </c>
      <c r="H546" s="7">
        <v>3.24</v>
      </c>
      <c r="I546" s="6" t="s">
        <v>30</v>
      </c>
      <c r="J546" s="6" t="s">
        <v>41</v>
      </c>
      <c r="K546" s="7">
        <v>3.57</v>
      </c>
      <c r="L546" s="6" t="s">
        <v>32</v>
      </c>
      <c r="M546" s="6">
        <v>201171</v>
      </c>
      <c r="N546" s="6" t="str">
        <f t="shared" si="25"/>
        <v>2011-7-1</v>
      </c>
      <c r="O546" s="7">
        <v>3.81</v>
      </c>
      <c r="P546" s="7">
        <v>4</v>
      </c>
      <c r="Q546" s="6" t="s">
        <v>32</v>
      </c>
      <c r="R546" s="17"/>
      <c r="S546" s="6" t="str">
        <f t="shared" si="26"/>
        <v>--</v>
      </c>
      <c r="T546" s="16"/>
      <c r="U546" s="16"/>
      <c r="V546" s="17"/>
      <c r="W546" s="6">
        <v>1</v>
      </c>
      <c r="X546" s="6">
        <v>0</v>
      </c>
      <c r="Y546" s="6">
        <v>1</v>
      </c>
      <c r="Z546" s="6">
        <v>1</v>
      </c>
      <c r="AA546" s="6">
        <v>0</v>
      </c>
      <c r="AB546" s="6">
        <v>0</v>
      </c>
      <c r="AC546" s="6">
        <v>0</v>
      </c>
      <c r="AD546" s="6">
        <v>0</v>
      </c>
      <c r="AE546" s="6">
        <v>0</v>
      </c>
      <c r="AF546" s="6">
        <v>0</v>
      </c>
      <c r="AG546" s="6">
        <v>0</v>
      </c>
      <c r="AH546" s="6">
        <v>0</v>
      </c>
    </row>
    <row r="547" spans="1:34" x14ac:dyDescent="0.3">
      <c r="A547" s="6">
        <v>201081</v>
      </c>
      <c r="B547" s="12" t="str">
        <f t="shared" si="24"/>
        <v>2010-8-1</v>
      </c>
      <c r="C547" s="15">
        <v>2010</v>
      </c>
      <c r="D547" s="15">
        <v>8</v>
      </c>
      <c r="E547" s="15">
        <v>1</v>
      </c>
      <c r="F547" s="6" t="s">
        <v>33</v>
      </c>
      <c r="G547" s="6" t="s">
        <v>38</v>
      </c>
      <c r="H547" s="7">
        <v>3.57</v>
      </c>
      <c r="I547" s="6" t="s">
        <v>30</v>
      </c>
      <c r="J547" s="6" t="s">
        <v>41</v>
      </c>
      <c r="K547" s="7">
        <v>2.1</v>
      </c>
      <c r="L547" s="6" t="s">
        <v>32</v>
      </c>
      <c r="M547" s="6">
        <v>201131</v>
      </c>
      <c r="N547" s="6" t="str">
        <f t="shared" si="25"/>
        <v>2011-3-1</v>
      </c>
      <c r="O547" s="7">
        <v>2.1</v>
      </c>
      <c r="P547" s="7">
        <v>2.1</v>
      </c>
      <c r="Q547" s="6" t="s">
        <v>32</v>
      </c>
      <c r="R547" s="6">
        <v>201431</v>
      </c>
      <c r="S547" s="6" t="str">
        <f t="shared" si="26"/>
        <v>2014-3-1</v>
      </c>
      <c r="T547" s="7">
        <v>2.5099999999999998</v>
      </c>
      <c r="U547" s="7">
        <v>2.66</v>
      </c>
      <c r="V547" s="6" t="s">
        <v>32</v>
      </c>
      <c r="W547" s="6">
        <v>1</v>
      </c>
      <c r="X547" s="6">
        <v>0</v>
      </c>
      <c r="Y547" s="6">
        <v>1</v>
      </c>
      <c r="Z547" s="6">
        <v>1</v>
      </c>
      <c r="AA547" s="6">
        <v>1</v>
      </c>
      <c r="AB547" s="6">
        <v>1</v>
      </c>
      <c r="AC547" s="6">
        <v>0</v>
      </c>
      <c r="AD547" s="6">
        <v>0</v>
      </c>
      <c r="AE547" s="6">
        <v>0</v>
      </c>
      <c r="AF547" s="6">
        <v>0</v>
      </c>
      <c r="AG547" s="6">
        <v>1</v>
      </c>
      <c r="AH547" s="6">
        <v>1</v>
      </c>
    </row>
    <row r="548" spans="1:34" x14ac:dyDescent="0.3">
      <c r="A548" s="6">
        <v>201081</v>
      </c>
      <c r="B548" s="12" t="str">
        <f t="shared" si="24"/>
        <v>2010-8-1</v>
      </c>
      <c r="C548" s="15">
        <v>2010</v>
      </c>
      <c r="D548" s="15">
        <v>8</v>
      </c>
      <c r="E548" s="15">
        <v>1</v>
      </c>
      <c r="F548" s="6" t="s">
        <v>28</v>
      </c>
      <c r="G548" s="6" t="s">
        <v>37</v>
      </c>
      <c r="H548" s="7">
        <v>3.43</v>
      </c>
      <c r="I548" s="6" t="s">
        <v>30</v>
      </c>
      <c r="J548" s="6" t="s">
        <v>43</v>
      </c>
      <c r="K548" s="7">
        <v>2.4700000000000002</v>
      </c>
      <c r="L548" s="6" t="s">
        <v>32</v>
      </c>
      <c r="M548" s="6">
        <v>201131</v>
      </c>
      <c r="N548" s="6" t="str">
        <f t="shared" si="25"/>
        <v>2011-3-1</v>
      </c>
      <c r="O548" s="7">
        <v>2.57</v>
      </c>
      <c r="P548" s="7">
        <v>2.65</v>
      </c>
      <c r="Q548" s="6" t="s">
        <v>32</v>
      </c>
      <c r="R548" s="6">
        <v>201431</v>
      </c>
      <c r="S548" s="6" t="str">
        <f t="shared" si="26"/>
        <v>2014-3-1</v>
      </c>
      <c r="T548" s="7">
        <v>2.39</v>
      </c>
      <c r="U548" s="7">
        <v>2.72</v>
      </c>
      <c r="V548" s="6" t="s">
        <v>32</v>
      </c>
      <c r="W548" s="6">
        <v>1</v>
      </c>
      <c r="X548" s="6">
        <v>0</v>
      </c>
      <c r="Y548" s="6">
        <v>1</v>
      </c>
      <c r="Z548" s="6">
        <v>1</v>
      </c>
      <c r="AA548" s="6">
        <v>1</v>
      </c>
      <c r="AB548" s="6">
        <v>1</v>
      </c>
      <c r="AC548" s="6">
        <v>0</v>
      </c>
      <c r="AD548" s="6">
        <v>0</v>
      </c>
      <c r="AE548" s="6">
        <v>0</v>
      </c>
      <c r="AF548" s="6">
        <v>1</v>
      </c>
      <c r="AG548" s="6">
        <v>1</v>
      </c>
      <c r="AH548" s="6">
        <v>1</v>
      </c>
    </row>
    <row r="549" spans="1:34" x14ac:dyDescent="0.3">
      <c r="A549" s="6">
        <v>201081</v>
      </c>
      <c r="B549" s="12" t="str">
        <f t="shared" si="24"/>
        <v>2010-8-1</v>
      </c>
      <c r="C549" s="15">
        <v>2010</v>
      </c>
      <c r="D549" s="15">
        <v>8</v>
      </c>
      <c r="E549" s="15">
        <v>1</v>
      </c>
      <c r="F549" s="6" t="s">
        <v>28</v>
      </c>
      <c r="G549" s="6" t="s">
        <v>40</v>
      </c>
      <c r="H549" s="7">
        <v>3.76</v>
      </c>
      <c r="I549" s="6" t="s">
        <v>30</v>
      </c>
      <c r="J549" s="6" t="s">
        <v>31</v>
      </c>
      <c r="K549" s="7">
        <v>3.85</v>
      </c>
      <c r="L549" s="6" t="s">
        <v>32</v>
      </c>
      <c r="M549" s="6">
        <v>201131</v>
      </c>
      <c r="N549" s="6" t="str">
        <f t="shared" si="25"/>
        <v>2011-3-1</v>
      </c>
      <c r="O549" s="7">
        <v>3.88</v>
      </c>
      <c r="P549" s="7">
        <v>3.92</v>
      </c>
      <c r="Q549" s="6" t="s">
        <v>32</v>
      </c>
      <c r="R549" s="6">
        <v>201531</v>
      </c>
      <c r="S549" s="6" t="str">
        <f t="shared" si="26"/>
        <v>2015-3-1</v>
      </c>
      <c r="T549" s="7">
        <v>3.85</v>
      </c>
      <c r="U549" s="7">
        <v>4</v>
      </c>
      <c r="V549" s="6" t="s">
        <v>32</v>
      </c>
      <c r="W549" s="6">
        <v>0</v>
      </c>
      <c r="X549" s="6">
        <v>0</v>
      </c>
      <c r="Y549" s="6">
        <v>1</v>
      </c>
      <c r="Z549" s="6">
        <v>1</v>
      </c>
      <c r="AA549" s="6">
        <v>1</v>
      </c>
      <c r="AB549" s="6">
        <v>1</v>
      </c>
      <c r="AC549" s="6">
        <v>1</v>
      </c>
      <c r="AD549" s="6">
        <v>0</v>
      </c>
      <c r="AE549" s="6">
        <v>0</v>
      </c>
      <c r="AF549" s="6">
        <v>0</v>
      </c>
      <c r="AG549" s="6">
        <v>1</v>
      </c>
      <c r="AH549" s="6">
        <v>1</v>
      </c>
    </row>
    <row r="550" spans="1:34" x14ac:dyDescent="0.3">
      <c r="A550" s="6">
        <v>201081</v>
      </c>
      <c r="B550" s="12" t="str">
        <f t="shared" si="24"/>
        <v>2010-8-1</v>
      </c>
      <c r="C550" s="15">
        <v>2010</v>
      </c>
      <c r="D550" s="15">
        <v>8</v>
      </c>
      <c r="E550" s="15">
        <v>1</v>
      </c>
      <c r="F550" s="6" t="s">
        <v>28</v>
      </c>
      <c r="G550" s="6" t="s">
        <v>40</v>
      </c>
      <c r="H550" s="7">
        <v>3.62</v>
      </c>
      <c r="I550" s="6" t="s">
        <v>56</v>
      </c>
      <c r="J550" s="6" t="s">
        <v>31</v>
      </c>
      <c r="K550" s="7">
        <v>3.16</v>
      </c>
      <c r="L550" s="6" t="s">
        <v>32</v>
      </c>
      <c r="M550" s="6">
        <v>201131</v>
      </c>
      <c r="N550" s="6" t="str">
        <f t="shared" si="25"/>
        <v>2011-3-1</v>
      </c>
      <c r="O550" s="7">
        <v>3.12</v>
      </c>
      <c r="P550" s="7">
        <v>3.08</v>
      </c>
      <c r="Q550" s="6" t="s">
        <v>32</v>
      </c>
      <c r="R550" s="6">
        <v>201431</v>
      </c>
      <c r="S550" s="6" t="str">
        <f t="shared" si="26"/>
        <v>2014-3-1</v>
      </c>
      <c r="T550" s="7">
        <v>3.19</v>
      </c>
      <c r="U550" s="7">
        <v>3.23</v>
      </c>
      <c r="V550" s="6" t="s">
        <v>32</v>
      </c>
      <c r="W550" s="6">
        <v>0</v>
      </c>
      <c r="X550" s="6">
        <v>0</v>
      </c>
      <c r="Y550" s="6">
        <v>1</v>
      </c>
      <c r="Z550" s="6">
        <v>1</v>
      </c>
      <c r="AA550" s="6">
        <v>1</v>
      </c>
      <c r="AB550" s="6">
        <v>1</v>
      </c>
      <c r="AC550" s="6">
        <v>0</v>
      </c>
      <c r="AD550" s="6">
        <v>0</v>
      </c>
      <c r="AE550" s="6">
        <v>0</v>
      </c>
      <c r="AF550" s="6">
        <v>1</v>
      </c>
      <c r="AG550" s="6">
        <v>1</v>
      </c>
      <c r="AH550" s="6">
        <v>1</v>
      </c>
    </row>
    <row r="551" spans="1:34" x14ac:dyDescent="0.3">
      <c r="A551" s="6">
        <v>201081</v>
      </c>
      <c r="B551" s="12" t="str">
        <f t="shared" si="24"/>
        <v>2010-8-1</v>
      </c>
      <c r="C551" s="15">
        <v>2010</v>
      </c>
      <c r="D551" s="15">
        <v>8</v>
      </c>
      <c r="E551" s="15">
        <v>1</v>
      </c>
      <c r="F551" s="6" t="s">
        <v>33</v>
      </c>
      <c r="G551" s="6" t="s">
        <v>37</v>
      </c>
      <c r="H551" s="7">
        <v>3.05</v>
      </c>
      <c r="I551" s="6" t="s">
        <v>30</v>
      </c>
      <c r="J551" s="6" t="s">
        <v>31</v>
      </c>
      <c r="K551" s="7">
        <v>0</v>
      </c>
      <c r="L551" s="6" t="s">
        <v>39</v>
      </c>
      <c r="M551" s="6">
        <v>201081</v>
      </c>
      <c r="N551" s="6" t="str">
        <f t="shared" si="25"/>
        <v>2010-8-1</v>
      </c>
      <c r="O551" s="7">
        <v>0</v>
      </c>
      <c r="P551" s="7">
        <v>0</v>
      </c>
      <c r="Q551" s="6" t="s">
        <v>39</v>
      </c>
      <c r="R551" s="6">
        <v>201081</v>
      </c>
      <c r="S551" s="6" t="str">
        <f t="shared" si="26"/>
        <v>2010-8-1</v>
      </c>
      <c r="T551" s="7">
        <v>0</v>
      </c>
      <c r="U551" s="7">
        <v>0</v>
      </c>
      <c r="V551" s="6" t="s">
        <v>39</v>
      </c>
      <c r="W551" s="6">
        <v>0</v>
      </c>
      <c r="X551" s="6">
        <v>0</v>
      </c>
      <c r="Y551" s="6">
        <v>1</v>
      </c>
      <c r="Z551" s="6">
        <v>0</v>
      </c>
      <c r="AA551" s="6">
        <v>0</v>
      </c>
      <c r="AB551" s="6">
        <v>0</v>
      </c>
      <c r="AC551" s="6">
        <v>0</v>
      </c>
      <c r="AD551" s="6">
        <v>0</v>
      </c>
      <c r="AE551" s="6">
        <v>0</v>
      </c>
      <c r="AF551" s="6">
        <v>0</v>
      </c>
      <c r="AG551" s="6">
        <v>0</v>
      </c>
      <c r="AH551" s="6">
        <v>0</v>
      </c>
    </row>
    <row r="552" spans="1:34" x14ac:dyDescent="0.3">
      <c r="A552" s="6">
        <v>201081</v>
      </c>
      <c r="B552" s="12" t="str">
        <f t="shared" si="24"/>
        <v>2010-8-1</v>
      </c>
      <c r="C552" s="15">
        <v>2010</v>
      </c>
      <c r="D552" s="15">
        <v>8</v>
      </c>
      <c r="E552" s="15">
        <v>1</v>
      </c>
      <c r="F552" s="6" t="s">
        <v>33</v>
      </c>
      <c r="G552" s="6" t="s">
        <v>40</v>
      </c>
      <c r="H552" s="7">
        <v>3.54</v>
      </c>
      <c r="I552" s="6" t="s">
        <v>30</v>
      </c>
      <c r="J552" s="6" t="s">
        <v>31</v>
      </c>
      <c r="K552" s="7">
        <v>2.71</v>
      </c>
      <c r="L552" s="6" t="s">
        <v>32</v>
      </c>
      <c r="M552" s="6">
        <v>201131</v>
      </c>
      <c r="N552" s="6" t="str">
        <f t="shared" si="25"/>
        <v>2011-3-1</v>
      </c>
      <c r="O552" s="7">
        <v>2.78</v>
      </c>
      <c r="P552" s="7">
        <v>2.86</v>
      </c>
      <c r="Q552" s="6" t="s">
        <v>32</v>
      </c>
      <c r="R552" s="6">
        <v>201431</v>
      </c>
      <c r="S552" s="6" t="str">
        <f t="shared" si="26"/>
        <v>2014-3-1</v>
      </c>
      <c r="T552" s="7">
        <v>2.99</v>
      </c>
      <c r="U552" s="7">
        <v>3.06</v>
      </c>
      <c r="V552" s="6" t="s">
        <v>32</v>
      </c>
      <c r="W552" s="6">
        <v>1</v>
      </c>
      <c r="X552" s="6">
        <v>0</v>
      </c>
      <c r="Y552" s="6">
        <v>1</v>
      </c>
      <c r="Z552" s="6">
        <v>1</v>
      </c>
      <c r="AA552" s="6">
        <v>1</v>
      </c>
      <c r="AB552" s="6">
        <v>1</v>
      </c>
      <c r="AC552" s="6">
        <v>0</v>
      </c>
      <c r="AD552" s="6">
        <v>0</v>
      </c>
      <c r="AE552" s="6">
        <v>0</v>
      </c>
      <c r="AF552" s="6">
        <v>1</v>
      </c>
      <c r="AG552" s="6">
        <v>1</v>
      </c>
      <c r="AH552" s="6">
        <v>1</v>
      </c>
    </row>
    <row r="553" spans="1:34" x14ac:dyDescent="0.3">
      <c r="A553" s="6">
        <v>201081</v>
      </c>
      <c r="B553" s="12" t="str">
        <f t="shared" si="24"/>
        <v>2010-8-1</v>
      </c>
      <c r="C553" s="15">
        <v>2010</v>
      </c>
      <c r="D553" s="15">
        <v>8</v>
      </c>
      <c r="E553" s="15">
        <v>1</v>
      </c>
      <c r="F553" s="6" t="s">
        <v>33</v>
      </c>
      <c r="G553" s="6" t="s">
        <v>38</v>
      </c>
      <c r="H553" s="7">
        <v>3.59</v>
      </c>
      <c r="I553" s="6" t="s">
        <v>30</v>
      </c>
      <c r="J553" s="6" t="s">
        <v>41</v>
      </c>
      <c r="K553" s="7">
        <v>2.92</v>
      </c>
      <c r="L553" s="6" t="s">
        <v>32</v>
      </c>
      <c r="M553" s="6">
        <v>201131</v>
      </c>
      <c r="N553" s="6" t="str">
        <f t="shared" si="25"/>
        <v>2011-3-1</v>
      </c>
      <c r="O553" s="7">
        <v>3.18</v>
      </c>
      <c r="P553" s="7">
        <v>3.35</v>
      </c>
      <c r="Q553" s="6" t="s">
        <v>32</v>
      </c>
      <c r="R553" s="6">
        <v>201481</v>
      </c>
      <c r="S553" s="6" t="str">
        <f t="shared" si="26"/>
        <v>2014-8-1</v>
      </c>
      <c r="T553" s="7">
        <v>3.33</v>
      </c>
      <c r="U553" s="7">
        <v>3.73</v>
      </c>
      <c r="V553" s="6" t="s">
        <v>32</v>
      </c>
      <c r="W553" s="6">
        <v>1</v>
      </c>
      <c r="X553" s="6">
        <v>0</v>
      </c>
      <c r="Y553" s="6">
        <v>1</v>
      </c>
      <c r="Z553" s="6">
        <v>1</v>
      </c>
      <c r="AA553" s="6">
        <v>1</v>
      </c>
      <c r="AB553" s="6">
        <v>1</v>
      </c>
      <c r="AC553" s="6">
        <v>1</v>
      </c>
      <c r="AD553" s="6">
        <v>0</v>
      </c>
      <c r="AE553" s="6">
        <v>0</v>
      </c>
      <c r="AF553" s="6">
        <v>0</v>
      </c>
      <c r="AG553" s="6">
        <v>1</v>
      </c>
      <c r="AH553" s="6">
        <v>1</v>
      </c>
    </row>
    <row r="554" spans="1:34" x14ac:dyDescent="0.3">
      <c r="A554" s="6">
        <v>201081</v>
      </c>
      <c r="B554" s="12" t="str">
        <f t="shared" si="24"/>
        <v>2010-8-1</v>
      </c>
      <c r="C554" s="15">
        <v>2010</v>
      </c>
      <c r="D554" s="15">
        <v>8</v>
      </c>
      <c r="E554" s="15">
        <v>1</v>
      </c>
      <c r="F554" s="6" t="s">
        <v>33</v>
      </c>
      <c r="G554" s="6" t="s">
        <v>36</v>
      </c>
      <c r="H554" s="7">
        <v>3.78</v>
      </c>
      <c r="I554" s="6" t="s">
        <v>30</v>
      </c>
      <c r="J554" s="6" t="s">
        <v>41</v>
      </c>
      <c r="K554" s="7">
        <v>4</v>
      </c>
      <c r="L554" s="6" t="s">
        <v>32</v>
      </c>
      <c r="M554" s="6">
        <v>201131</v>
      </c>
      <c r="N554" s="6" t="str">
        <f t="shared" si="25"/>
        <v>2011-3-1</v>
      </c>
      <c r="O554" s="7">
        <v>3.87</v>
      </c>
      <c r="P554" s="7">
        <v>3.7</v>
      </c>
      <c r="Q554" s="6" t="s">
        <v>32</v>
      </c>
      <c r="R554" s="6">
        <v>201531</v>
      </c>
      <c r="S554" s="6" t="str">
        <f t="shared" si="26"/>
        <v>2015-3-1</v>
      </c>
      <c r="T554" s="7">
        <v>3.68</v>
      </c>
      <c r="U554" s="7">
        <v>4</v>
      </c>
      <c r="V554" s="6" t="s">
        <v>32</v>
      </c>
      <c r="W554" s="6">
        <v>1</v>
      </c>
      <c r="X554" s="6">
        <v>0</v>
      </c>
      <c r="Y554" s="6">
        <v>1</v>
      </c>
      <c r="Z554" s="6">
        <v>1</v>
      </c>
      <c r="AA554" s="6">
        <v>1</v>
      </c>
      <c r="AB554" s="6">
        <v>1</v>
      </c>
      <c r="AC554" s="6">
        <v>1</v>
      </c>
      <c r="AD554" s="6">
        <v>0</v>
      </c>
      <c r="AE554" s="6">
        <v>0</v>
      </c>
      <c r="AF554" s="6">
        <v>0</v>
      </c>
      <c r="AG554" s="6">
        <v>1</v>
      </c>
      <c r="AH554" s="6">
        <v>1</v>
      </c>
    </row>
    <row r="555" spans="1:34" x14ac:dyDescent="0.3">
      <c r="A555" s="6">
        <v>201081</v>
      </c>
      <c r="B555" s="12" t="str">
        <f t="shared" si="24"/>
        <v>2010-8-1</v>
      </c>
      <c r="C555" s="15">
        <v>2010</v>
      </c>
      <c r="D555" s="15">
        <v>8</v>
      </c>
      <c r="E555" s="15">
        <v>1</v>
      </c>
      <c r="F555" s="6" t="s">
        <v>33</v>
      </c>
      <c r="G555" s="6" t="s">
        <v>37</v>
      </c>
      <c r="H555" s="7">
        <v>3.64</v>
      </c>
      <c r="I555" s="6" t="s">
        <v>30</v>
      </c>
      <c r="J555" s="6" t="s">
        <v>58</v>
      </c>
      <c r="K555" s="7">
        <v>3.47</v>
      </c>
      <c r="L555" s="6" t="s">
        <v>32</v>
      </c>
      <c r="M555" s="6">
        <v>201131</v>
      </c>
      <c r="N555" s="6" t="str">
        <f t="shared" si="25"/>
        <v>2011-3-1</v>
      </c>
      <c r="O555" s="7">
        <v>3.44</v>
      </c>
      <c r="P555" s="7">
        <v>3.4</v>
      </c>
      <c r="Q555" s="6" t="s">
        <v>32</v>
      </c>
      <c r="R555" s="6">
        <v>201431</v>
      </c>
      <c r="S555" s="6" t="str">
        <f t="shared" si="26"/>
        <v>2014-3-1</v>
      </c>
      <c r="T555" s="7">
        <v>3.23</v>
      </c>
      <c r="U555" s="7">
        <v>3.39</v>
      </c>
      <c r="V555" s="6" t="s">
        <v>32</v>
      </c>
      <c r="W555" s="6">
        <v>0</v>
      </c>
      <c r="X555" s="6">
        <v>0</v>
      </c>
      <c r="Y555" s="6">
        <v>1</v>
      </c>
      <c r="Z555" s="6">
        <v>1</v>
      </c>
      <c r="AA555" s="6">
        <v>1</v>
      </c>
      <c r="AB555" s="6">
        <v>1</v>
      </c>
      <c r="AC555" s="6">
        <v>0</v>
      </c>
      <c r="AD555" s="6">
        <v>0</v>
      </c>
      <c r="AE555" s="6">
        <v>0</v>
      </c>
      <c r="AF555" s="6">
        <v>1</v>
      </c>
      <c r="AG555" s="6">
        <v>1</v>
      </c>
      <c r="AH555" s="6">
        <v>1</v>
      </c>
    </row>
    <row r="556" spans="1:34" x14ac:dyDescent="0.3">
      <c r="A556" s="6">
        <v>201081</v>
      </c>
      <c r="B556" s="12" t="str">
        <f t="shared" si="24"/>
        <v>2010-8-1</v>
      </c>
      <c r="C556" s="15">
        <v>2010</v>
      </c>
      <c r="D556" s="15">
        <v>8</v>
      </c>
      <c r="E556" s="15">
        <v>1</v>
      </c>
      <c r="F556" s="6" t="s">
        <v>28</v>
      </c>
      <c r="G556" s="6" t="s">
        <v>40</v>
      </c>
      <c r="H556" s="7">
        <v>3.18</v>
      </c>
      <c r="I556" s="6" t="s">
        <v>30</v>
      </c>
      <c r="J556" s="6" t="s">
        <v>31</v>
      </c>
      <c r="K556" s="7">
        <v>2.97</v>
      </c>
      <c r="L556" s="6" t="s">
        <v>32</v>
      </c>
      <c r="M556" s="6">
        <v>201171</v>
      </c>
      <c r="N556" s="6" t="str">
        <f t="shared" si="25"/>
        <v>2011-7-1</v>
      </c>
      <c r="O556" s="7">
        <v>2.54</v>
      </c>
      <c r="P556" s="7">
        <v>1.3</v>
      </c>
      <c r="Q556" s="6" t="s">
        <v>42</v>
      </c>
      <c r="R556" s="6">
        <v>201531</v>
      </c>
      <c r="S556" s="6" t="str">
        <f t="shared" si="26"/>
        <v>2015-3-1</v>
      </c>
      <c r="T556" s="7">
        <v>2.4500000000000002</v>
      </c>
      <c r="U556" s="7">
        <v>2.4</v>
      </c>
      <c r="V556" s="6" t="s">
        <v>32</v>
      </c>
      <c r="W556" s="6">
        <v>0</v>
      </c>
      <c r="X556" s="6">
        <v>1</v>
      </c>
      <c r="Y556" s="6">
        <v>1</v>
      </c>
      <c r="Z556" s="6">
        <v>1</v>
      </c>
      <c r="AA556" s="6">
        <v>1</v>
      </c>
      <c r="AB556" s="6">
        <v>1</v>
      </c>
      <c r="AC556" s="6">
        <v>1</v>
      </c>
      <c r="AD556" s="6">
        <v>0</v>
      </c>
      <c r="AE556" s="6">
        <v>0</v>
      </c>
      <c r="AF556" s="6">
        <v>0</v>
      </c>
      <c r="AG556" s="6">
        <v>1</v>
      </c>
      <c r="AH556" s="6">
        <v>1</v>
      </c>
    </row>
    <row r="557" spans="1:34" x14ac:dyDescent="0.3">
      <c r="A557" s="6">
        <v>201081</v>
      </c>
      <c r="B557" s="12" t="str">
        <f t="shared" si="24"/>
        <v>2010-8-1</v>
      </c>
      <c r="C557" s="15">
        <v>2010</v>
      </c>
      <c r="D557" s="15">
        <v>8</v>
      </c>
      <c r="E557" s="15">
        <v>1</v>
      </c>
      <c r="F557" s="6" t="s">
        <v>28</v>
      </c>
      <c r="G557" s="8" t="s">
        <v>38</v>
      </c>
      <c r="H557" s="7">
        <v>2.52</v>
      </c>
      <c r="I557" s="6" t="s">
        <v>30</v>
      </c>
      <c r="J557" s="6" t="s">
        <v>41</v>
      </c>
      <c r="K557" s="7">
        <v>1.81</v>
      </c>
      <c r="L557" s="6" t="s">
        <v>39</v>
      </c>
      <c r="M557" s="6">
        <v>201151</v>
      </c>
      <c r="N557" s="6" t="str">
        <f t="shared" si="25"/>
        <v>2011-5-1</v>
      </c>
      <c r="O557" s="7">
        <v>2.33</v>
      </c>
      <c r="P557" s="7">
        <v>2.7</v>
      </c>
      <c r="Q557" s="6" t="s">
        <v>32</v>
      </c>
      <c r="R557" s="6">
        <v>201431</v>
      </c>
      <c r="S557" s="6" t="str">
        <f t="shared" si="26"/>
        <v>2014-3-1</v>
      </c>
      <c r="T557" s="7">
        <v>2.72</v>
      </c>
      <c r="U557" s="7">
        <v>3.1</v>
      </c>
      <c r="V557" s="6" t="s">
        <v>32</v>
      </c>
      <c r="W557" s="6">
        <v>0</v>
      </c>
      <c r="X557" s="6">
        <v>0</v>
      </c>
      <c r="Y557" s="6">
        <v>1</v>
      </c>
      <c r="Z557" s="6">
        <v>1</v>
      </c>
      <c r="AA557" s="6">
        <v>0</v>
      </c>
      <c r="AB557" s="6">
        <v>1</v>
      </c>
      <c r="AC557" s="6">
        <v>0</v>
      </c>
      <c r="AD557" s="6">
        <v>0</v>
      </c>
      <c r="AE557" s="6">
        <v>0</v>
      </c>
      <c r="AF557" s="6">
        <v>1</v>
      </c>
      <c r="AG557" s="6">
        <v>1</v>
      </c>
      <c r="AH557" s="6">
        <v>1</v>
      </c>
    </row>
    <row r="558" spans="1:34" x14ac:dyDescent="0.3">
      <c r="A558" s="6">
        <v>201081</v>
      </c>
      <c r="B558" s="12" t="str">
        <f t="shared" si="24"/>
        <v>2010-8-1</v>
      </c>
      <c r="C558" s="15">
        <v>2010</v>
      </c>
      <c r="D558" s="15">
        <v>8</v>
      </c>
      <c r="E558" s="15">
        <v>1</v>
      </c>
      <c r="F558" s="6" t="s">
        <v>28</v>
      </c>
      <c r="G558" s="6" t="s">
        <v>37</v>
      </c>
      <c r="H558" s="7">
        <v>3.02</v>
      </c>
      <c r="I558" s="6" t="s">
        <v>30</v>
      </c>
      <c r="J558" s="6" t="s">
        <v>31</v>
      </c>
      <c r="K558" s="7">
        <v>2</v>
      </c>
      <c r="L558" s="6" t="s">
        <v>32</v>
      </c>
      <c r="M558" s="6">
        <v>201131</v>
      </c>
      <c r="N558" s="6" t="str">
        <f t="shared" si="25"/>
        <v>2011-3-1</v>
      </c>
      <c r="O558" s="7">
        <v>1.91</v>
      </c>
      <c r="P558" s="7">
        <v>1.85</v>
      </c>
      <c r="Q558" s="6" t="s">
        <v>39</v>
      </c>
      <c r="R558" s="6">
        <v>201271</v>
      </c>
      <c r="S558" s="6" t="str">
        <f t="shared" si="26"/>
        <v>2012-7-1</v>
      </c>
      <c r="T558" s="7">
        <v>1.99</v>
      </c>
      <c r="U558" s="7">
        <v>0</v>
      </c>
      <c r="V558" s="6" t="s">
        <v>39</v>
      </c>
      <c r="W558" s="6">
        <v>0</v>
      </c>
      <c r="X558" s="6">
        <v>0</v>
      </c>
      <c r="Y558" s="6">
        <v>1</v>
      </c>
      <c r="Z558" s="6">
        <v>1</v>
      </c>
      <c r="AA558" s="6">
        <v>0</v>
      </c>
      <c r="AB558" s="6">
        <v>0</v>
      </c>
      <c r="AC558" s="6">
        <v>0</v>
      </c>
      <c r="AD558" s="6">
        <v>0</v>
      </c>
      <c r="AE558" s="6">
        <v>0</v>
      </c>
      <c r="AF558" s="6">
        <v>0</v>
      </c>
      <c r="AG558" s="6">
        <v>0</v>
      </c>
      <c r="AH558" s="6">
        <v>0</v>
      </c>
    </row>
    <row r="559" spans="1:34" x14ac:dyDescent="0.3">
      <c r="A559" s="6">
        <v>201081</v>
      </c>
      <c r="B559" s="12" t="str">
        <f t="shared" si="24"/>
        <v>2010-8-1</v>
      </c>
      <c r="C559" s="15">
        <v>2010</v>
      </c>
      <c r="D559" s="15">
        <v>8</v>
      </c>
      <c r="E559" s="15">
        <v>1</v>
      </c>
      <c r="F559" s="6" t="s">
        <v>33</v>
      </c>
      <c r="G559" s="6" t="s">
        <v>38</v>
      </c>
      <c r="H559" s="7">
        <v>3.73</v>
      </c>
      <c r="I559" s="6" t="s">
        <v>30</v>
      </c>
      <c r="J559" s="6" t="s">
        <v>31</v>
      </c>
      <c r="K559" s="7">
        <v>2.46</v>
      </c>
      <c r="L559" s="6" t="s">
        <v>32</v>
      </c>
      <c r="M559" s="6">
        <v>201131</v>
      </c>
      <c r="N559" s="6" t="str">
        <f t="shared" si="25"/>
        <v>2011-3-1</v>
      </c>
      <c r="O559" s="7">
        <v>2.69</v>
      </c>
      <c r="P559" s="7">
        <v>2.9</v>
      </c>
      <c r="Q559" s="6" t="s">
        <v>32</v>
      </c>
      <c r="R559" s="6">
        <v>201471</v>
      </c>
      <c r="S559" s="6" t="str">
        <f t="shared" si="26"/>
        <v>2014-7-1</v>
      </c>
      <c r="T559" s="7">
        <v>2.75</v>
      </c>
      <c r="U559" s="7">
        <v>2.7</v>
      </c>
      <c r="V559" s="6" t="s">
        <v>32</v>
      </c>
      <c r="W559" s="6">
        <v>1</v>
      </c>
      <c r="X559" s="6">
        <v>0</v>
      </c>
      <c r="Y559" s="6">
        <v>1</v>
      </c>
      <c r="Z559" s="6">
        <v>1</v>
      </c>
      <c r="AA559" s="6">
        <v>1</v>
      </c>
      <c r="AB559" s="6">
        <v>1</v>
      </c>
      <c r="AC559" s="6">
        <v>0</v>
      </c>
      <c r="AD559" s="6">
        <v>0</v>
      </c>
      <c r="AE559" s="6">
        <v>0</v>
      </c>
      <c r="AF559" s="6">
        <v>1</v>
      </c>
      <c r="AG559" s="6">
        <v>1</v>
      </c>
      <c r="AH559" s="6">
        <v>1</v>
      </c>
    </row>
    <row r="560" spans="1:34" x14ac:dyDescent="0.3">
      <c r="A560" s="6">
        <v>201081</v>
      </c>
      <c r="B560" s="12" t="str">
        <f t="shared" si="24"/>
        <v>2010-8-1</v>
      </c>
      <c r="C560" s="15">
        <v>2010</v>
      </c>
      <c r="D560" s="15">
        <v>8</v>
      </c>
      <c r="E560" s="15">
        <v>1</v>
      </c>
      <c r="F560" s="6" t="s">
        <v>28</v>
      </c>
      <c r="G560" s="6" t="s">
        <v>38</v>
      </c>
      <c r="H560" s="7">
        <v>3.5</v>
      </c>
      <c r="I560" s="6" t="s">
        <v>30</v>
      </c>
      <c r="J560" s="6" t="s">
        <v>41</v>
      </c>
      <c r="K560" s="7">
        <v>3.27</v>
      </c>
      <c r="L560" s="6" t="s">
        <v>32</v>
      </c>
      <c r="M560" s="6">
        <v>201131</v>
      </c>
      <c r="N560" s="6" t="str">
        <f t="shared" si="25"/>
        <v>2011-3-1</v>
      </c>
      <c r="O560" s="7">
        <v>3.64</v>
      </c>
      <c r="P560" s="7">
        <v>4</v>
      </c>
      <c r="Q560" s="6" t="s">
        <v>32</v>
      </c>
      <c r="R560" s="6">
        <v>201381</v>
      </c>
      <c r="S560" s="6" t="str">
        <f t="shared" si="26"/>
        <v>2013-8-1</v>
      </c>
      <c r="T560" s="7">
        <v>3.83</v>
      </c>
      <c r="U560" s="7">
        <v>3.59</v>
      </c>
      <c r="V560" s="6" t="s">
        <v>32</v>
      </c>
      <c r="W560" s="6">
        <v>0</v>
      </c>
      <c r="X560" s="6">
        <v>0</v>
      </c>
      <c r="Y560" s="6">
        <v>1</v>
      </c>
      <c r="Z560" s="6">
        <v>1</v>
      </c>
      <c r="AA560" s="6">
        <v>1</v>
      </c>
      <c r="AB560" s="6">
        <v>1</v>
      </c>
      <c r="AC560" s="6">
        <v>0</v>
      </c>
      <c r="AD560" s="6">
        <v>0</v>
      </c>
      <c r="AE560" s="6">
        <v>0</v>
      </c>
      <c r="AF560" s="6">
        <v>1</v>
      </c>
      <c r="AG560" s="6">
        <v>1</v>
      </c>
      <c r="AH560" s="6">
        <v>1</v>
      </c>
    </row>
    <row r="561" spans="1:34" x14ac:dyDescent="0.3">
      <c r="A561" s="6">
        <v>201081</v>
      </c>
      <c r="B561" s="12" t="str">
        <f t="shared" si="24"/>
        <v>2010-8-1</v>
      </c>
      <c r="C561" s="15">
        <v>2010</v>
      </c>
      <c r="D561" s="15">
        <v>8</v>
      </c>
      <c r="E561" s="15">
        <v>1</v>
      </c>
      <c r="F561" s="6" t="s">
        <v>28</v>
      </c>
      <c r="G561" s="6" t="s">
        <v>37</v>
      </c>
      <c r="H561" s="7">
        <v>3.5</v>
      </c>
      <c r="I561" s="6" t="s">
        <v>30</v>
      </c>
      <c r="J561" s="6" t="s">
        <v>43</v>
      </c>
      <c r="K561" s="7">
        <v>3.17</v>
      </c>
      <c r="L561" s="6" t="s">
        <v>32</v>
      </c>
      <c r="M561" s="6">
        <v>201131</v>
      </c>
      <c r="N561" s="6" t="str">
        <f t="shared" si="25"/>
        <v>2011-3-1</v>
      </c>
      <c r="O561" s="7">
        <v>3.21</v>
      </c>
      <c r="P561" s="7">
        <v>3.25</v>
      </c>
      <c r="Q561" s="6" t="s">
        <v>32</v>
      </c>
      <c r="R561" s="17"/>
      <c r="S561" s="6" t="str">
        <f t="shared" si="26"/>
        <v>--</v>
      </c>
      <c r="T561" s="16"/>
      <c r="U561" s="16"/>
      <c r="V561" s="17"/>
      <c r="W561" s="6">
        <v>1</v>
      </c>
      <c r="X561" s="6">
        <v>0</v>
      </c>
      <c r="Y561" s="6">
        <v>1</v>
      </c>
      <c r="Z561" s="6">
        <v>1</v>
      </c>
      <c r="AA561" s="6">
        <v>1</v>
      </c>
      <c r="AB561" s="6">
        <v>1</v>
      </c>
      <c r="AC561" s="6">
        <v>0</v>
      </c>
      <c r="AD561" s="6">
        <v>0</v>
      </c>
      <c r="AE561" s="6">
        <v>0</v>
      </c>
      <c r="AF561" s="6">
        <v>0</v>
      </c>
      <c r="AG561" s="6">
        <v>0</v>
      </c>
      <c r="AH561" s="6">
        <v>0</v>
      </c>
    </row>
    <row r="562" spans="1:34" x14ac:dyDescent="0.3">
      <c r="A562" s="6">
        <v>201081</v>
      </c>
      <c r="B562" s="12" t="str">
        <f t="shared" si="24"/>
        <v>2010-8-1</v>
      </c>
      <c r="C562" s="15">
        <v>2010</v>
      </c>
      <c r="D562" s="15">
        <v>8</v>
      </c>
      <c r="E562" s="15">
        <v>1</v>
      </c>
      <c r="F562" s="6" t="s">
        <v>33</v>
      </c>
      <c r="G562" s="6" t="s">
        <v>38</v>
      </c>
      <c r="H562" s="7">
        <v>3.12</v>
      </c>
      <c r="I562" s="6" t="s">
        <v>30</v>
      </c>
      <c r="J562" s="6" t="s">
        <v>41</v>
      </c>
      <c r="K562" s="7">
        <v>3.75</v>
      </c>
      <c r="L562" s="6" t="s">
        <v>32</v>
      </c>
      <c r="M562" s="6">
        <v>201131</v>
      </c>
      <c r="N562" s="6" t="str">
        <f t="shared" si="25"/>
        <v>2011-3-1</v>
      </c>
      <c r="O562" s="7">
        <v>3.7</v>
      </c>
      <c r="P562" s="7">
        <v>3.65</v>
      </c>
      <c r="Q562" s="6" t="s">
        <v>32</v>
      </c>
      <c r="R562" s="6">
        <v>201431</v>
      </c>
      <c r="S562" s="6" t="str">
        <f t="shared" si="26"/>
        <v>2014-3-1</v>
      </c>
      <c r="T562" s="7">
        <v>3.82</v>
      </c>
      <c r="U562" s="7">
        <v>3.76</v>
      </c>
      <c r="V562" s="6" t="s">
        <v>32</v>
      </c>
      <c r="W562" s="6">
        <v>0</v>
      </c>
      <c r="X562" s="6">
        <v>0</v>
      </c>
      <c r="Y562" s="6">
        <v>1</v>
      </c>
      <c r="Z562" s="6">
        <v>1</v>
      </c>
      <c r="AA562" s="6">
        <v>1</v>
      </c>
      <c r="AB562" s="6">
        <v>1</v>
      </c>
      <c r="AC562" s="6">
        <v>0</v>
      </c>
      <c r="AD562" s="6">
        <v>0</v>
      </c>
      <c r="AE562" s="6">
        <v>0</v>
      </c>
      <c r="AF562" s="6">
        <v>1</v>
      </c>
      <c r="AG562" s="6">
        <v>1</v>
      </c>
      <c r="AH562" s="6">
        <v>1</v>
      </c>
    </row>
    <row r="563" spans="1:34" x14ac:dyDescent="0.3">
      <c r="A563" s="6">
        <v>201081</v>
      </c>
      <c r="B563" s="12" t="str">
        <f t="shared" si="24"/>
        <v>2010-8-1</v>
      </c>
      <c r="C563" s="15">
        <v>2010</v>
      </c>
      <c r="D563" s="15">
        <v>8</v>
      </c>
      <c r="E563" s="15">
        <v>1</v>
      </c>
      <c r="F563" s="6" t="s">
        <v>33</v>
      </c>
      <c r="G563" s="6" t="s">
        <v>37</v>
      </c>
      <c r="H563" s="7">
        <v>3.14</v>
      </c>
      <c r="I563" s="6" t="s">
        <v>30</v>
      </c>
      <c r="J563" s="6" t="s">
        <v>31</v>
      </c>
      <c r="K563" s="7">
        <v>2.1</v>
      </c>
      <c r="L563" s="6" t="s">
        <v>32</v>
      </c>
      <c r="M563" s="6">
        <v>201131</v>
      </c>
      <c r="N563" s="6" t="str">
        <f t="shared" si="25"/>
        <v>2011-3-1</v>
      </c>
      <c r="O563" s="7">
        <v>2.72</v>
      </c>
      <c r="P563" s="7">
        <v>3.35</v>
      </c>
      <c r="Q563" s="6" t="s">
        <v>32</v>
      </c>
      <c r="R563" s="6">
        <v>201431</v>
      </c>
      <c r="S563" s="6" t="str">
        <f t="shared" si="26"/>
        <v>2014-3-1</v>
      </c>
      <c r="T563" s="7">
        <v>2.75</v>
      </c>
      <c r="U563" s="7">
        <v>3.54</v>
      </c>
      <c r="V563" s="6" t="s">
        <v>32</v>
      </c>
      <c r="W563" s="6">
        <v>0</v>
      </c>
      <c r="X563" s="6">
        <v>0</v>
      </c>
      <c r="Y563" s="6">
        <v>1</v>
      </c>
      <c r="Z563" s="6">
        <v>1</v>
      </c>
      <c r="AA563" s="6">
        <v>1</v>
      </c>
      <c r="AB563" s="6">
        <v>1</v>
      </c>
      <c r="AC563" s="6">
        <v>0</v>
      </c>
      <c r="AD563" s="6">
        <v>0</v>
      </c>
      <c r="AE563" s="6">
        <v>0</v>
      </c>
      <c r="AF563" s="6">
        <v>1</v>
      </c>
      <c r="AG563" s="6">
        <v>1</v>
      </c>
      <c r="AH563" s="6">
        <v>1</v>
      </c>
    </row>
    <row r="564" spans="1:34" x14ac:dyDescent="0.3">
      <c r="A564" s="6">
        <v>201081</v>
      </c>
      <c r="B564" s="12" t="str">
        <f t="shared" si="24"/>
        <v>2010-8-1</v>
      </c>
      <c r="C564" s="15">
        <v>2010</v>
      </c>
      <c r="D564" s="15">
        <v>8</v>
      </c>
      <c r="E564" s="15">
        <v>1</v>
      </c>
      <c r="F564" s="6" t="s">
        <v>33</v>
      </c>
      <c r="G564" s="6" t="s">
        <v>40</v>
      </c>
      <c r="H564" s="7">
        <v>3.67</v>
      </c>
      <c r="I564" s="6" t="s">
        <v>30</v>
      </c>
      <c r="J564" s="6" t="s">
        <v>41</v>
      </c>
      <c r="K564" s="7">
        <v>3.4</v>
      </c>
      <c r="L564" s="6" t="s">
        <v>32</v>
      </c>
      <c r="M564" s="6">
        <v>201131</v>
      </c>
      <c r="N564" s="6" t="str">
        <f t="shared" si="25"/>
        <v>2011-3-1</v>
      </c>
      <c r="O564" s="7">
        <v>3.45</v>
      </c>
      <c r="P564" s="7">
        <v>3.5</v>
      </c>
      <c r="Q564" s="6" t="s">
        <v>32</v>
      </c>
      <c r="R564" s="6">
        <v>201431</v>
      </c>
      <c r="S564" s="6" t="str">
        <f t="shared" si="26"/>
        <v>2014-3-1</v>
      </c>
      <c r="T564" s="7">
        <v>3.27</v>
      </c>
      <c r="U564" s="7">
        <v>3.47</v>
      </c>
      <c r="V564" s="6" t="s">
        <v>32</v>
      </c>
      <c r="W564" s="6">
        <v>1</v>
      </c>
      <c r="X564" s="6">
        <v>0</v>
      </c>
      <c r="Y564" s="6">
        <v>1</v>
      </c>
      <c r="Z564" s="6">
        <v>1</v>
      </c>
      <c r="AA564" s="6">
        <v>1</v>
      </c>
      <c r="AB564" s="6">
        <v>1</v>
      </c>
      <c r="AC564" s="6">
        <v>0</v>
      </c>
      <c r="AD564" s="6">
        <v>0</v>
      </c>
      <c r="AE564" s="6">
        <v>0</v>
      </c>
      <c r="AF564" s="6">
        <v>1</v>
      </c>
      <c r="AG564" s="6">
        <v>1</v>
      </c>
      <c r="AH564" s="6">
        <v>1</v>
      </c>
    </row>
    <row r="565" spans="1:34" x14ac:dyDescent="0.3">
      <c r="A565" s="6">
        <v>201081</v>
      </c>
      <c r="B565" s="12" t="str">
        <f t="shared" si="24"/>
        <v>2010-8-1</v>
      </c>
      <c r="C565" s="15">
        <v>2010</v>
      </c>
      <c r="D565" s="15">
        <v>8</v>
      </c>
      <c r="E565" s="15">
        <v>1</v>
      </c>
      <c r="F565" s="6" t="s">
        <v>28</v>
      </c>
      <c r="G565" s="6" t="s">
        <v>38</v>
      </c>
      <c r="H565" s="7">
        <v>2.95</v>
      </c>
      <c r="I565" s="6" t="s">
        <v>30</v>
      </c>
      <c r="J565" s="6" t="s">
        <v>31</v>
      </c>
      <c r="K565" s="7">
        <v>2.14</v>
      </c>
      <c r="L565" s="6" t="s">
        <v>32</v>
      </c>
      <c r="M565" s="6">
        <v>201151</v>
      </c>
      <c r="N565" s="6" t="str">
        <f t="shared" si="25"/>
        <v>2011-5-1</v>
      </c>
      <c r="O565" s="7">
        <v>2.74</v>
      </c>
      <c r="P565" s="7">
        <v>4</v>
      </c>
      <c r="Q565" s="6" t="s">
        <v>32</v>
      </c>
      <c r="R565" s="6">
        <v>201481</v>
      </c>
      <c r="S565" s="6" t="str">
        <f t="shared" si="26"/>
        <v>2014-8-1</v>
      </c>
      <c r="T565" s="7">
        <v>3.2</v>
      </c>
      <c r="U565" s="7">
        <v>3.43</v>
      </c>
      <c r="V565" s="6" t="s">
        <v>32</v>
      </c>
      <c r="W565" s="6">
        <v>0</v>
      </c>
      <c r="X565" s="6">
        <v>1</v>
      </c>
      <c r="Y565" s="6">
        <v>1</v>
      </c>
      <c r="Z565" s="6">
        <v>1</v>
      </c>
      <c r="AA565" s="6">
        <v>1</v>
      </c>
      <c r="AB565" s="6">
        <v>1</v>
      </c>
      <c r="AC565" s="6">
        <v>1</v>
      </c>
      <c r="AD565" s="6">
        <v>0</v>
      </c>
      <c r="AE565" s="6">
        <v>0</v>
      </c>
      <c r="AF565" s="6">
        <v>0</v>
      </c>
      <c r="AG565" s="6">
        <v>1</v>
      </c>
      <c r="AH565" s="6">
        <v>1</v>
      </c>
    </row>
    <row r="566" spans="1:34" x14ac:dyDescent="0.3">
      <c r="A566" s="6">
        <v>201081</v>
      </c>
      <c r="B566" s="12" t="str">
        <f t="shared" si="24"/>
        <v>2010-8-1</v>
      </c>
      <c r="C566" s="15">
        <v>2010</v>
      </c>
      <c r="D566" s="15">
        <v>8</v>
      </c>
      <c r="E566" s="15">
        <v>1</v>
      </c>
      <c r="F566" s="6" t="s">
        <v>28</v>
      </c>
      <c r="G566" s="6" t="s">
        <v>34</v>
      </c>
      <c r="H566" s="7">
        <v>3.19</v>
      </c>
      <c r="I566" s="6" t="s">
        <v>30</v>
      </c>
      <c r="J566" s="6" t="s">
        <v>35</v>
      </c>
      <c r="K566" s="7">
        <v>1.66</v>
      </c>
      <c r="L566" s="6" t="s">
        <v>39</v>
      </c>
      <c r="M566" s="6">
        <v>201131</v>
      </c>
      <c r="N566" s="6" t="str">
        <f t="shared" si="25"/>
        <v>2011-3-1</v>
      </c>
      <c r="O566" s="7">
        <v>1.62</v>
      </c>
      <c r="P566" s="7">
        <v>1.59</v>
      </c>
      <c r="Q566" s="6" t="s">
        <v>39</v>
      </c>
      <c r="R566" s="6">
        <v>201131</v>
      </c>
      <c r="S566" s="6" t="str">
        <f t="shared" si="26"/>
        <v>2011-3-1</v>
      </c>
      <c r="T566" s="7">
        <v>1.62</v>
      </c>
      <c r="U566" s="7">
        <v>1.59</v>
      </c>
      <c r="V566" s="6" t="s">
        <v>39</v>
      </c>
      <c r="W566" s="6">
        <v>0</v>
      </c>
      <c r="X566" s="6">
        <v>0</v>
      </c>
      <c r="Y566" s="6">
        <v>1</v>
      </c>
      <c r="Z566" s="6">
        <v>0</v>
      </c>
      <c r="AA566" s="6">
        <v>0</v>
      </c>
      <c r="AB566" s="6">
        <v>0</v>
      </c>
      <c r="AC566" s="6">
        <v>0</v>
      </c>
      <c r="AD566" s="6">
        <v>0</v>
      </c>
      <c r="AE566" s="6">
        <v>0</v>
      </c>
      <c r="AF566" s="6">
        <v>0</v>
      </c>
      <c r="AG566" s="6">
        <v>0</v>
      </c>
      <c r="AH566" s="6">
        <v>0</v>
      </c>
    </row>
    <row r="567" spans="1:34" x14ac:dyDescent="0.3">
      <c r="A567" s="6">
        <v>201081</v>
      </c>
      <c r="B567" s="12" t="str">
        <f t="shared" si="24"/>
        <v>2010-8-1</v>
      </c>
      <c r="C567" s="15">
        <v>2010</v>
      </c>
      <c r="D567" s="15">
        <v>8</v>
      </c>
      <c r="E567" s="15">
        <v>1</v>
      </c>
      <c r="F567" s="6" t="s">
        <v>28</v>
      </c>
      <c r="G567" s="6" t="s">
        <v>38</v>
      </c>
      <c r="H567" s="7">
        <v>3.62</v>
      </c>
      <c r="I567" s="6" t="s">
        <v>30</v>
      </c>
      <c r="J567" s="6" t="s">
        <v>31</v>
      </c>
      <c r="K567" s="7">
        <v>3.59</v>
      </c>
      <c r="L567" s="6" t="s">
        <v>32</v>
      </c>
      <c r="M567" s="6">
        <v>201131</v>
      </c>
      <c r="N567" s="6" t="str">
        <f t="shared" si="25"/>
        <v>2011-3-1</v>
      </c>
      <c r="O567" s="7">
        <v>3.52</v>
      </c>
      <c r="P567" s="7">
        <v>3.45</v>
      </c>
      <c r="Q567" s="6" t="s">
        <v>32</v>
      </c>
      <c r="R567" s="6">
        <v>201531</v>
      </c>
      <c r="S567" s="6" t="str">
        <f t="shared" si="26"/>
        <v>2015-3-1</v>
      </c>
      <c r="T567" s="7">
        <v>3.64</v>
      </c>
      <c r="U567" s="7">
        <v>4</v>
      </c>
      <c r="V567" s="6" t="s">
        <v>32</v>
      </c>
      <c r="W567" s="6">
        <v>0</v>
      </c>
      <c r="X567" s="6">
        <v>0</v>
      </c>
      <c r="Y567" s="6">
        <v>1</v>
      </c>
      <c r="Z567" s="6">
        <v>1</v>
      </c>
      <c r="AA567" s="6">
        <v>1</v>
      </c>
      <c r="AB567" s="6">
        <v>1</v>
      </c>
      <c r="AC567" s="6">
        <v>1</v>
      </c>
      <c r="AD567" s="6">
        <v>0</v>
      </c>
      <c r="AE567" s="6">
        <v>0</v>
      </c>
      <c r="AF567" s="6">
        <v>0</v>
      </c>
      <c r="AG567" s="6">
        <v>1</v>
      </c>
      <c r="AH567" s="6">
        <v>1</v>
      </c>
    </row>
    <row r="568" spans="1:34" x14ac:dyDescent="0.3">
      <c r="A568" s="6">
        <v>201081</v>
      </c>
      <c r="B568" s="12" t="str">
        <f t="shared" si="24"/>
        <v>2010-8-1</v>
      </c>
      <c r="C568" s="15">
        <v>2010</v>
      </c>
      <c r="D568" s="15">
        <v>8</v>
      </c>
      <c r="E568" s="15">
        <v>1</v>
      </c>
      <c r="F568" s="6" t="s">
        <v>28</v>
      </c>
      <c r="G568" s="6" t="s">
        <v>37</v>
      </c>
      <c r="H568" s="7">
        <v>2.86</v>
      </c>
      <c r="I568" s="6" t="s">
        <v>30</v>
      </c>
      <c r="J568" s="6" t="s">
        <v>31</v>
      </c>
      <c r="K568" s="7">
        <v>2.5</v>
      </c>
      <c r="L568" s="6" t="s">
        <v>32</v>
      </c>
      <c r="M568" s="6">
        <v>201131</v>
      </c>
      <c r="N568" s="6" t="str">
        <f t="shared" si="25"/>
        <v>2011-3-1</v>
      </c>
      <c r="O568" s="7">
        <v>2.61</v>
      </c>
      <c r="P568" s="7">
        <v>2.73</v>
      </c>
      <c r="Q568" s="6" t="s">
        <v>32</v>
      </c>
      <c r="R568" s="6">
        <v>201531</v>
      </c>
      <c r="S568" s="6" t="str">
        <f t="shared" si="26"/>
        <v>2015-3-1</v>
      </c>
      <c r="T568" s="7">
        <v>3.19</v>
      </c>
      <c r="U568" s="7">
        <v>3.28</v>
      </c>
      <c r="V568" s="6" t="s">
        <v>32</v>
      </c>
      <c r="W568" s="6">
        <v>1</v>
      </c>
      <c r="X568" s="6">
        <v>0</v>
      </c>
      <c r="Y568" s="6">
        <v>1</v>
      </c>
      <c r="Z568" s="6">
        <v>1</v>
      </c>
      <c r="AA568" s="6">
        <v>1</v>
      </c>
      <c r="AB568" s="6">
        <v>1</v>
      </c>
      <c r="AC568" s="6">
        <v>1</v>
      </c>
      <c r="AD568" s="6">
        <v>0</v>
      </c>
      <c r="AE568" s="6">
        <v>0</v>
      </c>
      <c r="AF568" s="6">
        <v>0</v>
      </c>
      <c r="AG568" s="6">
        <v>1</v>
      </c>
      <c r="AH568" s="6">
        <v>1</v>
      </c>
    </row>
    <row r="569" spans="1:34" x14ac:dyDescent="0.3">
      <c r="A569" s="6">
        <v>201081</v>
      </c>
      <c r="B569" s="12" t="str">
        <f t="shared" si="24"/>
        <v>2010-8-1</v>
      </c>
      <c r="C569" s="15">
        <v>2010</v>
      </c>
      <c r="D569" s="15">
        <v>8</v>
      </c>
      <c r="E569" s="15">
        <v>1</v>
      </c>
      <c r="F569" s="6" t="s">
        <v>33</v>
      </c>
      <c r="G569" s="6" t="s">
        <v>34</v>
      </c>
      <c r="H569" s="7">
        <v>3.16</v>
      </c>
      <c r="I569" s="6" t="s">
        <v>30</v>
      </c>
      <c r="J569" s="6" t="s">
        <v>35</v>
      </c>
      <c r="K569" s="7">
        <v>2.86</v>
      </c>
      <c r="L569" s="6" t="s">
        <v>32</v>
      </c>
      <c r="M569" s="6">
        <v>201131</v>
      </c>
      <c r="N569" s="6" t="str">
        <f t="shared" si="25"/>
        <v>2011-3-1</v>
      </c>
      <c r="O569" s="7">
        <v>2.5299999999999998</v>
      </c>
      <c r="P569" s="7">
        <v>2.17</v>
      </c>
      <c r="Q569" s="6" t="s">
        <v>32</v>
      </c>
      <c r="R569" s="6">
        <v>201431</v>
      </c>
      <c r="S569" s="6" t="str">
        <f t="shared" si="26"/>
        <v>2014-3-1</v>
      </c>
      <c r="T569" s="7">
        <v>2.92</v>
      </c>
      <c r="U569" s="7">
        <v>3.61</v>
      </c>
      <c r="V569" s="6" t="s">
        <v>32</v>
      </c>
      <c r="W569" s="6">
        <v>0</v>
      </c>
      <c r="X569" s="6">
        <v>1</v>
      </c>
      <c r="Y569" s="6">
        <v>1</v>
      </c>
      <c r="Z569" s="6">
        <v>1</v>
      </c>
      <c r="AA569" s="6">
        <v>1</v>
      </c>
      <c r="AB569" s="6">
        <v>1</v>
      </c>
      <c r="AC569" s="6">
        <v>0</v>
      </c>
      <c r="AD569" s="6">
        <v>0</v>
      </c>
      <c r="AE569" s="6">
        <v>0</v>
      </c>
      <c r="AF569" s="6">
        <v>1</v>
      </c>
      <c r="AG569" s="6">
        <v>1</v>
      </c>
      <c r="AH569" s="6">
        <v>1</v>
      </c>
    </row>
    <row r="570" spans="1:34" x14ac:dyDescent="0.3">
      <c r="A570" s="6">
        <v>201081</v>
      </c>
      <c r="B570" s="12" t="str">
        <f t="shared" si="24"/>
        <v>2010-8-1</v>
      </c>
      <c r="C570" s="15">
        <v>2010</v>
      </c>
      <c r="D570" s="15">
        <v>8</v>
      </c>
      <c r="E570" s="15">
        <v>1</v>
      </c>
      <c r="F570" s="6" t="s">
        <v>28</v>
      </c>
      <c r="G570" s="6" t="s">
        <v>36</v>
      </c>
      <c r="H570" s="7">
        <v>3.14</v>
      </c>
      <c r="I570" s="6" t="s">
        <v>30</v>
      </c>
      <c r="J570" s="6" t="s">
        <v>31</v>
      </c>
      <c r="K570" s="7">
        <v>2.75</v>
      </c>
      <c r="L570" s="6" t="s">
        <v>32</v>
      </c>
      <c r="M570" s="6">
        <v>201131</v>
      </c>
      <c r="N570" s="6" t="str">
        <f t="shared" si="25"/>
        <v>2011-3-1</v>
      </c>
      <c r="O570" s="7">
        <v>3.21</v>
      </c>
      <c r="P570" s="7">
        <v>3.67</v>
      </c>
      <c r="Q570" s="6" t="s">
        <v>32</v>
      </c>
      <c r="R570" s="6">
        <v>201431</v>
      </c>
      <c r="S570" s="6" t="str">
        <f t="shared" si="26"/>
        <v>2014-3-1</v>
      </c>
      <c r="T570" s="7">
        <v>3.25</v>
      </c>
      <c r="U570" s="7">
        <v>3.17</v>
      </c>
      <c r="V570" s="6" t="s">
        <v>32</v>
      </c>
      <c r="W570" s="6">
        <v>0</v>
      </c>
      <c r="X570" s="6">
        <v>0</v>
      </c>
      <c r="Y570" s="6">
        <v>1</v>
      </c>
      <c r="Z570" s="6">
        <v>1</v>
      </c>
      <c r="AA570" s="6">
        <v>0</v>
      </c>
      <c r="AB570" s="6">
        <v>1</v>
      </c>
      <c r="AC570" s="6">
        <v>0</v>
      </c>
      <c r="AD570" s="6">
        <v>0</v>
      </c>
      <c r="AE570" s="6">
        <v>0</v>
      </c>
      <c r="AF570" s="6">
        <v>0</v>
      </c>
      <c r="AG570" s="6">
        <v>0</v>
      </c>
      <c r="AH570" s="6">
        <v>0</v>
      </c>
    </row>
    <row r="571" spans="1:34" x14ac:dyDescent="0.3">
      <c r="A571" s="6">
        <v>201081</v>
      </c>
      <c r="B571" s="12" t="str">
        <f t="shared" si="24"/>
        <v>2010-8-1</v>
      </c>
      <c r="C571" s="15">
        <v>2010</v>
      </c>
      <c r="D571" s="15">
        <v>8</v>
      </c>
      <c r="E571" s="15">
        <v>1</v>
      </c>
      <c r="F571" s="6" t="s">
        <v>28</v>
      </c>
      <c r="G571" s="6" t="s">
        <v>37</v>
      </c>
      <c r="H571" s="7">
        <v>3.48</v>
      </c>
      <c r="I571" s="6" t="s">
        <v>30</v>
      </c>
      <c r="J571" s="6" t="s">
        <v>41</v>
      </c>
      <c r="K571" s="7">
        <v>3.25</v>
      </c>
      <c r="L571" s="6" t="s">
        <v>32</v>
      </c>
      <c r="M571" s="6">
        <v>201131</v>
      </c>
      <c r="N571" s="6" t="str">
        <f t="shared" si="25"/>
        <v>2011-3-1</v>
      </c>
      <c r="O571" s="7">
        <v>3.5</v>
      </c>
      <c r="P571" s="7">
        <v>3.78</v>
      </c>
      <c r="Q571" s="6" t="s">
        <v>32</v>
      </c>
      <c r="R571" s="6">
        <v>201231</v>
      </c>
      <c r="S571" s="6" t="str">
        <f t="shared" si="26"/>
        <v>2012-3-1</v>
      </c>
      <c r="T571" s="7">
        <v>3.43</v>
      </c>
      <c r="U571" s="7">
        <v>3.4</v>
      </c>
      <c r="V571" s="6" t="s">
        <v>32</v>
      </c>
      <c r="W571" s="6">
        <v>1</v>
      </c>
      <c r="X571" s="6">
        <v>0</v>
      </c>
      <c r="Y571" s="6">
        <v>1</v>
      </c>
      <c r="Z571" s="6">
        <v>1</v>
      </c>
      <c r="AA571" s="6">
        <v>0</v>
      </c>
      <c r="AB571" s="6">
        <v>0</v>
      </c>
      <c r="AC571" s="6">
        <v>0</v>
      </c>
      <c r="AD571" s="6">
        <v>0</v>
      </c>
      <c r="AE571" s="6">
        <v>0</v>
      </c>
      <c r="AF571" s="6">
        <v>0</v>
      </c>
      <c r="AG571" s="6">
        <v>0</v>
      </c>
      <c r="AH571" s="6">
        <v>0</v>
      </c>
    </row>
    <row r="572" spans="1:34" x14ac:dyDescent="0.3">
      <c r="A572" s="6">
        <v>201081</v>
      </c>
      <c r="B572" s="12" t="str">
        <f t="shared" si="24"/>
        <v>2010-8-1</v>
      </c>
      <c r="C572" s="15">
        <v>2010</v>
      </c>
      <c r="D572" s="15">
        <v>8</v>
      </c>
      <c r="E572" s="15">
        <v>1</v>
      </c>
      <c r="F572" s="6" t="s">
        <v>33</v>
      </c>
      <c r="G572" s="6" t="s">
        <v>38</v>
      </c>
      <c r="H572" s="7">
        <v>3.24</v>
      </c>
      <c r="I572" s="6" t="s">
        <v>30</v>
      </c>
      <c r="J572" s="6" t="s">
        <v>41</v>
      </c>
      <c r="K572" s="7">
        <v>2.59</v>
      </c>
      <c r="L572" s="6" t="s">
        <v>32</v>
      </c>
      <c r="M572" s="6">
        <v>201131</v>
      </c>
      <c r="N572" s="6" t="str">
        <f t="shared" si="25"/>
        <v>2011-3-1</v>
      </c>
      <c r="O572" s="7">
        <v>2.66</v>
      </c>
      <c r="P572" s="7">
        <v>2.73</v>
      </c>
      <c r="Q572" s="6" t="s">
        <v>32</v>
      </c>
      <c r="R572" s="6">
        <v>201381</v>
      </c>
      <c r="S572" s="6" t="str">
        <f t="shared" si="26"/>
        <v>2013-8-1</v>
      </c>
      <c r="T572" s="7">
        <v>3.08</v>
      </c>
      <c r="U572" s="7">
        <v>3.65</v>
      </c>
      <c r="V572" s="6" t="s">
        <v>32</v>
      </c>
      <c r="W572" s="6">
        <v>0</v>
      </c>
      <c r="X572" s="6">
        <v>0</v>
      </c>
      <c r="Y572" s="6">
        <v>1</v>
      </c>
      <c r="Z572" s="6">
        <v>1</v>
      </c>
      <c r="AA572" s="6">
        <v>1</v>
      </c>
      <c r="AB572" s="6">
        <v>1</v>
      </c>
      <c r="AC572" s="6">
        <v>0</v>
      </c>
      <c r="AD572" s="6">
        <v>0</v>
      </c>
      <c r="AE572" s="6">
        <v>0</v>
      </c>
      <c r="AF572" s="6">
        <v>1</v>
      </c>
      <c r="AG572" s="6">
        <v>1</v>
      </c>
      <c r="AH572" s="6">
        <v>1</v>
      </c>
    </row>
    <row r="573" spans="1:34" x14ac:dyDescent="0.3">
      <c r="A573" s="6">
        <v>201081</v>
      </c>
      <c r="B573" s="12" t="str">
        <f t="shared" si="24"/>
        <v>2010-8-1</v>
      </c>
      <c r="C573" s="15">
        <v>2010</v>
      </c>
      <c r="D573" s="15">
        <v>8</v>
      </c>
      <c r="E573" s="15">
        <v>1</v>
      </c>
      <c r="F573" s="6" t="s">
        <v>33</v>
      </c>
      <c r="G573" s="6" t="s">
        <v>40</v>
      </c>
      <c r="H573" s="7">
        <v>3.77</v>
      </c>
      <c r="I573" s="6" t="s">
        <v>30</v>
      </c>
      <c r="J573" s="6" t="s">
        <v>31</v>
      </c>
      <c r="K573" s="7">
        <v>3.13</v>
      </c>
      <c r="L573" s="6" t="s">
        <v>32</v>
      </c>
      <c r="M573" s="6">
        <v>201151</v>
      </c>
      <c r="N573" s="6" t="str">
        <f t="shared" si="25"/>
        <v>2011-5-1</v>
      </c>
      <c r="O573" s="7">
        <v>3.31</v>
      </c>
      <c r="P573" s="7">
        <v>3.3</v>
      </c>
      <c r="Q573" s="6" t="s">
        <v>32</v>
      </c>
      <c r="R573" s="6">
        <v>201431</v>
      </c>
      <c r="S573" s="6" t="str">
        <f t="shared" si="26"/>
        <v>2014-3-1</v>
      </c>
      <c r="T573" s="7">
        <v>3.58</v>
      </c>
      <c r="U573" s="7">
        <v>4</v>
      </c>
      <c r="V573" s="6" t="s">
        <v>32</v>
      </c>
      <c r="W573" s="6">
        <v>0</v>
      </c>
      <c r="X573" s="6">
        <v>0</v>
      </c>
      <c r="Y573" s="6">
        <v>1</v>
      </c>
      <c r="Z573" s="6">
        <v>1</v>
      </c>
      <c r="AA573" s="6">
        <v>1</v>
      </c>
      <c r="AB573" s="6">
        <v>1</v>
      </c>
      <c r="AC573" s="6">
        <v>0</v>
      </c>
      <c r="AD573" s="6">
        <v>0</v>
      </c>
      <c r="AE573" s="6">
        <v>0</v>
      </c>
      <c r="AF573" s="6">
        <v>1</v>
      </c>
      <c r="AG573" s="6">
        <v>1</v>
      </c>
      <c r="AH573" s="6">
        <v>1</v>
      </c>
    </row>
    <row r="574" spans="1:34" x14ac:dyDescent="0.3">
      <c r="A574" s="6">
        <v>201081</v>
      </c>
      <c r="B574" s="12" t="str">
        <f t="shared" si="24"/>
        <v>2010-8-1</v>
      </c>
      <c r="C574" s="15">
        <v>2010</v>
      </c>
      <c r="D574" s="15">
        <v>8</v>
      </c>
      <c r="E574" s="15">
        <v>1</v>
      </c>
      <c r="F574" s="6" t="s">
        <v>33</v>
      </c>
      <c r="G574" s="6" t="s">
        <v>37</v>
      </c>
      <c r="H574" s="7">
        <v>2.88</v>
      </c>
      <c r="I574" s="6" t="s">
        <v>30</v>
      </c>
      <c r="J574" s="6" t="s">
        <v>31</v>
      </c>
      <c r="K574" s="7">
        <v>3.18</v>
      </c>
      <c r="L574" s="6" t="s">
        <v>32</v>
      </c>
      <c r="M574" s="6">
        <v>201131</v>
      </c>
      <c r="N574" s="6" t="str">
        <f t="shared" si="25"/>
        <v>2011-3-1</v>
      </c>
      <c r="O574" s="7">
        <v>2.99</v>
      </c>
      <c r="P574" s="7">
        <v>2.82</v>
      </c>
      <c r="Q574" s="6" t="s">
        <v>32</v>
      </c>
      <c r="R574" s="6">
        <v>201431</v>
      </c>
      <c r="S574" s="6" t="str">
        <f t="shared" si="26"/>
        <v>2014-3-1</v>
      </c>
      <c r="T574" s="7">
        <v>2.91</v>
      </c>
      <c r="U574" s="7">
        <v>3.06</v>
      </c>
      <c r="V574" s="6" t="s">
        <v>32</v>
      </c>
      <c r="W574" s="6">
        <v>1</v>
      </c>
      <c r="X574" s="6">
        <v>0</v>
      </c>
      <c r="Y574" s="6">
        <v>1</v>
      </c>
      <c r="Z574" s="6">
        <v>1</v>
      </c>
      <c r="AA574" s="6">
        <v>1</v>
      </c>
      <c r="AB574" s="6">
        <v>1</v>
      </c>
      <c r="AC574" s="6">
        <v>0</v>
      </c>
      <c r="AD574" s="6">
        <v>0</v>
      </c>
      <c r="AE574" s="6">
        <v>0</v>
      </c>
      <c r="AF574" s="6">
        <v>1</v>
      </c>
      <c r="AG574" s="6">
        <v>1</v>
      </c>
      <c r="AH574" s="6">
        <v>1</v>
      </c>
    </row>
    <row r="575" spans="1:34" x14ac:dyDescent="0.3">
      <c r="A575" s="6">
        <v>201081</v>
      </c>
      <c r="B575" s="12" t="str">
        <f t="shared" si="24"/>
        <v>2010-8-1</v>
      </c>
      <c r="C575" s="15">
        <v>2010</v>
      </c>
      <c r="D575" s="15">
        <v>8</v>
      </c>
      <c r="E575" s="15">
        <v>1</v>
      </c>
      <c r="F575" s="6" t="s">
        <v>33</v>
      </c>
      <c r="G575" s="6" t="s">
        <v>40</v>
      </c>
      <c r="H575" s="7">
        <v>3.15</v>
      </c>
      <c r="I575" s="6" t="s">
        <v>55</v>
      </c>
      <c r="J575" s="6" t="s">
        <v>41</v>
      </c>
      <c r="K575" s="7">
        <v>3.22</v>
      </c>
      <c r="L575" s="6" t="s">
        <v>32</v>
      </c>
      <c r="M575" s="6">
        <v>201131</v>
      </c>
      <c r="N575" s="6" t="str">
        <f t="shared" si="25"/>
        <v>2011-3-1</v>
      </c>
      <c r="O575" s="7">
        <v>3.15</v>
      </c>
      <c r="P575" s="7">
        <v>3.08</v>
      </c>
      <c r="Q575" s="6" t="s">
        <v>32</v>
      </c>
      <c r="R575" s="6">
        <v>201231</v>
      </c>
      <c r="S575" s="6" t="str">
        <f t="shared" si="26"/>
        <v>2012-3-1</v>
      </c>
      <c r="T575" s="7">
        <v>2.41</v>
      </c>
      <c r="U575" s="7">
        <v>1.32</v>
      </c>
      <c r="V575" s="6" t="s">
        <v>42</v>
      </c>
      <c r="W575" s="6">
        <v>0</v>
      </c>
      <c r="X575" s="6">
        <v>0</v>
      </c>
      <c r="Y575" s="6">
        <v>1</v>
      </c>
      <c r="Z575" s="6">
        <v>1</v>
      </c>
      <c r="AA575" s="6">
        <v>0</v>
      </c>
      <c r="AB575" s="6">
        <v>0</v>
      </c>
      <c r="AC575" s="6">
        <v>0</v>
      </c>
      <c r="AD575" s="6">
        <v>0</v>
      </c>
      <c r="AE575" s="6">
        <v>0</v>
      </c>
      <c r="AF575" s="6">
        <v>0</v>
      </c>
      <c r="AG575" s="6">
        <v>0</v>
      </c>
      <c r="AH575" s="6">
        <v>0</v>
      </c>
    </row>
    <row r="576" spans="1:34" x14ac:dyDescent="0.3">
      <c r="A576" s="6">
        <v>201081</v>
      </c>
      <c r="B576" s="12" t="str">
        <f t="shared" si="24"/>
        <v>2010-8-1</v>
      </c>
      <c r="C576" s="15">
        <v>2010</v>
      </c>
      <c r="D576" s="15">
        <v>8</v>
      </c>
      <c r="E576" s="15">
        <v>1</v>
      </c>
      <c r="F576" s="6" t="s">
        <v>28</v>
      </c>
      <c r="G576" s="6" t="s">
        <v>38</v>
      </c>
      <c r="H576" s="7">
        <v>2.97</v>
      </c>
      <c r="I576" s="6" t="s">
        <v>30</v>
      </c>
      <c r="J576" s="6" t="s">
        <v>41</v>
      </c>
      <c r="K576" s="7">
        <v>3.75</v>
      </c>
      <c r="L576" s="6" t="s">
        <v>32</v>
      </c>
      <c r="M576" s="6">
        <v>201131</v>
      </c>
      <c r="N576" s="6" t="str">
        <f t="shared" si="25"/>
        <v>2011-3-1</v>
      </c>
      <c r="O576" s="7">
        <v>3.57</v>
      </c>
      <c r="P576" s="7">
        <v>3.38</v>
      </c>
      <c r="Q576" s="6" t="s">
        <v>32</v>
      </c>
      <c r="R576" s="6">
        <v>201531</v>
      </c>
      <c r="S576" s="6" t="str">
        <f t="shared" si="26"/>
        <v>2015-3-1</v>
      </c>
      <c r="T576" s="7">
        <v>3.8</v>
      </c>
      <c r="U576" s="7">
        <v>3.85</v>
      </c>
      <c r="V576" s="6" t="s">
        <v>32</v>
      </c>
      <c r="W576" s="6">
        <v>0</v>
      </c>
      <c r="X576" s="6">
        <v>0</v>
      </c>
      <c r="Y576" s="6">
        <v>1</v>
      </c>
      <c r="Z576" s="6">
        <v>1</v>
      </c>
      <c r="AA576" s="6">
        <v>1</v>
      </c>
      <c r="AB576" s="6">
        <v>1</v>
      </c>
      <c r="AC576" s="6">
        <v>1</v>
      </c>
      <c r="AD576" s="6">
        <v>0</v>
      </c>
      <c r="AE576" s="6">
        <v>0</v>
      </c>
      <c r="AF576" s="6">
        <v>0</v>
      </c>
      <c r="AG576" s="6">
        <v>1</v>
      </c>
      <c r="AH576" s="6">
        <v>1</v>
      </c>
    </row>
    <row r="577" spans="1:34" x14ac:dyDescent="0.3">
      <c r="A577" s="6">
        <v>201081</v>
      </c>
      <c r="B577" s="12" t="str">
        <f t="shared" si="24"/>
        <v>2010-8-1</v>
      </c>
      <c r="C577" s="15">
        <v>2010</v>
      </c>
      <c r="D577" s="15">
        <v>8</v>
      </c>
      <c r="E577" s="15">
        <v>1</v>
      </c>
      <c r="F577" s="6" t="s">
        <v>33</v>
      </c>
      <c r="G577" s="6" t="s">
        <v>38</v>
      </c>
      <c r="H577" s="7">
        <v>3.03</v>
      </c>
      <c r="I577" s="6" t="s">
        <v>30</v>
      </c>
      <c r="J577" s="6" t="s">
        <v>41</v>
      </c>
      <c r="K577" s="7">
        <v>2.0699999999999998</v>
      </c>
      <c r="L577" s="6" t="s">
        <v>32</v>
      </c>
      <c r="M577" s="6">
        <v>201131</v>
      </c>
      <c r="N577" s="6" t="str">
        <f t="shared" si="25"/>
        <v>2011-3-1</v>
      </c>
      <c r="O577" s="7">
        <v>2.46</v>
      </c>
      <c r="P577" s="7">
        <v>2.87</v>
      </c>
      <c r="Q577" s="6" t="s">
        <v>32</v>
      </c>
      <c r="R577" s="6">
        <v>201431</v>
      </c>
      <c r="S577" s="6" t="str">
        <f t="shared" si="26"/>
        <v>2014-3-1</v>
      </c>
      <c r="T577" s="7">
        <v>2.83</v>
      </c>
      <c r="U577" s="7">
        <v>3.23</v>
      </c>
      <c r="V577" s="6" t="s">
        <v>32</v>
      </c>
      <c r="W577" s="6">
        <v>0</v>
      </c>
      <c r="X577" s="6">
        <v>0</v>
      </c>
      <c r="Y577" s="6">
        <v>1</v>
      </c>
      <c r="Z577" s="6">
        <v>1</v>
      </c>
      <c r="AA577" s="6">
        <v>1</v>
      </c>
      <c r="AB577" s="6">
        <v>1</v>
      </c>
      <c r="AC577" s="6">
        <v>0</v>
      </c>
      <c r="AD577" s="6">
        <v>0</v>
      </c>
      <c r="AE577" s="6">
        <v>0</v>
      </c>
      <c r="AF577" s="6">
        <v>1</v>
      </c>
      <c r="AG577" s="6">
        <v>1</v>
      </c>
      <c r="AH577" s="6">
        <v>1</v>
      </c>
    </row>
    <row r="578" spans="1:34" x14ac:dyDescent="0.3">
      <c r="A578" s="6">
        <v>201081</v>
      </c>
      <c r="B578" s="12" t="str">
        <f t="shared" si="24"/>
        <v>2010-8-1</v>
      </c>
      <c r="C578" s="15">
        <v>2010</v>
      </c>
      <c r="D578" s="15">
        <v>8</v>
      </c>
      <c r="E578" s="15">
        <v>1</v>
      </c>
      <c r="F578" s="6" t="s">
        <v>33</v>
      </c>
      <c r="G578" s="6" t="s">
        <v>38</v>
      </c>
      <c r="H578" s="7">
        <v>3.26</v>
      </c>
      <c r="I578" s="6" t="s">
        <v>30</v>
      </c>
      <c r="J578" s="6" t="s">
        <v>31</v>
      </c>
      <c r="K578" s="7">
        <v>3.26</v>
      </c>
      <c r="L578" s="6" t="s">
        <v>32</v>
      </c>
      <c r="M578" s="6">
        <v>201131</v>
      </c>
      <c r="N578" s="6" t="str">
        <f t="shared" si="25"/>
        <v>2011-3-1</v>
      </c>
      <c r="O578" s="7">
        <v>3.09</v>
      </c>
      <c r="P578" s="7">
        <v>2.92</v>
      </c>
      <c r="Q578" s="6" t="s">
        <v>32</v>
      </c>
      <c r="R578" s="6">
        <v>201431</v>
      </c>
      <c r="S578" s="6" t="str">
        <f t="shared" si="26"/>
        <v>2014-3-1</v>
      </c>
      <c r="T578" s="7">
        <v>2.91</v>
      </c>
      <c r="U578" s="7">
        <v>2</v>
      </c>
      <c r="V578" s="6" t="s">
        <v>32</v>
      </c>
      <c r="W578" s="6">
        <v>0</v>
      </c>
      <c r="X578" s="6">
        <v>0</v>
      </c>
      <c r="Y578" s="6">
        <v>1</v>
      </c>
      <c r="Z578" s="6">
        <v>1</v>
      </c>
      <c r="AA578" s="6">
        <v>1</v>
      </c>
      <c r="AB578" s="6">
        <v>1</v>
      </c>
      <c r="AC578" s="6">
        <v>0</v>
      </c>
      <c r="AD578" s="6">
        <v>0</v>
      </c>
      <c r="AE578" s="6">
        <v>0</v>
      </c>
      <c r="AF578" s="6">
        <v>1</v>
      </c>
      <c r="AG578" s="6">
        <v>1</v>
      </c>
      <c r="AH578" s="6">
        <v>1</v>
      </c>
    </row>
    <row r="579" spans="1:34" x14ac:dyDescent="0.3">
      <c r="A579" s="6">
        <v>201081</v>
      </c>
      <c r="B579" s="12" t="str">
        <f t="shared" ref="B579:B642" si="27">LEFT(A579,4)&amp;"-"&amp;MID(A579,5,1)&amp;"-"&amp;RIGHT(A579,1)</f>
        <v>2010-8-1</v>
      </c>
      <c r="C579" s="15">
        <v>2010</v>
      </c>
      <c r="D579" s="15">
        <v>8</v>
      </c>
      <c r="E579" s="15">
        <v>1</v>
      </c>
      <c r="F579" s="6" t="s">
        <v>28</v>
      </c>
      <c r="G579" s="6" t="s">
        <v>38</v>
      </c>
      <c r="H579" s="7">
        <v>3.05</v>
      </c>
      <c r="I579" s="6" t="s">
        <v>30</v>
      </c>
      <c r="J579" s="6" t="s">
        <v>31</v>
      </c>
      <c r="K579" s="7">
        <v>2.52</v>
      </c>
      <c r="L579" s="6" t="s">
        <v>32</v>
      </c>
      <c r="M579" s="6">
        <v>201131</v>
      </c>
      <c r="N579" s="6" t="str">
        <f t="shared" ref="N579:N642" si="28">LEFT(M579,4)&amp;"-"&amp;MID(M579,5,1)&amp;"-"&amp;RIGHT(M579,1)</f>
        <v>2011-3-1</v>
      </c>
      <c r="O579" s="7">
        <v>2.4500000000000002</v>
      </c>
      <c r="P579" s="7">
        <v>2.37</v>
      </c>
      <c r="Q579" s="6" t="s">
        <v>32</v>
      </c>
      <c r="R579" s="6">
        <v>201431</v>
      </c>
      <c r="S579" s="6" t="str">
        <f t="shared" ref="S579:S642" si="29">LEFT(R579,4)&amp;"-"&amp;MID(R579,5,1)&amp;"-"&amp;RIGHT(R579,1)</f>
        <v>2014-3-1</v>
      </c>
      <c r="T579" s="7">
        <v>2.84</v>
      </c>
      <c r="U579" s="7">
        <v>3.23</v>
      </c>
      <c r="V579" s="6" t="s">
        <v>32</v>
      </c>
      <c r="W579" s="6">
        <v>0</v>
      </c>
      <c r="X579" s="6">
        <v>0</v>
      </c>
      <c r="Y579" s="6">
        <v>1</v>
      </c>
      <c r="Z579" s="6">
        <v>1</v>
      </c>
      <c r="AA579" s="6">
        <v>1</v>
      </c>
      <c r="AB579" s="6">
        <v>1</v>
      </c>
      <c r="AC579" s="6">
        <v>0</v>
      </c>
      <c r="AD579" s="6">
        <v>0</v>
      </c>
      <c r="AE579" s="6">
        <v>0</v>
      </c>
      <c r="AF579" s="6">
        <v>1</v>
      </c>
      <c r="AG579" s="6">
        <v>1</v>
      </c>
      <c r="AH579" s="6">
        <v>1</v>
      </c>
    </row>
    <row r="580" spans="1:34" x14ac:dyDescent="0.3">
      <c r="A580" s="6">
        <v>201081</v>
      </c>
      <c r="B580" s="12" t="str">
        <f t="shared" si="27"/>
        <v>2010-8-1</v>
      </c>
      <c r="C580" s="15">
        <v>2010</v>
      </c>
      <c r="D580" s="15">
        <v>8</v>
      </c>
      <c r="E580" s="15">
        <v>1</v>
      </c>
      <c r="F580" s="6" t="s">
        <v>33</v>
      </c>
      <c r="G580" s="6" t="s">
        <v>38</v>
      </c>
      <c r="H580" s="7">
        <v>3.53</v>
      </c>
      <c r="I580" s="6" t="s">
        <v>30</v>
      </c>
      <c r="J580" s="6" t="s">
        <v>44</v>
      </c>
      <c r="K580" s="7">
        <v>2.9</v>
      </c>
      <c r="L580" s="6" t="s">
        <v>32</v>
      </c>
      <c r="M580" s="6">
        <v>201131</v>
      </c>
      <c r="N580" s="6" t="str">
        <f t="shared" si="28"/>
        <v>2011-3-1</v>
      </c>
      <c r="O580" s="7">
        <v>3.26</v>
      </c>
      <c r="P580" s="7">
        <v>3.5</v>
      </c>
      <c r="Q580" s="6" t="s">
        <v>32</v>
      </c>
      <c r="R580" s="6">
        <v>201431</v>
      </c>
      <c r="S580" s="6" t="str">
        <f t="shared" si="29"/>
        <v>2014-3-1</v>
      </c>
      <c r="T580" s="7">
        <v>3.36</v>
      </c>
      <c r="U580" s="7">
        <v>3.07</v>
      </c>
      <c r="V580" s="6" t="s">
        <v>32</v>
      </c>
      <c r="W580" s="6">
        <v>0</v>
      </c>
      <c r="X580" s="6">
        <v>0</v>
      </c>
      <c r="Y580" s="6">
        <v>1</v>
      </c>
      <c r="Z580" s="6">
        <v>1</v>
      </c>
      <c r="AA580" s="6">
        <v>1</v>
      </c>
      <c r="AB580" s="6">
        <v>1</v>
      </c>
      <c r="AC580" s="6">
        <v>0</v>
      </c>
      <c r="AD580" s="6">
        <v>0</v>
      </c>
      <c r="AE580" s="6">
        <v>0</v>
      </c>
      <c r="AF580" s="6">
        <v>1</v>
      </c>
      <c r="AG580" s="6">
        <v>1</v>
      </c>
      <c r="AH580" s="6">
        <v>1</v>
      </c>
    </row>
    <row r="581" spans="1:34" x14ac:dyDescent="0.3">
      <c r="A581" s="6">
        <v>201081</v>
      </c>
      <c r="B581" s="12" t="str">
        <f t="shared" si="27"/>
        <v>2010-8-1</v>
      </c>
      <c r="C581" s="15">
        <v>2010</v>
      </c>
      <c r="D581" s="15">
        <v>8</v>
      </c>
      <c r="E581" s="15">
        <v>1</v>
      </c>
      <c r="F581" s="6" t="s">
        <v>33</v>
      </c>
      <c r="G581" s="6" t="s">
        <v>40</v>
      </c>
      <c r="H581" s="7">
        <v>2.95</v>
      </c>
      <c r="I581" s="6" t="s">
        <v>30</v>
      </c>
      <c r="J581" s="6" t="s">
        <v>43</v>
      </c>
      <c r="K581" s="7">
        <v>2.85</v>
      </c>
      <c r="L581" s="6" t="s">
        <v>32</v>
      </c>
      <c r="M581" s="6">
        <v>201131</v>
      </c>
      <c r="N581" s="6" t="str">
        <f t="shared" si="28"/>
        <v>2011-3-1</v>
      </c>
      <c r="O581" s="7">
        <v>3.27</v>
      </c>
      <c r="P581" s="7">
        <v>3.59</v>
      </c>
      <c r="Q581" s="6" t="s">
        <v>32</v>
      </c>
      <c r="R581" s="6">
        <v>201431</v>
      </c>
      <c r="S581" s="6" t="str">
        <f t="shared" si="29"/>
        <v>2014-3-1</v>
      </c>
      <c r="T581" s="7">
        <v>3.17</v>
      </c>
      <c r="U581" s="7">
        <v>3.42</v>
      </c>
      <c r="V581" s="6" t="s">
        <v>32</v>
      </c>
      <c r="W581" s="6">
        <v>1</v>
      </c>
      <c r="X581" s="6">
        <v>0</v>
      </c>
      <c r="Y581" s="6">
        <v>1</v>
      </c>
      <c r="Z581" s="6">
        <v>1</v>
      </c>
      <c r="AA581" s="6">
        <v>1</v>
      </c>
      <c r="AB581" s="6">
        <v>1</v>
      </c>
      <c r="AC581" s="6">
        <v>0</v>
      </c>
      <c r="AD581" s="6">
        <v>0</v>
      </c>
      <c r="AE581" s="6">
        <v>0</v>
      </c>
      <c r="AF581" s="6">
        <v>1</v>
      </c>
      <c r="AG581" s="6">
        <v>1</v>
      </c>
      <c r="AH581" s="6">
        <v>1</v>
      </c>
    </row>
    <row r="582" spans="1:34" x14ac:dyDescent="0.3">
      <c r="A582" s="6">
        <v>201081</v>
      </c>
      <c r="B582" s="12" t="str">
        <f t="shared" si="27"/>
        <v>2010-8-1</v>
      </c>
      <c r="C582" s="15">
        <v>2010</v>
      </c>
      <c r="D582" s="15">
        <v>8</v>
      </c>
      <c r="E582" s="15">
        <v>1</v>
      </c>
      <c r="F582" s="6" t="s">
        <v>28</v>
      </c>
      <c r="G582" s="6" t="s">
        <v>38</v>
      </c>
      <c r="H582" s="7">
        <v>3.69</v>
      </c>
      <c r="I582" s="6" t="s">
        <v>30</v>
      </c>
      <c r="J582" s="6" t="s">
        <v>31</v>
      </c>
      <c r="K582" s="7">
        <v>2.5</v>
      </c>
      <c r="L582" s="6" t="s">
        <v>32</v>
      </c>
      <c r="M582" s="6">
        <v>201131</v>
      </c>
      <c r="N582" s="6" t="str">
        <f t="shared" si="28"/>
        <v>2011-3-1</v>
      </c>
      <c r="O582" s="7">
        <v>2.54</v>
      </c>
      <c r="P582" s="7">
        <v>2.59</v>
      </c>
      <c r="Q582" s="6" t="s">
        <v>32</v>
      </c>
      <c r="R582" s="6">
        <v>201431</v>
      </c>
      <c r="S582" s="6" t="str">
        <f t="shared" si="29"/>
        <v>2014-3-1</v>
      </c>
      <c r="T582" s="7">
        <v>2.84</v>
      </c>
      <c r="U582" s="7">
        <v>2.5</v>
      </c>
      <c r="V582" s="6" t="s">
        <v>32</v>
      </c>
      <c r="W582" s="6">
        <v>1</v>
      </c>
      <c r="X582" s="6">
        <v>0</v>
      </c>
      <c r="Y582" s="6">
        <v>1</v>
      </c>
      <c r="Z582" s="6">
        <v>1</v>
      </c>
      <c r="AA582" s="6">
        <v>1</v>
      </c>
      <c r="AB582" s="6">
        <v>1</v>
      </c>
      <c r="AC582" s="6">
        <v>0</v>
      </c>
      <c r="AD582" s="6">
        <v>0</v>
      </c>
      <c r="AE582" s="6">
        <v>0</v>
      </c>
      <c r="AF582" s="6">
        <v>1</v>
      </c>
      <c r="AG582" s="6">
        <v>1</v>
      </c>
      <c r="AH582" s="6">
        <v>1</v>
      </c>
    </row>
    <row r="583" spans="1:34" x14ac:dyDescent="0.3">
      <c r="A583" s="6">
        <v>201081</v>
      </c>
      <c r="B583" s="12" t="str">
        <f t="shared" si="27"/>
        <v>2010-8-1</v>
      </c>
      <c r="C583" s="15">
        <v>2010</v>
      </c>
      <c r="D583" s="15">
        <v>8</v>
      </c>
      <c r="E583" s="15">
        <v>1</v>
      </c>
      <c r="F583" s="6" t="s">
        <v>33</v>
      </c>
      <c r="G583" s="6" t="s">
        <v>38</v>
      </c>
      <c r="H583" s="7">
        <v>2.58</v>
      </c>
      <c r="I583" s="6" t="s">
        <v>30</v>
      </c>
      <c r="J583" s="6" t="s">
        <v>31</v>
      </c>
      <c r="K583" s="7">
        <v>2.48</v>
      </c>
      <c r="L583" s="6" t="s">
        <v>32</v>
      </c>
      <c r="M583" s="6">
        <v>201131</v>
      </c>
      <c r="N583" s="6" t="str">
        <f t="shared" si="28"/>
        <v>2011-3-1</v>
      </c>
      <c r="O583" s="7">
        <v>2.8</v>
      </c>
      <c r="P583" s="7">
        <v>3.05</v>
      </c>
      <c r="Q583" s="6" t="s">
        <v>32</v>
      </c>
      <c r="R583" s="6">
        <v>201431</v>
      </c>
      <c r="S583" s="6" t="str">
        <f t="shared" si="29"/>
        <v>2014-3-1</v>
      </c>
      <c r="T583" s="7">
        <v>2.84</v>
      </c>
      <c r="U583" s="7">
        <v>3.1</v>
      </c>
      <c r="V583" s="6" t="s">
        <v>32</v>
      </c>
      <c r="W583" s="6">
        <v>1</v>
      </c>
      <c r="X583" s="6">
        <v>0</v>
      </c>
      <c r="Y583" s="6">
        <v>1</v>
      </c>
      <c r="Z583" s="6">
        <v>1</v>
      </c>
      <c r="AA583" s="6">
        <v>1</v>
      </c>
      <c r="AB583" s="6">
        <v>1</v>
      </c>
      <c r="AC583" s="6">
        <v>0</v>
      </c>
      <c r="AD583" s="6">
        <v>0</v>
      </c>
      <c r="AE583" s="6">
        <v>0</v>
      </c>
      <c r="AF583" s="6">
        <v>1</v>
      </c>
      <c r="AG583" s="6">
        <v>1</v>
      </c>
      <c r="AH583" s="6">
        <v>1</v>
      </c>
    </row>
    <row r="584" spans="1:34" x14ac:dyDescent="0.3">
      <c r="A584" s="6">
        <v>201081</v>
      </c>
      <c r="B584" s="12" t="str">
        <f t="shared" si="27"/>
        <v>2010-8-1</v>
      </c>
      <c r="C584" s="15">
        <v>2010</v>
      </c>
      <c r="D584" s="15">
        <v>8</v>
      </c>
      <c r="E584" s="15">
        <v>1</v>
      </c>
      <c r="F584" s="6" t="s">
        <v>28</v>
      </c>
      <c r="G584" s="6" t="s">
        <v>38</v>
      </c>
      <c r="H584" s="7">
        <v>3.39</v>
      </c>
      <c r="I584" s="6" t="s">
        <v>30</v>
      </c>
      <c r="J584" s="6" t="s">
        <v>31</v>
      </c>
      <c r="K584" s="7">
        <v>3.21</v>
      </c>
      <c r="L584" s="6" t="s">
        <v>32</v>
      </c>
      <c r="M584" s="6">
        <v>201131</v>
      </c>
      <c r="N584" s="6" t="str">
        <f t="shared" si="28"/>
        <v>2011-3-1</v>
      </c>
      <c r="O584" s="7">
        <v>2.62</v>
      </c>
      <c r="P584" s="7">
        <v>2.1</v>
      </c>
      <c r="Q584" s="6" t="s">
        <v>32</v>
      </c>
      <c r="R584" s="6">
        <v>201431</v>
      </c>
      <c r="S584" s="6" t="str">
        <f t="shared" si="29"/>
        <v>2014-3-1</v>
      </c>
      <c r="T584" s="7">
        <v>2.81</v>
      </c>
      <c r="U584" s="7">
        <v>3.18</v>
      </c>
      <c r="V584" s="6" t="s">
        <v>32</v>
      </c>
      <c r="W584" s="6">
        <v>1</v>
      </c>
      <c r="X584" s="6">
        <v>0</v>
      </c>
      <c r="Y584" s="6">
        <v>1</v>
      </c>
      <c r="Z584" s="6">
        <v>1</v>
      </c>
      <c r="AA584" s="6">
        <v>1</v>
      </c>
      <c r="AB584" s="6">
        <v>1</v>
      </c>
      <c r="AC584" s="6">
        <v>0</v>
      </c>
      <c r="AD584" s="6">
        <v>0</v>
      </c>
      <c r="AE584" s="6">
        <v>0</v>
      </c>
      <c r="AF584" s="6">
        <v>1</v>
      </c>
      <c r="AG584" s="6">
        <v>1</v>
      </c>
      <c r="AH584" s="6">
        <v>1</v>
      </c>
    </row>
    <row r="585" spans="1:34" x14ac:dyDescent="0.3">
      <c r="A585" s="6">
        <v>201081</v>
      </c>
      <c r="B585" s="12" t="str">
        <f t="shared" si="27"/>
        <v>2010-8-1</v>
      </c>
      <c r="C585" s="15">
        <v>2010</v>
      </c>
      <c r="D585" s="15">
        <v>8</v>
      </c>
      <c r="E585" s="15">
        <v>1</v>
      </c>
      <c r="F585" s="6" t="s">
        <v>33</v>
      </c>
      <c r="G585" s="6" t="s">
        <v>38</v>
      </c>
      <c r="H585" s="7">
        <v>3.44</v>
      </c>
      <c r="I585" s="6" t="s">
        <v>30</v>
      </c>
      <c r="J585" s="6" t="s">
        <v>41</v>
      </c>
      <c r="K585" s="7">
        <v>3.25</v>
      </c>
      <c r="L585" s="6" t="s">
        <v>32</v>
      </c>
      <c r="M585" s="6">
        <v>201131</v>
      </c>
      <c r="N585" s="6" t="str">
        <f t="shared" si="28"/>
        <v>2011-3-1</v>
      </c>
      <c r="O585" s="7">
        <v>3.38</v>
      </c>
      <c r="P585" s="7">
        <v>3.47</v>
      </c>
      <c r="Q585" s="6" t="s">
        <v>32</v>
      </c>
      <c r="R585" s="6">
        <v>201431</v>
      </c>
      <c r="S585" s="6" t="str">
        <f t="shared" si="29"/>
        <v>2014-3-1</v>
      </c>
      <c r="T585" s="7">
        <v>3.06</v>
      </c>
      <c r="U585" s="7">
        <v>3.51</v>
      </c>
      <c r="V585" s="6" t="s">
        <v>32</v>
      </c>
      <c r="W585" s="6">
        <v>1</v>
      </c>
      <c r="X585" s="6">
        <v>0</v>
      </c>
      <c r="Y585" s="6">
        <v>1</v>
      </c>
      <c r="Z585" s="6">
        <v>1</v>
      </c>
      <c r="AA585" s="6">
        <v>1</v>
      </c>
      <c r="AB585" s="6">
        <v>1</v>
      </c>
      <c r="AC585" s="6">
        <v>0</v>
      </c>
      <c r="AD585" s="6">
        <v>0</v>
      </c>
      <c r="AE585" s="6">
        <v>0</v>
      </c>
      <c r="AF585" s="6">
        <v>1</v>
      </c>
      <c r="AG585" s="6">
        <v>1</v>
      </c>
      <c r="AH585" s="6">
        <v>1</v>
      </c>
    </row>
    <row r="586" spans="1:34" x14ac:dyDescent="0.3">
      <c r="A586" s="6">
        <v>201081</v>
      </c>
      <c r="B586" s="12" t="str">
        <f t="shared" si="27"/>
        <v>2010-8-1</v>
      </c>
      <c r="C586" s="15">
        <v>2010</v>
      </c>
      <c r="D586" s="15">
        <v>8</v>
      </c>
      <c r="E586" s="15">
        <v>1</v>
      </c>
      <c r="F586" s="6" t="s">
        <v>33</v>
      </c>
      <c r="G586" s="6" t="s">
        <v>40</v>
      </c>
      <c r="H586" s="7">
        <v>3.5</v>
      </c>
      <c r="I586" s="6" t="s">
        <v>30</v>
      </c>
      <c r="J586" s="6" t="s">
        <v>43</v>
      </c>
      <c r="K586" s="7">
        <v>0.3</v>
      </c>
      <c r="L586" s="6" t="s">
        <v>39</v>
      </c>
      <c r="M586" s="6">
        <v>201131</v>
      </c>
      <c r="N586" s="6" t="str">
        <f t="shared" si="28"/>
        <v>2011-3-1</v>
      </c>
      <c r="O586" s="7">
        <v>0.31</v>
      </c>
      <c r="P586" s="7">
        <v>0.33</v>
      </c>
      <c r="Q586" s="6" t="s">
        <v>39</v>
      </c>
      <c r="R586" s="6">
        <v>201131</v>
      </c>
      <c r="S586" s="6" t="str">
        <f t="shared" si="29"/>
        <v>2011-3-1</v>
      </c>
      <c r="T586" s="7">
        <v>0.31</v>
      </c>
      <c r="U586" s="7">
        <v>0.33</v>
      </c>
      <c r="V586" s="6" t="s">
        <v>39</v>
      </c>
      <c r="W586" s="6">
        <v>1</v>
      </c>
      <c r="X586" s="6">
        <v>0</v>
      </c>
      <c r="Y586" s="6">
        <v>1</v>
      </c>
      <c r="Z586" s="6">
        <v>0</v>
      </c>
      <c r="AA586" s="6">
        <v>0</v>
      </c>
      <c r="AB586" s="6">
        <v>0</v>
      </c>
      <c r="AC586" s="6">
        <v>0</v>
      </c>
      <c r="AD586" s="6">
        <v>0</v>
      </c>
      <c r="AE586" s="6">
        <v>0</v>
      </c>
      <c r="AF586" s="6">
        <v>0</v>
      </c>
      <c r="AG586" s="6">
        <v>0</v>
      </c>
      <c r="AH586" s="6">
        <v>0</v>
      </c>
    </row>
    <row r="587" spans="1:34" x14ac:dyDescent="0.3">
      <c r="A587" s="6">
        <v>201081</v>
      </c>
      <c r="B587" s="12" t="str">
        <f t="shared" si="27"/>
        <v>2010-8-1</v>
      </c>
      <c r="C587" s="15">
        <v>2010</v>
      </c>
      <c r="D587" s="15">
        <v>8</v>
      </c>
      <c r="E587" s="15">
        <v>1</v>
      </c>
      <c r="F587" s="6" t="s">
        <v>28</v>
      </c>
      <c r="G587" s="6" t="s">
        <v>40</v>
      </c>
      <c r="H587" s="7">
        <v>3.05</v>
      </c>
      <c r="I587" s="6" t="s">
        <v>30</v>
      </c>
      <c r="J587" s="6" t="s">
        <v>45</v>
      </c>
      <c r="K587" s="7">
        <v>2.67</v>
      </c>
      <c r="L587" s="6" t="s">
        <v>32</v>
      </c>
      <c r="M587" s="6">
        <v>201131</v>
      </c>
      <c r="N587" s="6" t="str">
        <f t="shared" si="28"/>
        <v>2011-3-1</v>
      </c>
      <c r="O587" s="7">
        <v>2.4900000000000002</v>
      </c>
      <c r="P587" s="7">
        <v>2.31</v>
      </c>
      <c r="Q587" s="6" t="s">
        <v>32</v>
      </c>
      <c r="R587" s="6">
        <v>201431</v>
      </c>
      <c r="S587" s="6" t="str">
        <f t="shared" si="29"/>
        <v>2014-3-1</v>
      </c>
      <c r="T587" s="7">
        <v>2.74</v>
      </c>
      <c r="U587" s="7">
        <v>3.17</v>
      </c>
      <c r="V587" s="6" t="s">
        <v>32</v>
      </c>
      <c r="W587" s="6">
        <v>1</v>
      </c>
      <c r="X587" s="6">
        <v>0</v>
      </c>
      <c r="Y587" s="6">
        <v>1</v>
      </c>
      <c r="Z587" s="6">
        <v>1</v>
      </c>
      <c r="AA587" s="6">
        <v>1</v>
      </c>
      <c r="AB587" s="6">
        <v>1</v>
      </c>
      <c r="AC587" s="6">
        <v>0</v>
      </c>
      <c r="AD587" s="6">
        <v>0</v>
      </c>
      <c r="AE587" s="6">
        <v>0</v>
      </c>
      <c r="AF587" s="6">
        <v>1</v>
      </c>
      <c r="AG587" s="6">
        <v>1</v>
      </c>
      <c r="AH587" s="6">
        <v>1</v>
      </c>
    </row>
    <row r="588" spans="1:34" x14ac:dyDescent="0.3">
      <c r="A588" s="6">
        <v>201081</v>
      </c>
      <c r="B588" s="12" t="str">
        <f t="shared" si="27"/>
        <v>2010-8-1</v>
      </c>
      <c r="C588" s="15">
        <v>2010</v>
      </c>
      <c r="D588" s="15">
        <v>8</v>
      </c>
      <c r="E588" s="15">
        <v>1</v>
      </c>
      <c r="F588" s="6" t="s">
        <v>28</v>
      </c>
      <c r="G588" s="6" t="s">
        <v>38</v>
      </c>
      <c r="H588" s="7">
        <v>3.6</v>
      </c>
      <c r="I588" s="6" t="s">
        <v>30</v>
      </c>
      <c r="J588" s="6" t="s">
        <v>31</v>
      </c>
      <c r="K588" s="7">
        <v>3.02</v>
      </c>
      <c r="L588" s="6" t="s">
        <v>32</v>
      </c>
      <c r="M588" s="6">
        <v>201131</v>
      </c>
      <c r="N588" s="6" t="str">
        <f t="shared" si="28"/>
        <v>2011-3-1</v>
      </c>
      <c r="O588" s="7">
        <v>3.22</v>
      </c>
      <c r="P588" s="7">
        <v>3.4</v>
      </c>
      <c r="Q588" s="6" t="s">
        <v>32</v>
      </c>
      <c r="R588" s="6">
        <v>201131</v>
      </c>
      <c r="S588" s="6" t="str">
        <f t="shared" si="29"/>
        <v>2011-3-1</v>
      </c>
      <c r="T588" s="7">
        <v>3.22</v>
      </c>
      <c r="U588" s="7">
        <v>3.4</v>
      </c>
      <c r="V588" s="6" t="s">
        <v>32</v>
      </c>
      <c r="W588" s="6">
        <v>0</v>
      </c>
      <c r="X588" s="6">
        <v>1</v>
      </c>
      <c r="Y588" s="6">
        <v>1</v>
      </c>
      <c r="Z588" s="6">
        <v>0</v>
      </c>
      <c r="AA588" s="6">
        <v>0</v>
      </c>
      <c r="AB588" s="6">
        <v>0</v>
      </c>
      <c r="AC588" s="6">
        <v>0</v>
      </c>
      <c r="AD588" s="6">
        <v>0</v>
      </c>
      <c r="AE588" s="6">
        <v>0</v>
      </c>
      <c r="AF588" s="6">
        <v>0</v>
      </c>
      <c r="AG588" s="6">
        <v>0</v>
      </c>
      <c r="AH588" s="6">
        <v>0</v>
      </c>
    </row>
    <row r="589" spans="1:34" x14ac:dyDescent="0.3">
      <c r="A589" s="6">
        <v>201081</v>
      </c>
      <c r="B589" s="12" t="str">
        <f t="shared" si="27"/>
        <v>2010-8-1</v>
      </c>
      <c r="C589" s="15">
        <v>2010</v>
      </c>
      <c r="D589" s="15">
        <v>8</v>
      </c>
      <c r="E589" s="15">
        <v>1</v>
      </c>
      <c r="F589" s="6" t="s">
        <v>28</v>
      </c>
      <c r="G589" s="6" t="s">
        <v>37</v>
      </c>
      <c r="H589" s="7">
        <v>3.88</v>
      </c>
      <c r="I589" s="6" t="s">
        <v>30</v>
      </c>
      <c r="J589" s="6" t="s">
        <v>45</v>
      </c>
      <c r="K589" s="7">
        <v>3.35</v>
      </c>
      <c r="L589" s="6" t="s">
        <v>32</v>
      </c>
      <c r="M589" s="6">
        <v>201131</v>
      </c>
      <c r="N589" s="6" t="str">
        <f t="shared" si="28"/>
        <v>2011-3-1</v>
      </c>
      <c r="O589" s="7">
        <v>3.52</v>
      </c>
      <c r="P589" s="7">
        <v>3.69</v>
      </c>
      <c r="Q589" s="6" t="s">
        <v>32</v>
      </c>
      <c r="R589" s="6">
        <v>201431</v>
      </c>
      <c r="S589" s="6" t="str">
        <f t="shared" si="29"/>
        <v>2014-3-1</v>
      </c>
      <c r="T589" s="7">
        <v>3.38</v>
      </c>
      <c r="U589" s="7">
        <v>3.8</v>
      </c>
      <c r="V589" s="6" t="s">
        <v>32</v>
      </c>
      <c r="W589" s="6">
        <v>0</v>
      </c>
      <c r="X589" s="6">
        <v>0</v>
      </c>
      <c r="Y589" s="6">
        <v>1</v>
      </c>
      <c r="Z589" s="6">
        <v>1</v>
      </c>
      <c r="AA589" s="6">
        <v>1</v>
      </c>
      <c r="AB589" s="6">
        <v>1</v>
      </c>
      <c r="AC589" s="6">
        <v>0</v>
      </c>
      <c r="AD589" s="6">
        <v>0</v>
      </c>
      <c r="AE589" s="6">
        <v>0</v>
      </c>
      <c r="AF589" s="6">
        <v>1</v>
      </c>
      <c r="AG589" s="6">
        <v>1</v>
      </c>
      <c r="AH589" s="6">
        <v>1</v>
      </c>
    </row>
    <row r="590" spans="1:34" x14ac:dyDescent="0.3">
      <c r="A590" s="6">
        <v>201081</v>
      </c>
      <c r="B590" s="12" t="str">
        <f t="shared" si="27"/>
        <v>2010-8-1</v>
      </c>
      <c r="C590" s="15">
        <v>2010</v>
      </c>
      <c r="D590" s="15">
        <v>8</v>
      </c>
      <c r="E590" s="15">
        <v>1</v>
      </c>
      <c r="F590" s="6" t="s">
        <v>28</v>
      </c>
      <c r="G590" s="6" t="s">
        <v>29</v>
      </c>
      <c r="H590" s="7">
        <v>2.91</v>
      </c>
      <c r="I590" s="6" t="s">
        <v>30</v>
      </c>
      <c r="J590" s="6" t="s">
        <v>31</v>
      </c>
      <c r="K590" s="7">
        <v>2.2000000000000002</v>
      </c>
      <c r="L590" s="6" t="s">
        <v>32</v>
      </c>
      <c r="M590" s="6">
        <v>201151</v>
      </c>
      <c r="N590" s="6" t="str">
        <f t="shared" si="28"/>
        <v>2011-5-1</v>
      </c>
      <c r="O590" s="7">
        <v>2.23</v>
      </c>
      <c r="P590" s="7">
        <v>2.7</v>
      </c>
      <c r="Q590" s="6" t="s">
        <v>32</v>
      </c>
      <c r="R590" s="6">
        <v>201231</v>
      </c>
      <c r="S590" s="6" t="str">
        <f t="shared" si="29"/>
        <v>2012-3-1</v>
      </c>
      <c r="T590" s="7">
        <v>1.81</v>
      </c>
      <c r="U590" s="7">
        <v>0.25</v>
      </c>
      <c r="V590" s="6" t="s">
        <v>39</v>
      </c>
      <c r="W590" s="6">
        <v>0</v>
      </c>
      <c r="X590" s="6">
        <v>1</v>
      </c>
      <c r="Y590" s="6">
        <v>1</v>
      </c>
      <c r="Z590" s="6">
        <v>1</v>
      </c>
      <c r="AA590" s="6">
        <v>0</v>
      </c>
      <c r="AB590" s="6">
        <v>0</v>
      </c>
      <c r="AC590" s="6">
        <v>0</v>
      </c>
      <c r="AD590" s="6">
        <v>0</v>
      </c>
      <c r="AE590" s="6">
        <v>0</v>
      </c>
      <c r="AF590" s="6">
        <v>0</v>
      </c>
      <c r="AG590" s="6">
        <v>0</v>
      </c>
      <c r="AH590" s="6">
        <v>0</v>
      </c>
    </row>
    <row r="591" spans="1:34" x14ac:dyDescent="0.3">
      <c r="A591" s="6">
        <v>201081</v>
      </c>
      <c r="B591" s="12" t="str">
        <f t="shared" si="27"/>
        <v>2010-8-1</v>
      </c>
      <c r="C591" s="15">
        <v>2010</v>
      </c>
      <c r="D591" s="15">
        <v>8</v>
      </c>
      <c r="E591" s="15">
        <v>1</v>
      </c>
      <c r="F591" s="6" t="s">
        <v>33</v>
      </c>
      <c r="G591" s="6" t="s">
        <v>37</v>
      </c>
      <c r="H591" s="7">
        <v>2.84</v>
      </c>
      <c r="I591" s="6" t="s">
        <v>30</v>
      </c>
      <c r="J591" s="6" t="s">
        <v>31</v>
      </c>
      <c r="K591" s="7">
        <v>0.75</v>
      </c>
      <c r="L591" s="6" t="s">
        <v>39</v>
      </c>
      <c r="M591" s="6">
        <v>201081</v>
      </c>
      <c r="N591" s="6" t="str">
        <f t="shared" si="28"/>
        <v>2010-8-1</v>
      </c>
      <c r="O591" s="7">
        <v>0.75</v>
      </c>
      <c r="P591" s="7">
        <v>0.75</v>
      </c>
      <c r="Q591" s="6" t="s">
        <v>39</v>
      </c>
      <c r="R591" s="6">
        <v>201081</v>
      </c>
      <c r="S591" s="6" t="str">
        <f t="shared" si="29"/>
        <v>2010-8-1</v>
      </c>
      <c r="T591" s="7">
        <v>0.75</v>
      </c>
      <c r="U591" s="7">
        <v>0.75</v>
      </c>
      <c r="V591" s="6" t="s">
        <v>39</v>
      </c>
      <c r="W591" s="6">
        <v>0</v>
      </c>
      <c r="X591" s="6">
        <v>0</v>
      </c>
      <c r="Y591" s="6">
        <v>1</v>
      </c>
      <c r="Z591" s="6">
        <v>0</v>
      </c>
      <c r="AA591" s="6">
        <v>0</v>
      </c>
      <c r="AB591" s="6">
        <v>0</v>
      </c>
      <c r="AC591" s="6">
        <v>0</v>
      </c>
      <c r="AD591" s="6">
        <v>0</v>
      </c>
      <c r="AE591" s="6">
        <v>0</v>
      </c>
      <c r="AF591" s="6">
        <v>0</v>
      </c>
      <c r="AG591" s="6">
        <v>0</v>
      </c>
      <c r="AH591" s="6">
        <v>0</v>
      </c>
    </row>
    <row r="592" spans="1:34" x14ac:dyDescent="0.3">
      <c r="A592" s="6">
        <v>201081</v>
      </c>
      <c r="B592" s="12" t="str">
        <f t="shared" si="27"/>
        <v>2010-8-1</v>
      </c>
      <c r="C592" s="15">
        <v>2010</v>
      </c>
      <c r="D592" s="15">
        <v>8</v>
      </c>
      <c r="E592" s="15">
        <v>1</v>
      </c>
      <c r="F592" s="6" t="s">
        <v>33</v>
      </c>
      <c r="G592" s="6" t="s">
        <v>40</v>
      </c>
      <c r="H592" s="7">
        <v>3.38</v>
      </c>
      <c r="I592" s="6" t="s">
        <v>30</v>
      </c>
      <c r="J592" s="6" t="s">
        <v>41</v>
      </c>
      <c r="K592" s="7">
        <v>2.93</v>
      </c>
      <c r="L592" s="6" t="s">
        <v>32</v>
      </c>
      <c r="M592" s="6">
        <v>201131</v>
      </c>
      <c r="N592" s="6" t="str">
        <f t="shared" si="28"/>
        <v>2011-3-1</v>
      </c>
      <c r="O592" s="7">
        <v>2.92</v>
      </c>
      <c r="P592" s="7">
        <v>2.92</v>
      </c>
      <c r="Q592" s="6" t="s">
        <v>32</v>
      </c>
      <c r="R592" s="6">
        <v>201431</v>
      </c>
      <c r="S592" s="6" t="str">
        <f t="shared" si="29"/>
        <v>2014-3-1</v>
      </c>
      <c r="T592" s="7">
        <v>3.37</v>
      </c>
      <c r="U592" s="7">
        <v>3.66</v>
      </c>
      <c r="V592" s="6" t="s">
        <v>32</v>
      </c>
      <c r="W592" s="6">
        <v>0</v>
      </c>
      <c r="X592" s="6">
        <v>0</v>
      </c>
      <c r="Y592" s="6">
        <v>1</v>
      </c>
      <c r="Z592" s="6">
        <v>1</v>
      </c>
      <c r="AA592" s="6">
        <v>1</v>
      </c>
      <c r="AB592" s="6">
        <v>1</v>
      </c>
      <c r="AC592" s="6">
        <v>0</v>
      </c>
      <c r="AD592" s="6">
        <v>0</v>
      </c>
      <c r="AE592" s="6">
        <v>0</v>
      </c>
      <c r="AF592" s="6">
        <v>1</v>
      </c>
      <c r="AG592" s="6">
        <v>1</v>
      </c>
      <c r="AH592" s="6">
        <v>1</v>
      </c>
    </row>
    <row r="593" spans="1:34" x14ac:dyDescent="0.3">
      <c r="A593" s="6">
        <v>201081</v>
      </c>
      <c r="B593" s="12" t="str">
        <f t="shared" si="27"/>
        <v>2010-8-1</v>
      </c>
      <c r="C593" s="15">
        <v>2010</v>
      </c>
      <c r="D593" s="15">
        <v>8</v>
      </c>
      <c r="E593" s="15">
        <v>1</v>
      </c>
      <c r="F593" s="6" t="s">
        <v>33</v>
      </c>
      <c r="G593" s="6" t="s">
        <v>34</v>
      </c>
      <c r="H593" s="16">
        <v>3.38</v>
      </c>
      <c r="I593" s="6" t="s">
        <v>30</v>
      </c>
      <c r="J593" s="6" t="s">
        <v>35</v>
      </c>
      <c r="K593" s="7">
        <v>2.58</v>
      </c>
      <c r="L593" s="6" t="s">
        <v>32</v>
      </c>
      <c r="M593" s="6">
        <v>201151</v>
      </c>
      <c r="N593" s="6" t="str">
        <f t="shared" si="28"/>
        <v>2011-5-1</v>
      </c>
      <c r="O593" s="7">
        <v>3.09</v>
      </c>
      <c r="P593" s="7">
        <v>4</v>
      </c>
      <c r="Q593" s="6" t="s">
        <v>32</v>
      </c>
      <c r="R593" s="6">
        <v>201431</v>
      </c>
      <c r="S593" s="6" t="str">
        <f t="shared" si="29"/>
        <v>2014-3-1</v>
      </c>
      <c r="T593" s="7">
        <v>2.9</v>
      </c>
      <c r="U593" s="7">
        <v>2.9</v>
      </c>
      <c r="V593" s="6" t="s">
        <v>32</v>
      </c>
      <c r="W593" s="6">
        <v>0</v>
      </c>
      <c r="X593" s="6">
        <v>1</v>
      </c>
      <c r="Y593" s="6">
        <v>1</v>
      </c>
      <c r="Z593" s="6">
        <v>1</v>
      </c>
      <c r="AA593" s="6">
        <v>1</v>
      </c>
      <c r="AB593" s="6">
        <v>1</v>
      </c>
      <c r="AC593" s="6">
        <v>0</v>
      </c>
      <c r="AD593" s="6">
        <v>0</v>
      </c>
      <c r="AE593" s="6">
        <v>0</v>
      </c>
      <c r="AF593" s="6">
        <v>1</v>
      </c>
      <c r="AG593" s="6">
        <v>1</v>
      </c>
      <c r="AH593" s="6">
        <v>1</v>
      </c>
    </row>
    <row r="594" spans="1:34" x14ac:dyDescent="0.3">
      <c r="A594" s="6">
        <v>201081</v>
      </c>
      <c r="B594" s="12" t="str">
        <f t="shared" si="27"/>
        <v>2010-8-1</v>
      </c>
      <c r="C594" s="15">
        <v>2010</v>
      </c>
      <c r="D594" s="15">
        <v>8</v>
      </c>
      <c r="E594" s="15">
        <v>1</v>
      </c>
      <c r="F594" s="6" t="s">
        <v>33</v>
      </c>
      <c r="G594" s="6" t="s">
        <v>38</v>
      </c>
      <c r="H594" s="7">
        <v>3.9</v>
      </c>
      <c r="I594" s="6" t="s">
        <v>55</v>
      </c>
      <c r="J594" s="6" t="s">
        <v>31</v>
      </c>
      <c r="K594" s="7">
        <v>3.22</v>
      </c>
      <c r="L594" s="6" t="s">
        <v>32</v>
      </c>
      <c r="M594" s="6">
        <v>201131</v>
      </c>
      <c r="N594" s="6" t="str">
        <f t="shared" si="28"/>
        <v>2011-3-1</v>
      </c>
      <c r="O594" s="7">
        <v>3.44</v>
      </c>
      <c r="P594" s="7">
        <v>3.67</v>
      </c>
      <c r="Q594" s="6" t="s">
        <v>32</v>
      </c>
      <c r="R594" s="6">
        <v>201431</v>
      </c>
      <c r="S594" s="6" t="str">
        <f t="shared" si="29"/>
        <v>2014-3-1</v>
      </c>
      <c r="T594" s="7">
        <v>3.03</v>
      </c>
      <c r="U594" s="7">
        <v>2.5299999999999998</v>
      </c>
      <c r="V594" s="6" t="s">
        <v>32</v>
      </c>
      <c r="W594" s="6">
        <v>0</v>
      </c>
      <c r="X594" s="6">
        <v>0</v>
      </c>
      <c r="Y594" s="6">
        <v>1</v>
      </c>
      <c r="Z594" s="6">
        <v>1</v>
      </c>
      <c r="AA594" s="6">
        <v>1</v>
      </c>
      <c r="AB594" s="6">
        <v>1</v>
      </c>
      <c r="AC594" s="6">
        <v>0</v>
      </c>
      <c r="AD594" s="6">
        <v>0</v>
      </c>
      <c r="AE594" s="6">
        <v>0</v>
      </c>
      <c r="AF594" s="6">
        <v>1</v>
      </c>
      <c r="AG594" s="6">
        <v>1</v>
      </c>
      <c r="AH594" s="6">
        <v>1</v>
      </c>
    </row>
    <row r="595" spans="1:34" x14ac:dyDescent="0.3">
      <c r="A595" s="6">
        <v>201081</v>
      </c>
      <c r="B595" s="12" t="str">
        <f t="shared" si="27"/>
        <v>2010-8-1</v>
      </c>
      <c r="C595" s="15">
        <v>2010</v>
      </c>
      <c r="D595" s="15">
        <v>8</v>
      </c>
      <c r="E595" s="15">
        <v>1</v>
      </c>
      <c r="F595" s="6" t="s">
        <v>33</v>
      </c>
      <c r="G595" s="6" t="s">
        <v>37</v>
      </c>
      <c r="H595" s="7">
        <v>2.81</v>
      </c>
      <c r="I595" s="6" t="s">
        <v>30</v>
      </c>
      <c r="J595" s="6" t="s">
        <v>46</v>
      </c>
      <c r="K595" s="7">
        <v>2.73</v>
      </c>
      <c r="L595" s="6" t="s">
        <v>32</v>
      </c>
      <c r="M595" s="6">
        <v>201161</v>
      </c>
      <c r="N595" s="6" t="str">
        <f t="shared" si="28"/>
        <v>2011-6-1</v>
      </c>
      <c r="O595" s="7">
        <v>2.61</v>
      </c>
      <c r="P595" s="7">
        <v>1.65</v>
      </c>
      <c r="Q595" s="6" t="s">
        <v>42</v>
      </c>
      <c r="R595" s="6">
        <v>201261</v>
      </c>
      <c r="S595" s="6" t="str">
        <f t="shared" si="29"/>
        <v>2012-6-1</v>
      </c>
      <c r="T595" s="7">
        <v>2.4500000000000002</v>
      </c>
      <c r="U595" s="7">
        <v>2.2000000000000002</v>
      </c>
      <c r="V595" s="6" t="s">
        <v>42</v>
      </c>
      <c r="W595" s="6">
        <v>1</v>
      </c>
      <c r="X595" s="6">
        <v>0</v>
      </c>
      <c r="Y595" s="6">
        <v>1</v>
      </c>
      <c r="Z595" s="6">
        <v>1</v>
      </c>
      <c r="AA595" s="6">
        <v>0</v>
      </c>
      <c r="AB595" s="6">
        <v>0</v>
      </c>
      <c r="AC595" s="6">
        <v>0</v>
      </c>
      <c r="AD595" s="6">
        <v>0</v>
      </c>
      <c r="AE595" s="6">
        <v>0</v>
      </c>
      <c r="AF595" s="6">
        <v>0</v>
      </c>
      <c r="AG595" s="6">
        <v>0</v>
      </c>
      <c r="AH595" s="6">
        <v>0</v>
      </c>
    </row>
    <row r="596" spans="1:34" x14ac:dyDescent="0.3">
      <c r="A596" s="6">
        <v>201081</v>
      </c>
      <c r="B596" s="12" t="str">
        <f t="shared" si="27"/>
        <v>2010-8-1</v>
      </c>
      <c r="C596" s="15">
        <v>2010</v>
      </c>
      <c r="D596" s="15">
        <v>8</v>
      </c>
      <c r="E596" s="15">
        <v>1</v>
      </c>
      <c r="F596" s="6" t="s">
        <v>33</v>
      </c>
      <c r="G596" s="6" t="s">
        <v>40</v>
      </c>
      <c r="H596" s="7">
        <v>3.88</v>
      </c>
      <c r="I596" s="6" t="s">
        <v>30</v>
      </c>
      <c r="J596" s="6" t="s">
        <v>43</v>
      </c>
      <c r="K596" s="7">
        <v>2.68</v>
      </c>
      <c r="L596" s="6" t="s">
        <v>32</v>
      </c>
      <c r="M596" s="6">
        <v>201131</v>
      </c>
      <c r="N596" s="6" t="str">
        <f t="shared" si="28"/>
        <v>2011-3-1</v>
      </c>
      <c r="O596" s="7">
        <v>2.71</v>
      </c>
      <c r="P596" s="7">
        <v>2.73</v>
      </c>
      <c r="Q596" s="6" t="s">
        <v>32</v>
      </c>
      <c r="R596" s="6">
        <v>201431</v>
      </c>
      <c r="S596" s="6" t="str">
        <f t="shared" si="29"/>
        <v>2014-3-1</v>
      </c>
      <c r="T596" s="7">
        <v>3.24</v>
      </c>
      <c r="U596" s="7">
        <v>3.6</v>
      </c>
      <c r="V596" s="6" t="s">
        <v>32</v>
      </c>
      <c r="W596" s="6">
        <v>1</v>
      </c>
      <c r="X596" s="6">
        <v>0</v>
      </c>
      <c r="Y596" s="6">
        <v>1</v>
      </c>
      <c r="Z596" s="6">
        <v>1</v>
      </c>
      <c r="AA596" s="6">
        <v>1</v>
      </c>
      <c r="AB596" s="6">
        <v>1</v>
      </c>
      <c r="AC596" s="6">
        <v>0</v>
      </c>
      <c r="AD596" s="6">
        <v>0</v>
      </c>
      <c r="AE596" s="6">
        <v>0</v>
      </c>
      <c r="AF596" s="6">
        <v>1</v>
      </c>
      <c r="AG596" s="6">
        <v>1</v>
      </c>
      <c r="AH596" s="6">
        <v>1</v>
      </c>
    </row>
    <row r="597" spans="1:34" x14ac:dyDescent="0.3">
      <c r="A597" s="6">
        <v>201081</v>
      </c>
      <c r="B597" s="12" t="str">
        <f t="shared" si="27"/>
        <v>2010-8-1</v>
      </c>
      <c r="C597" s="15">
        <v>2010</v>
      </c>
      <c r="D597" s="15">
        <v>8</v>
      </c>
      <c r="E597" s="15">
        <v>1</v>
      </c>
      <c r="F597" s="6" t="s">
        <v>33</v>
      </c>
      <c r="G597" s="6" t="s">
        <v>40</v>
      </c>
      <c r="H597" s="7">
        <v>2.71</v>
      </c>
      <c r="I597" s="6" t="s">
        <v>30</v>
      </c>
      <c r="J597" s="6" t="s">
        <v>41</v>
      </c>
      <c r="K597" s="7">
        <v>3.06</v>
      </c>
      <c r="L597" s="6" t="s">
        <v>32</v>
      </c>
      <c r="M597" s="6">
        <v>201131</v>
      </c>
      <c r="N597" s="6" t="str">
        <f t="shared" si="28"/>
        <v>2011-3-1</v>
      </c>
      <c r="O597" s="7">
        <v>2.36</v>
      </c>
      <c r="P597" s="7">
        <v>1.92</v>
      </c>
      <c r="Q597" s="6" t="s">
        <v>42</v>
      </c>
      <c r="R597" s="6">
        <v>201581</v>
      </c>
      <c r="S597" s="6" t="str">
        <f t="shared" si="29"/>
        <v>2015-8-1</v>
      </c>
      <c r="T597" s="7">
        <v>2.63</v>
      </c>
      <c r="U597" s="7">
        <v>1</v>
      </c>
      <c r="V597" s="6" t="s">
        <v>42</v>
      </c>
      <c r="W597" s="6">
        <v>0</v>
      </c>
      <c r="X597" s="6">
        <v>0</v>
      </c>
      <c r="Y597" s="6">
        <v>1</v>
      </c>
      <c r="Z597" s="6">
        <v>1</v>
      </c>
      <c r="AA597" s="6">
        <v>1</v>
      </c>
      <c r="AB597" s="6">
        <v>1</v>
      </c>
      <c r="AC597" s="6">
        <v>0</v>
      </c>
      <c r="AD597" s="6">
        <v>1</v>
      </c>
      <c r="AE597" s="6">
        <v>0</v>
      </c>
      <c r="AF597" s="6">
        <v>0</v>
      </c>
      <c r="AG597" s="6">
        <v>0</v>
      </c>
      <c r="AH597" s="6">
        <v>1</v>
      </c>
    </row>
    <row r="598" spans="1:34" x14ac:dyDescent="0.3">
      <c r="A598" s="6">
        <v>201081</v>
      </c>
      <c r="B598" s="12" t="str">
        <f t="shared" si="27"/>
        <v>2010-8-1</v>
      </c>
      <c r="C598" s="15">
        <v>2010</v>
      </c>
      <c r="D598" s="15">
        <v>8</v>
      </c>
      <c r="E598" s="15">
        <v>1</v>
      </c>
      <c r="F598" s="6" t="s">
        <v>33</v>
      </c>
      <c r="G598" s="6" t="s">
        <v>38</v>
      </c>
      <c r="H598" s="7">
        <v>3.62</v>
      </c>
      <c r="I598" s="6" t="s">
        <v>30</v>
      </c>
      <c r="J598" s="6" t="s">
        <v>31</v>
      </c>
      <c r="K598" s="7">
        <v>3.07</v>
      </c>
      <c r="L598" s="6" t="s">
        <v>32</v>
      </c>
      <c r="M598" s="6">
        <v>201131</v>
      </c>
      <c r="N598" s="6" t="str">
        <f t="shared" si="28"/>
        <v>2011-3-1</v>
      </c>
      <c r="O598" s="7">
        <v>3.39</v>
      </c>
      <c r="P598" s="7">
        <v>3.73</v>
      </c>
      <c r="Q598" s="6" t="s">
        <v>32</v>
      </c>
      <c r="R598" s="6">
        <v>201431</v>
      </c>
      <c r="S598" s="6" t="str">
        <f t="shared" si="29"/>
        <v>2014-3-1</v>
      </c>
      <c r="T598" s="7">
        <v>3.54</v>
      </c>
      <c r="U598" s="7">
        <v>3.82</v>
      </c>
      <c r="V598" s="6" t="s">
        <v>32</v>
      </c>
      <c r="W598" s="6">
        <v>0</v>
      </c>
      <c r="X598" s="6">
        <v>0</v>
      </c>
      <c r="Y598" s="6">
        <v>1</v>
      </c>
      <c r="Z598" s="6">
        <v>1</v>
      </c>
      <c r="AA598" s="6">
        <v>1</v>
      </c>
      <c r="AB598" s="6">
        <v>1</v>
      </c>
      <c r="AC598" s="6">
        <v>0</v>
      </c>
      <c r="AD598" s="6">
        <v>0</v>
      </c>
      <c r="AE598" s="6">
        <v>0</v>
      </c>
      <c r="AF598" s="6">
        <v>1</v>
      </c>
      <c r="AG598" s="6">
        <v>1</v>
      </c>
      <c r="AH598" s="6">
        <v>1</v>
      </c>
    </row>
    <row r="599" spans="1:34" x14ac:dyDescent="0.3">
      <c r="A599" s="6">
        <v>201081</v>
      </c>
      <c r="B599" s="12" t="str">
        <f t="shared" si="27"/>
        <v>2010-8-1</v>
      </c>
      <c r="C599" s="15">
        <v>2010</v>
      </c>
      <c r="D599" s="15">
        <v>8</v>
      </c>
      <c r="E599" s="15">
        <v>1</v>
      </c>
      <c r="F599" s="6" t="s">
        <v>33</v>
      </c>
      <c r="G599" s="6" t="s">
        <v>36</v>
      </c>
      <c r="H599" s="7">
        <v>3.61</v>
      </c>
      <c r="I599" s="6" t="s">
        <v>30</v>
      </c>
      <c r="J599" s="6" t="s">
        <v>41</v>
      </c>
      <c r="K599" s="7">
        <v>3.93</v>
      </c>
      <c r="L599" s="6" t="s">
        <v>32</v>
      </c>
      <c r="M599" s="6">
        <v>201131</v>
      </c>
      <c r="N599" s="6" t="str">
        <f t="shared" si="28"/>
        <v>2011-3-1</v>
      </c>
      <c r="O599" s="7">
        <v>3.79</v>
      </c>
      <c r="P599" s="7">
        <v>3.67</v>
      </c>
      <c r="Q599" s="6" t="s">
        <v>32</v>
      </c>
      <c r="R599" s="6">
        <v>201181</v>
      </c>
      <c r="S599" s="6" t="str">
        <f t="shared" si="29"/>
        <v>2011-8-1</v>
      </c>
      <c r="T599" s="7">
        <v>3.72</v>
      </c>
      <c r="U599" s="7">
        <v>3.6</v>
      </c>
      <c r="V599" s="6" t="s">
        <v>32</v>
      </c>
      <c r="W599" s="6">
        <v>1</v>
      </c>
      <c r="X599" s="6">
        <v>0</v>
      </c>
      <c r="Y599" s="6">
        <v>1</v>
      </c>
      <c r="Z599" s="6">
        <v>1</v>
      </c>
      <c r="AA599" s="6">
        <v>0</v>
      </c>
      <c r="AB599" s="6">
        <v>0</v>
      </c>
      <c r="AC599" s="6">
        <v>0</v>
      </c>
      <c r="AD599" s="6">
        <v>0</v>
      </c>
      <c r="AE599" s="6">
        <v>0</v>
      </c>
      <c r="AF599" s="6">
        <v>0</v>
      </c>
      <c r="AG599" s="6">
        <v>0</v>
      </c>
      <c r="AH599" s="6">
        <v>0</v>
      </c>
    </row>
    <row r="600" spans="1:34" x14ac:dyDescent="0.3">
      <c r="A600" s="6">
        <v>201081</v>
      </c>
      <c r="B600" s="12" t="str">
        <f t="shared" si="27"/>
        <v>2010-8-1</v>
      </c>
      <c r="C600" s="15">
        <v>2010</v>
      </c>
      <c r="D600" s="15">
        <v>8</v>
      </c>
      <c r="E600" s="15">
        <v>1</v>
      </c>
      <c r="F600" s="6" t="s">
        <v>33</v>
      </c>
      <c r="G600" s="6" t="s">
        <v>40</v>
      </c>
      <c r="H600" s="7">
        <v>3.33</v>
      </c>
      <c r="I600" s="6" t="s">
        <v>56</v>
      </c>
      <c r="J600" s="6" t="s">
        <v>45</v>
      </c>
      <c r="K600" s="7">
        <v>3.46</v>
      </c>
      <c r="L600" s="6" t="s">
        <v>32</v>
      </c>
      <c r="M600" s="6">
        <v>201131</v>
      </c>
      <c r="N600" s="6" t="str">
        <f t="shared" si="28"/>
        <v>2011-3-1</v>
      </c>
      <c r="O600" s="7">
        <v>3.16</v>
      </c>
      <c r="P600" s="7">
        <v>2.85</v>
      </c>
      <c r="Q600" s="6" t="s">
        <v>32</v>
      </c>
      <c r="R600" s="6">
        <v>201431</v>
      </c>
      <c r="S600" s="6" t="str">
        <f t="shared" si="29"/>
        <v>2014-3-1</v>
      </c>
      <c r="T600" s="7">
        <v>3.37</v>
      </c>
      <c r="U600" s="7">
        <v>3.59</v>
      </c>
      <c r="V600" s="6" t="s">
        <v>32</v>
      </c>
      <c r="W600" s="6">
        <v>1</v>
      </c>
      <c r="X600" s="6">
        <v>0</v>
      </c>
      <c r="Y600" s="6">
        <v>1</v>
      </c>
      <c r="Z600" s="6">
        <v>1</v>
      </c>
      <c r="AA600" s="6">
        <v>1</v>
      </c>
      <c r="AB600" s="6">
        <v>1</v>
      </c>
      <c r="AC600" s="6">
        <v>0</v>
      </c>
      <c r="AD600" s="6">
        <v>0</v>
      </c>
      <c r="AE600" s="6">
        <v>0</v>
      </c>
      <c r="AF600" s="6">
        <v>1</v>
      </c>
      <c r="AG600" s="6">
        <v>1</v>
      </c>
      <c r="AH600" s="6">
        <v>1</v>
      </c>
    </row>
    <row r="601" spans="1:34" x14ac:dyDescent="0.3">
      <c r="A601" s="6">
        <v>201081</v>
      </c>
      <c r="B601" s="12" t="str">
        <f t="shared" si="27"/>
        <v>2010-8-1</v>
      </c>
      <c r="C601" s="15">
        <v>2010</v>
      </c>
      <c r="D601" s="15">
        <v>8</v>
      </c>
      <c r="E601" s="15">
        <v>1</v>
      </c>
      <c r="F601" s="6" t="s">
        <v>28</v>
      </c>
      <c r="G601" s="6" t="s">
        <v>37</v>
      </c>
      <c r="H601" s="7">
        <v>2.87</v>
      </c>
      <c r="I601" s="6" t="s">
        <v>30</v>
      </c>
      <c r="J601" s="6" t="s">
        <v>31</v>
      </c>
      <c r="K601" s="7">
        <v>2.27</v>
      </c>
      <c r="L601" s="6" t="s">
        <v>32</v>
      </c>
      <c r="M601" s="6">
        <v>201131</v>
      </c>
      <c r="N601" s="6" t="str">
        <f t="shared" si="28"/>
        <v>2011-3-1</v>
      </c>
      <c r="O601" s="7">
        <v>2.78</v>
      </c>
      <c r="P601" s="7">
        <v>3.26</v>
      </c>
      <c r="Q601" s="6" t="s">
        <v>32</v>
      </c>
      <c r="R601" s="6">
        <v>201131</v>
      </c>
      <c r="S601" s="6" t="str">
        <f t="shared" si="29"/>
        <v>2011-3-1</v>
      </c>
      <c r="T601" s="7">
        <v>2.78</v>
      </c>
      <c r="U601" s="7">
        <v>3.26</v>
      </c>
      <c r="V601" s="6" t="s">
        <v>32</v>
      </c>
      <c r="W601" s="6">
        <v>0</v>
      </c>
      <c r="X601" s="6">
        <v>1</v>
      </c>
      <c r="Y601" s="6">
        <v>1</v>
      </c>
      <c r="Z601" s="6">
        <v>0</v>
      </c>
      <c r="AA601" s="6">
        <v>0</v>
      </c>
      <c r="AB601" s="6">
        <v>0</v>
      </c>
      <c r="AC601" s="6">
        <v>0</v>
      </c>
      <c r="AD601" s="6">
        <v>0</v>
      </c>
      <c r="AE601" s="6">
        <v>0</v>
      </c>
      <c r="AF601" s="6">
        <v>0</v>
      </c>
      <c r="AG601" s="6">
        <v>0</v>
      </c>
      <c r="AH601" s="6">
        <v>0</v>
      </c>
    </row>
    <row r="602" spans="1:34" x14ac:dyDescent="0.3">
      <c r="A602" s="6">
        <v>201081</v>
      </c>
      <c r="B602" s="12" t="str">
        <f t="shared" si="27"/>
        <v>2010-8-1</v>
      </c>
      <c r="C602" s="15">
        <v>2010</v>
      </c>
      <c r="D602" s="15">
        <v>8</v>
      </c>
      <c r="E602" s="15">
        <v>1</v>
      </c>
      <c r="F602" s="6" t="s">
        <v>28</v>
      </c>
      <c r="G602" s="6" t="s">
        <v>38</v>
      </c>
      <c r="H602" s="7">
        <v>2.98</v>
      </c>
      <c r="I602" s="6" t="s">
        <v>30</v>
      </c>
      <c r="J602" s="6" t="s">
        <v>31</v>
      </c>
      <c r="K602" s="7">
        <v>2.2799999999999998</v>
      </c>
      <c r="L602" s="6" t="s">
        <v>32</v>
      </c>
      <c r="M602" s="6">
        <v>201131</v>
      </c>
      <c r="N602" s="6" t="str">
        <f t="shared" si="28"/>
        <v>2011-3-1</v>
      </c>
      <c r="O602" s="7">
        <v>2.34</v>
      </c>
      <c r="P602" s="7">
        <v>2.4</v>
      </c>
      <c r="Q602" s="6" t="s">
        <v>32</v>
      </c>
      <c r="R602" s="6">
        <v>201481</v>
      </c>
      <c r="S602" s="6" t="str">
        <f t="shared" si="29"/>
        <v>2014-8-1</v>
      </c>
      <c r="T602" s="7">
        <v>2.1</v>
      </c>
      <c r="U602" s="7">
        <v>2.46</v>
      </c>
      <c r="V602" s="6" t="s">
        <v>32</v>
      </c>
      <c r="W602" s="6">
        <v>0</v>
      </c>
      <c r="X602" s="6">
        <v>0</v>
      </c>
      <c r="Y602" s="6">
        <v>1</v>
      </c>
      <c r="Z602" s="6">
        <v>1</v>
      </c>
      <c r="AA602" s="6">
        <v>1</v>
      </c>
      <c r="AB602" s="6">
        <v>1</v>
      </c>
      <c r="AC602" s="6">
        <v>1</v>
      </c>
      <c r="AD602" s="6">
        <v>0</v>
      </c>
      <c r="AE602" s="6">
        <v>0</v>
      </c>
      <c r="AF602" s="6">
        <v>0</v>
      </c>
      <c r="AG602" s="6">
        <v>1</v>
      </c>
      <c r="AH602" s="6">
        <v>1</v>
      </c>
    </row>
    <row r="603" spans="1:34" x14ac:dyDescent="0.3">
      <c r="A603" s="6">
        <v>201081</v>
      </c>
      <c r="B603" s="12" t="str">
        <f t="shared" si="27"/>
        <v>2010-8-1</v>
      </c>
      <c r="C603" s="15">
        <v>2010</v>
      </c>
      <c r="D603" s="15">
        <v>8</v>
      </c>
      <c r="E603" s="15">
        <v>1</v>
      </c>
      <c r="F603" s="6" t="s">
        <v>33</v>
      </c>
      <c r="G603" s="6" t="s">
        <v>38</v>
      </c>
      <c r="H603" s="7">
        <v>2.97</v>
      </c>
      <c r="I603" s="6" t="s">
        <v>30</v>
      </c>
      <c r="J603" s="6" t="s">
        <v>45</v>
      </c>
      <c r="K603" s="7">
        <v>2.31</v>
      </c>
      <c r="L603" s="6" t="s">
        <v>32</v>
      </c>
      <c r="M603" s="6">
        <v>201131</v>
      </c>
      <c r="N603" s="6" t="str">
        <f t="shared" si="28"/>
        <v>2011-3-1</v>
      </c>
      <c r="O603" s="7">
        <v>1.81</v>
      </c>
      <c r="P603" s="7">
        <v>1.4</v>
      </c>
      <c r="Q603" s="6" t="s">
        <v>39</v>
      </c>
      <c r="R603" s="6">
        <v>201131</v>
      </c>
      <c r="S603" s="6" t="str">
        <f t="shared" si="29"/>
        <v>2011-3-1</v>
      </c>
      <c r="T603" s="7">
        <v>1.81</v>
      </c>
      <c r="U603" s="7">
        <v>1.4</v>
      </c>
      <c r="V603" s="6" t="s">
        <v>39</v>
      </c>
      <c r="W603" s="6">
        <v>0</v>
      </c>
      <c r="X603" s="6">
        <v>0</v>
      </c>
      <c r="Y603" s="6">
        <v>1</v>
      </c>
      <c r="Z603" s="6">
        <v>0</v>
      </c>
      <c r="AA603" s="6">
        <v>0</v>
      </c>
      <c r="AB603" s="6">
        <v>0</v>
      </c>
      <c r="AC603" s="6">
        <v>0</v>
      </c>
      <c r="AD603" s="6">
        <v>0</v>
      </c>
      <c r="AE603" s="6">
        <v>0</v>
      </c>
      <c r="AF603" s="6">
        <v>0</v>
      </c>
      <c r="AG603" s="6">
        <v>0</v>
      </c>
      <c r="AH603" s="6">
        <v>0</v>
      </c>
    </row>
    <row r="604" spans="1:34" x14ac:dyDescent="0.3">
      <c r="A604" s="6">
        <v>201081</v>
      </c>
      <c r="B604" s="12" t="str">
        <f t="shared" si="27"/>
        <v>2010-8-1</v>
      </c>
      <c r="C604" s="15">
        <v>2010</v>
      </c>
      <c r="D604" s="15">
        <v>8</v>
      </c>
      <c r="E604" s="15">
        <v>1</v>
      </c>
      <c r="F604" s="6" t="s">
        <v>28</v>
      </c>
      <c r="G604" s="6" t="s">
        <v>38</v>
      </c>
      <c r="H604" s="7">
        <v>3.61</v>
      </c>
      <c r="I604" s="6" t="s">
        <v>30</v>
      </c>
      <c r="J604" s="6" t="s">
        <v>31</v>
      </c>
      <c r="K604" s="7">
        <v>3.16</v>
      </c>
      <c r="L604" s="6" t="s">
        <v>32</v>
      </c>
      <c r="M604" s="6">
        <v>201131</v>
      </c>
      <c r="N604" s="6" t="str">
        <f t="shared" si="28"/>
        <v>2011-3-1</v>
      </c>
      <c r="O604" s="7">
        <v>2.85</v>
      </c>
      <c r="P604" s="7">
        <v>2.4300000000000002</v>
      </c>
      <c r="Q604" s="6" t="s">
        <v>32</v>
      </c>
      <c r="R604" s="6">
        <v>201451</v>
      </c>
      <c r="S604" s="6" t="str">
        <f t="shared" si="29"/>
        <v>2014-5-1</v>
      </c>
      <c r="T604" s="7">
        <v>2.68</v>
      </c>
      <c r="U604" s="7">
        <v>2.2999999999999998</v>
      </c>
      <c r="V604" s="6" t="s">
        <v>32</v>
      </c>
      <c r="W604" s="6">
        <v>0</v>
      </c>
      <c r="X604" s="6">
        <v>0</v>
      </c>
      <c r="Y604" s="6">
        <v>1</v>
      </c>
      <c r="Z604" s="6">
        <v>1</v>
      </c>
      <c r="AA604" s="6">
        <v>1</v>
      </c>
      <c r="AB604" s="6">
        <v>1</v>
      </c>
      <c r="AC604" s="6">
        <v>0</v>
      </c>
      <c r="AD604" s="6">
        <v>0</v>
      </c>
      <c r="AE604" s="6">
        <v>0</v>
      </c>
      <c r="AF604" s="6">
        <v>1</v>
      </c>
      <c r="AG604" s="6">
        <v>1</v>
      </c>
      <c r="AH604" s="6">
        <v>1</v>
      </c>
    </row>
    <row r="605" spans="1:34" x14ac:dyDescent="0.3">
      <c r="A605" s="6">
        <v>201081</v>
      </c>
      <c r="B605" s="12" t="str">
        <f t="shared" si="27"/>
        <v>2010-8-1</v>
      </c>
      <c r="C605" s="15">
        <v>2010</v>
      </c>
      <c r="D605" s="15">
        <v>8</v>
      </c>
      <c r="E605" s="15">
        <v>1</v>
      </c>
      <c r="F605" s="6" t="s">
        <v>28</v>
      </c>
      <c r="G605" s="6" t="s">
        <v>40</v>
      </c>
      <c r="H605" s="7">
        <v>2.6</v>
      </c>
      <c r="I605" s="6" t="s">
        <v>30</v>
      </c>
      <c r="J605" s="6" t="s">
        <v>45</v>
      </c>
      <c r="K605" s="7">
        <v>1.53</v>
      </c>
      <c r="L605" s="6" t="s">
        <v>39</v>
      </c>
      <c r="M605" s="6">
        <v>201131</v>
      </c>
      <c r="N605" s="6" t="str">
        <f t="shared" si="28"/>
        <v>2011-3-1</v>
      </c>
      <c r="O605" s="7">
        <v>1.63</v>
      </c>
      <c r="P605" s="7">
        <v>1.72</v>
      </c>
      <c r="Q605" s="6" t="s">
        <v>39</v>
      </c>
      <c r="R605" s="6">
        <v>201331</v>
      </c>
      <c r="S605" s="6" t="str">
        <f t="shared" si="29"/>
        <v>2013-3-1</v>
      </c>
      <c r="T605" s="7">
        <v>1.7</v>
      </c>
      <c r="U605" s="7">
        <v>1.5</v>
      </c>
      <c r="V605" s="6" t="s">
        <v>47</v>
      </c>
      <c r="W605" s="6">
        <v>1</v>
      </c>
      <c r="X605" s="6">
        <v>0</v>
      </c>
      <c r="Y605" s="6">
        <v>1</v>
      </c>
      <c r="Z605" s="6">
        <v>1</v>
      </c>
      <c r="AA605" s="6">
        <v>0</v>
      </c>
      <c r="AB605" s="6">
        <v>0</v>
      </c>
      <c r="AC605" s="6">
        <v>0</v>
      </c>
      <c r="AD605" s="6">
        <v>0</v>
      </c>
      <c r="AE605" s="6">
        <v>0</v>
      </c>
      <c r="AF605" s="6">
        <v>0</v>
      </c>
      <c r="AG605" s="6">
        <v>0</v>
      </c>
      <c r="AH605" s="6">
        <v>0</v>
      </c>
    </row>
    <row r="606" spans="1:34" x14ac:dyDescent="0.3">
      <c r="A606" s="6">
        <v>201081</v>
      </c>
      <c r="B606" s="12" t="str">
        <f t="shared" si="27"/>
        <v>2010-8-1</v>
      </c>
      <c r="C606" s="15">
        <v>2010</v>
      </c>
      <c r="D606" s="15">
        <v>8</v>
      </c>
      <c r="E606" s="15">
        <v>1</v>
      </c>
      <c r="F606" s="6" t="s">
        <v>33</v>
      </c>
      <c r="G606" s="6" t="s">
        <v>38</v>
      </c>
      <c r="H606" s="7">
        <v>2.92</v>
      </c>
      <c r="I606" s="6" t="s">
        <v>30</v>
      </c>
      <c r="J606" s="6" t="s">
        <v>31</v>
      </c>
      <c r="K606" s="7">
        <v>2</v>
      </c>
      <c r="L606" s="6" t="s">
        <v>32</v>
      </c>
      <c r="M606" s="6">
        <v>201131</v>
      </c>
      <c r="N606" s="6" t="str">
        <f t="shared" si="28"/>
        <v>2011-3-1</v>
      </c>
      <c r="O606" s="7">
        <v>1.85</v>
      </c>
      <c r="P606" s="7">
        <v>1.73</v>
      </c>
      <c r="Q606" s="6" t="s">
        <v>39</v>
      </c>
      <c r="R606" s="6">
        <v>201431</v>
      </c>
      <c r="S606" s="6" t="str">
        <f t="shared" si="29"/>
        <v>2014-3-1</v>
      </c>
      <c r="T606" s="7">
        <v>2.4300000000000002</v>
      </c>
      <c r="U606" s="7">
        <v>2.82</v>
      </c>
      <c r="V606" s="6" t="s">
        <v>32</v>
      </c>
      <c r="W606" s="6">
        <v>0</v>
      </c>
      <c r="X606" s="6">
        <v>1</v>
      </c>
      <c r="Y606" s="6">
        <v>1</v>
      </c>
      <c r="Z606" s="6">
        <v>1</v>
      </c>
      <c r="AA606" s="6">
        <v>1</v>
      </c>
      <c r="AB606" s="6">
        <v>1</v>
      </c>
      <c r="AC606" s="6">
        <v>0</v>
      </c>
      <c r="AD606" s="6">
        <v>0</v>
      </c>
      <c r="AE606" s="6">
        <v>0</v>
      </c>
      <c r="AF606" s="6">
        <v>0</v>
      </c>
      <c r="AG606" s="6">
        <v>0</v>
      </c>
      <c r="AH606" s="6">
        <v>0</v>
      </c>
    </row>
    <row r="607" spans="1:34" x14ac:dyDescent="0.3">
      <c r="A607" s="6">
        <v>201081</v>
      </c>
      <c r="B607" s="12" t="str">
        <f t="shared" si="27"/>
        <v>2010-8-1</v>
      </c>
      <c r="C607" s="15">
        <v>2010</v>
      </c>
      <c r="D607" s="15">
        <v>8</v>
      </c>
      <c r="E607" s="15">
        <v>1</v>
      </c>
      <c r="F607" s="6" t="s">
        <v>33</v>
      </c>
      <c r="G607" s="6" t="s">
        <v>36</v>
      </c>
      <c r="H607" s="7">
        <v>3.69</v>
      </c>
      <c r="I607" s="6" t="s">
        <v>30</v>
      </c>
      <c r="J607" s="6" t="s">
        <v>31</v>
      </c>
      <c r="K607" s="7">
        <v>2.7</v>
      </c>
      <c r="L607" s="6" t="s">
        <v>32</v>
      </c>
      <c r="M607" s="6">
        <v>201131</v>
      </c>
      <c r="N607" s="6" t="str">
        <f t="shared" si="28"/>
        <v>2011-3-1</v>
      </c>
      <c r="O607" s="7">
        <v>2.93</v>
      </c>
      <c r="P607" s="7">
        <v>3.17</v>
      </c>
      <c r="Q607" s="6" t="s">
        <v>32</v>
      </c>
      <c r="R607" s="6">
        <v>201131</v>
      </c>
      <c r="S607" s="6" t="str">
        <f t="shared" si="29"/>
        <v>2011-3-1</v>
      </c>
      <c r="T607" s="7">
        <v>2.93</v>
      </c>
      <c r="U607" s="7">
        <v>3.17</v>
      </c>
      <c r="V607" s="6" t="s">
        <v>32</v>
      </c>
      <c r="W607" s="6">
        <v>0</v>
      </c>
      <c r="X607" s="6">
        <v>1</v>
      </c>
      <c r="Y607" s="6">
        <v>1</v>
      </c>
      <c r="Z607" s="6">
        <v>0</v>
      </c>
      <c r="AA607" s="6">
        <v>0</v>
      </c>
      <c r="AB607" s="6">
        <v>0</v>
      </c>
      <c r="AC607" s="6">
        <v>0</v>
      </c>
      <c r="AD607" s="6">
        <v>0</v>
      </c>
      <c r="AE607" s="6">
        <v>0</v>
      </c>
      <c r="AF607" s="6">
        <v>0</v>
      </c>
      <c r="AG607" s="6">
        <v>0</v>
      </c>
      <c r="AH607" s="6">
        <v>0</v>
      </c>
    </row>
    <row r="608" spans="1:34" x14ac:dyDescent="0.3">
      <c r="A608" s="6">
        <v>201081</v>
      </c>
      <c r="B608" s="12" t="str">
        <f t="shared" si="27"/>
        <v>2010-8-1</v>
      </c>
      <c r="C608" s="15">
        <v>2010</v>
      </c>
      <c r="D608" s="15">
        <v>8</v>
      </c>
      <c r="E608" s="15">
        <v>1</v>
      </c>
      <c r="F608" s="6" t="s">
        <v>28</v>
      </c>
      <c r="G608" s="6" t="s">
        <v>38</v>
      </c>
      <c r="H608" s="7">
        <v>3</v>
      </c>
      <c r="I608" s="6" t="s">
        <v>30</v>
      </c>
      <c r="J608" s="6" t="s">
        <v>41</v>
      </c>
      <c r="K608" s="7">
        <v>0.5</v>
      </c>
      <c r="L608" s="6" t="s">
        <v>39</v>
      </c>
      <c r="M608" s="6">
        <v>201131</v>
      </c>
      <c r="N608" s="6" t="str">
        <f t="shared" si="28"/>
        <v>2011-3-1</v>
      </c>
      <c r="O608" s="7">
        <v>1.36</v>
      </c>
      <c r="P608" s="7">
        <v>2.61</v>
      </c>
      <c r="Q608" s="6" t="s">
        <v>39</v>
      </c>
      <c r="R608" s="6">
        <v>201281</v>
      </c>
      <c r="S608" s="6" t="str">
        <f t="shared" si="29"/>
        <v>2012-8-1</v>
      </c>
      <c r="T608" s="7">
        <v>1.58</v>
      </c>
      <c r="U608" s="7">
        <v>0.33</v>
      </c>
      <c r="V608" s="6" t="s">
        <v>39</v>
      </c>
      <c r="W608" s="6">
        <v>0</v>
      </c>
      <c r="X608" s="6">
        <v>0</v>
      </c>
      <c r="Y608" s="6">
        <v>1</v>
      </c>
      <c r="Z608" s="6">
        <v>1</v>
      </c>
      <c r="AA608" s="6">
        <v>1</v>
      </c>
      <c r="AB608" s="6">
        <v>0</v>
      </c>
      <c r="AC608" s="6">
        <v>0</v>
      </c>
      <c r="AD608" s="6">
        <v>0</v>
      </c>
      <c r="AE608" s="6">
        <v>0</v>
      </c>
      <c r="AF608" s="6">
        <v>0</v>
      </c>
      <c r="AG608" s="6">
        <v>0</v>
      </c>
      <c r="AH608" s="6">
        <v>0</v>
      </c>
    </row>
    <row r="609" spans="1:34" x14ac:dyDescent="0.3">
      <c r="A609" s="6">
        <v>201081</v>
      </c>
      <c r="B609" s="12" t="str">
        <f t="shared" si="27"/>
        <v>2010-8-1</v>
      </c>
      <c r="C609" s="15">
        <v>2010</v>
      </c>
      <c r="D609" s="15">
        <v>8</v>
      </c>
      <c r="E609" s="15">
        <v>1</v>
      </c>
      <c r="F609" s="6" t="s">
        <v>28</v>
      </c>
      <c r="G609" s="6" t="s">
        <v>38</v>
      </c>
      <c r="H609" s="7">
        <v>3.68</v>
      </c>
      <c r="I609" s="6" t="s">
        <v>30</v>
      </c>
      <c r="J609" s="6" t="s">
        <v>31</v>
      </c>
      <c r="K609" s="7">
        <v>3.5</v>
      </c>
      <c r="L609" s="6" t="s">
        <v>32</v>
      </c>
      <c r="M609" s="6">
        <v>201131</v>
      </c>
      <c r="N609" s="6" t="str">
        <f t="shared" si="28"/>
        <v>2011-3-1</v>
      </c>
      <c r="O609" s="7">
        <v>3.6</v>
      </c>
      <c r="P609" s="7">
        <v>3.7</v>
      </c>
      <c r="Q609" s="6" t="s">
        <v>32</v>
      </c>
      <c r="R609" s="6">
        <v>201431</v>
      </c>
      <c r="S609" s="6" t="str">
        <f t="shared" si="29"/>
        <v>2014-3-1</v>
      </c>
      <c r="T609" s="7">
        <v>3.8</v>
      </c>
      <c r="U609" s="7">
        <v>3.9</v>
      </c>
      <c r="V609" s="6" t="s">
        <v>32</v>
      </c>
      <c r="W609" s="6">
        <v>0</v>
      </c>
      <c r="X609" s="6">
        <v>0</v>
      </c>
      <c r="Y609" s="6">
        <v>1</v>
      </c>
      <c r="Z609" s="6">
        <v>1</v>
      </c>
      <c r="AA609" s="6">
        <v>1</v>
      </c>
      <c r="AB609" s="6">
        <v>1</v>
      </c>
      <c r="AC609" s="6">
        <v>0</v>
      </c>
      <c r="AD609" s="6">
        <v>0</v>
      </c>
      <c r="AE609" s="6">
        <v>0</v>
      </c>
      <c r="AF609" s="6">
        <v>1</v>
      </c>
      <c r="AG609" s="6">
        <v>1</v>
      </c>
      <c r="AH609" s="6">
        <v>1</v>
      </c>
    </row>
    <row r="610" spans="1:34" x14ac:dyDescent="0.3">
      <c r="A610" s="6">
        <v>201081</v>
      </c>
      <c r="B610" s="12" t="str">
        <f t="shared" si="27"/>
        <v>2010-8-1</v>
      </c>
      <c r="C610" s="15">
        <v>2010</v>
      </c>
      <c r="D610" s="15">
        <v>8</v>
      </c>
      <c r="E610" s="15">
        <v>1</v>
      </c>
      <c r="F610" s="6" t="s">
        <v>28</v>
      </c>
      <c r="G610" s="6" t="s">
        <v>38</v>
      </c>
      <c r="H610" s="7">
        <v>2.88</v>
      </c>
      <c r="I610" s="6" t="s">
        <v>30</v>
      </c>
      <c r="J610" s="6" t="s">
        <v>31</v>
      </c>
      <c r="K610" s="7">
        <v>1.75</v>
      </c>
      <c r="L610" s="6" t="s">
        <v>39</v>
      </c>
      <c r="M610" s="6">
        <v>201131</v>
      </c>
      <c r="N610" s="6" t="str">
        <f t="shared" si="28"/>
        <v>2011-3-1</v>
      </c>
      <c r="O610" s="7">
        <v>2.02</v>
      </c>
      <c r="P610" s="7">
        <v>1.97</v>
      </c>
      <c r="Q610" s="6" t="s">
        <v>39</v>
      </c>
      <c r="R610" s="6">
        <v>201131</v>
      </c>
      <c r="S610" s="6" t="str">
        <f t="shared" si="29"/>
        <v>2011-3-1</v>
      </c>
      <c r="T610" s="7">
        <v>2.02</v>
      </c>
      <c r="U610" s="7">
        <v>1.97</v>
      </c>
      <c r="V610" s="6" t="s">
        <v>39</v>
      </c>
      <c r="W610" s="6">
        <v>1</v>
      </c>
      <c r="X610" s="6">
        <v>1</v>
      </c>
      <c r="Y610" s="6">
        <v>1</v>
      </c>
      <c r="Z610" s="6">
        <v>0</v>
      </c>
      <c r="AA610" s="6">
        <v>0</v>
      </c>
      <c r="AB610" s="6">
        <v>0</v>
      </c>
      <c r="AC610" s="6">
        <v>0</v>
      </c>
      <c r="AD610" s="6">
        <v>0</v>
      </c>
      <c r="AE610" s="6">
        <v>0</v>
      </c>
      <c r="AF610" s="6">
        <v>0</v>
      </c>
      <c r="AG610" s="6">
        <v>0</v>
      </c>
      <c r="AH610" s="6">
        <v>0</v>
      </c>
    </row>
    <row r="611" spans="1:34" x14ac:dyDescent="0.3">
      <c r="A611" s="6">
        <v>201081</v>
      </c>
      <c r="B611" s="12" t="str">
        <f t="shared" si="27"/>
        <v>2010-8-1</v>
      </c>
      <c r="C611" s="15">
        <v>2010</v>
      </c>
      <c r="D611" s="15">
        <v>8</v>
      </c>
      <c r="E611" s="15">
        <v>1</v>
      </c>
      <c r="F611" s="6" t="s">
        <v>28</v>
      </c>
      <c r="G611" s="6" t="s">
        <v>36</v>
      </c>
      <c r="H611" s="7">
        <v>3.24</v>
      </c>
      <c r="I611" s="6" t="s">
        <v>30</v>
      </c>
      <c r="J611" s="6" t="s">
        <v>31</v>
      </c>
      <c r="K611" s="7">
        <v>2.9</v>
      </c>
      <c r="L611" s="6" t="s">
        <v>32</v>
      </c>
      <c r="M611" s="6">
        <v>201131</v>
      </c>
      <c r="N611" s="6" t="str">
        <f t="shared" si="28"/>
        <v>2011-3-1</v>
      </c>
      <c r="O611" s="7">
        <v>2.6</v>
      </c>
      <c r="P611" s="7">
        <v>2.2799999999999998</v>
      </c>
      <c r="Q611" s="6" t="s">
        <v>32</v>
      </c>
      <c r="R611" s="6">
        <v>201131</v>
      </c>
      <c r="S611" s="6" t="str">
        <f t="shared" si="29"/>
        <v>2011-3-1</v>
      </c>
      <c r="T611" s="7">
        <v>2.6</v>
      </c>
      <c r="U611" s="7">
        <v>2.2799999999999998</v>
      </c>
      <c r="V611" s="6" t="s">
        <v>32</v>
      </c>
      <c r="W611" s="6">
        <v>1</v>
      </c>
      <c r="X611" s="6">
        <v>0</v>
      </c>
      <c r="Y611" s="6">
        <v>1</v>
      </c>
      <c r="Z611" s="6">
        <v>0</v>
      </c>
      <c r="AA611" s="6">
        <v>0</v>
      </c>
      <c r="AB611" s="6">
        <v>0</v>
      </c>
      <c r="AC611" s="6">
        <v>0</v>
      </c>
      <c r="AD611" s="6">
        <v>0</v>
      </c>
      <c r="AE611" s="6">
        <v>0</v>
      </c>
      <c r="AF611" s="6">
        <v>0</v>
      </c>
      <c r="AG611" s="6">
        <v>0</v>
      </c>
      <c r="AH611" s="6">
        <v>0</v>
      </c>
    </row>
    <row r="612" spans="1:34" x14ac:dyDescent="0.3">
      <c r="A612" s="6">
        <v>201081</v>
      </c>
      <c r="B612" s="12" t="str">
        <f t="shared" si="27"/>
        <v>2010-8-1</v>
      </c>
      <c r="C612" s="15">
        <v>2010</v>
      </c>
      <c r="D612" s="15">
        <v>8</v>
      </c>
      <c r="E612" s="15">
        <v>1</v>
      </c>
      <c r="F612" s="6" t="s">
        <v>33</v>
      </c>
      <c r="G612" s="6" t="s">
        <v>37</v>
      </c>
      <c r="H612" s="7">
        <v>3.78</v>
      </c>
      <c r="I612" s="6" t="s">
        <v>30</v>
      </c>
      <c r="J612" s="6" t="s">
        <v>31</v>
      </c>
      <c r="K612" s="7">
        <v>2.66</v>
      </c>
      <c r="L612" s="6" t="s">
        <v>32</v>
      </c>
      <c r="M612" s="6">
        <v>201131</v>
      </c>
      <c r="N612" s="6" t="str">
        <f t="shared" si="28"/>
        <v>2011-3-1</v>
      </c>
      <c r="O612" s="7">
        <v>2.5499999999999998</v>
      </c>
      <c r="P612" s="7">
        <v>2.4300000000000002</v>
      </c>
      <c r="Q612" s="6" t="s">
        <v>32</v>
      </c>
      <c r="R612" s="6">
        <v>201231</v>
      </c>
      <c r="S612" s="6" t="str">
        <f t="shared" si="29"/>
        <v>2012-3-1</v>
      </c>
      <c r="T612" s="7">
        <v>3</v>
      </c>
      <c r="U612" s="7">
        <v>3.65</v>
      </c>
      <c r="V612" s="6" t="s">
        <v>32</v>
      </c>
      <c r="W612" s="6">
        <v>0</v>
      </c>
      <c r="X612" s="6">
        <v>1</v>
      </c>
      <c r="Y612" s="6">
        <v>1</v>
      </c>
      <c r="Z612" s="6">
        <v>1</v>
      </c>
      <c r="AA612" s="6">
        <v>0</v>
      </c>
      <c r="AB612" s="6">
        <v>0</v>
      </c>
      <c r="AC612" s="6">
        <v>0</v>
      </c>
      <c r="AD612" s="6">
        <v>0</v>
      </c>
      <c r="AE612" s="6">
        <v>0</v>
      </c>
      <c r="AF612" s="6">
        <v>0</v>
      </c>
      <c r="AG612" s="6">
        <v>0</v>
      </c>
      <c r="AH612" s="6">
        <v>0</v>
      </c>
    </row>
    <row r="613" spans="1:34" x14ac:dyDescent="0.3">
      <c r="A613" s="6">
        <v>201081</v>
      </c>
      <c r="B613" s="12" t="str">
        <f t="shared" si="27"/>
        <v>2010-8-1</v>
      </c>
      <c r="C613" s="15">
        <v>2010</v>
      </c>
      <c r="D613" s="15">
        <v>8</v>
      </c>
      <c r="E613" s="15">
        <v>1</v>
      </c>
      <c r="F613" s="6" t="s">
        <v>33</v>
      </c>
      <c r="G613" s="6" t="s">
        <v>40</v>
      </c>
      <c r="H613" s="7">
        <v>3.19</v>
      </c>
      <c r="I613" s="6" t="s">
        <v>30</v>
      </c>
      <c r="J613" s="6" t="s">
        <v>31</v>
      </c>
      <c r="K613" s="7">
        <v>3.25</v>
      </c>
      <c r="L613" s="6" t="s">
        <v>32</v>
      </c>
      <c r="M613" s="6">
        <v>201131</v>
      </c>
      <c r="N613" s="6" t="str">
        <f t="shared" si="28"/>
        <v>2011-3-1</v>
      </c>
      <c r="O613" s="7">
        <v>3.31</v>
      </c>
      <c r="P613" s="7">
        <v>3.37</v>
      </c>
      <c r="Q613" s="6" t="s">
        <v>32</v>
      </c>
      <c r="R613" s="6">
        <v>201431</v>
      </c>
      <c r="S613" s="6" t="str">
        <f t="shared" si="29"/>
        <v>2014-3-1</v>
      </c>
      <c r="T613" s="7">
        <v>3.2</v>
      </c>
      <c r="U613" s="7">
        <v>3.54</v>
      </c>
      <c r="V613" s="6" t="s">
        <v>32</v>
      </c>
      <c r="W613" s="6">
        <v>1</v>
      </c>
      <c r="X613" s="6">
        <v>0</v>
      </c>
      <c r="Y613" s="6">
        <v>1</v>
      </c>
      <c r="Z613" s="6">
        <v>1</v>
      </c>
      <c r="AA613" s="6">
        <v>1</v>
      </c>
      <c r="AB613" s="6">
        <v>1</v>
      </c>
      <c r="AC613" s="6">
        <v>0</v>
      </c>
      <c r="AD613" s="6">
        <v>0</v>
      </c>
      <c r="AE613" s="6">
        <v>0</v>
      </c>
      <c r="AF613" s="6">
        <v>1</v>
      </c>
      <c r="AG613" s="6">
        <v>1</v>
      </c>
      <c r="AH613" s="6">
        <v>1</v>
      </c>
    </row>
    <row r="614" spans="1:34" x14ac:dyDescent="0.3">
      <c r="A614" s="6">
        <v>201081</v>
      </c>
      <c r="B614" s="12" t="str">
        <f t="shared" si="27"/>
        <v>2010-8-1</v>
      </c>
      <c r="C614" s="15">
        <v>2010</v>
      </c>
      <c r="D614" s="15">
        <v>8</v>
      </c>
      <c r="E614" s="15">
        <v>1</v>
      </c>
      <c r="F614" s="6" t="s">
        <v>33</v>
      </c>
      <c r="G614" s="6" t="s">
        <v>40</v>
      </c>
      <c r="H614" s="7">
        <v>3.13</v>
      </c>
      <c r="I614" s="6" t="s">
        <v>30</v>
      </c>
      <c r="J614" s="6" t="s">
        <v>31</v>
      </c>
      <c r="K614" s="7">
        <v>3.1</v>
      </c>
      <c r="L614" s="6" t="s">
        <v>32</v>
      </c>
      <c r="M614" s="6">
        <v>201131</v>
      </c>
      <c r="N614" s="6" t="str">
        <f t="shared" si="28"/>
        <v>2011-3-1</v>
      </c>
      <c r="O614" s="7">
        <v>3.11</v>
      </c>
      <c r="P614" s="7">
        <v>3.12</v>
      </c>
      <c r="Q614" s="6" t="s">
        <v>32</v>
      </c>
      <c r="R614" s="6">
        <v>201131</v>
      </c>
      <c r="S614" s="6" t="str">
        <f t="shared" si="29"/>
        <v>2011-3-1</v>
      </c>
      <c r="T614" s="7">
        <v>3.11</v>
      </c>
      <c r="U614" s="7">
        <v>3.12</v>
      </c>
      <c r="V614" s="6" t="s">
        <v>32</v>
      </c>
      <c r="W614" s="6">
        <v>0</v>
      </c>
      <c r="X614" s="6">
        <v>0</v>
      </c>
      <c r="Y614" s="6">
        <v>1</v>
      </c>
      <c r="Z614" s="6">
        <v>0</v>
      </c>
      <c r="AA614" s="6">
        <v>0</v>
      </c>
      <c r="AB614" s="6">
        <v>0</v>
      </c>
      <c r="AC614" s="6">
        <v>0</v>
      </c>
      <c r="AD614" s="6">
        <v>0</v>
      </c>
      <c r="AE614" s="6">
        <v>0</v>
      </c>
      <c r="AF614" s="6">
        <v>0</v>
      </c>
      <c r="AG614" s="6">
        <v>0</v>
      </c>
      <c r="AH614" s="6">
        <v>0</v>
      </c>
    </row>
    <row r="615" spans="1:34" x14ac:dyDescent="0.3">
      <c r="A615" s="6">
        <v>201081</v>
      </c>
      <c r="B615" s="12" t="str">
        <f t="shared" si="27"/>
        <v>2010-8-1</v>
      </c>
      <c r="C615" s="15">
        <v>2010</v>
      </c>
      <c r="D615" s="15">
        <v>8</v>
      </c>
      <c r="E615" s="15">
        <v>1</v>
      </c>
      <c r="F615" s="6" t="s">
        <v>33</v>
      </c>
      <c r="G615" s="6" t="s">
        <v>40</v>
      </c>
      <c r="H615" s="7">
        <v>4</v>
      </c>
      <c r="I615" s="6" t="s">
        <v>30</v>
      </c>
      <c r="J615" s="6" t="s">
        <v>43</v>
      </c>
      <c r="K615" s="7">
        <v>3.51</v>
      </c>
      <c r="L615" s="6" t="s">
        <v>32</v>
      </c>
      <c r="M615" s="6">
        <v>201131</v>
      </c>
      <c r="N615" s="6" t="str">
        <f t="shared" si="28"/>
        <v>2011-3-1</v>
      </c>
      <c r="O615" s="7">
        <v>3.64</v>
      </c>
      <c r="P615" s="7">
        <v>3.75</v>
      </c>
      <c r="Q615" s="6" t="s">
        <v>32</v>
      </c>
      <c r="R615" s="6">
        <v>201531</v>
      </c>
      <c r="S615" s="6" t="str">
        <f t="shared" si="29"/>
        <v>2015-3-1</v>
      </c>
      <c r="T615" s="7">
        <v>3.68</v>
      </c>
      <c r="U615" s="7">
        <v>4</v>
      </c>
      <c r="V615" s="6" t="s">
        <v>32</v>
      </c>
      <c r="W615" s="6">
        <v>1</v>
      </c>
      <c r="X615" s="6">
        <v>0</v>
      </c>
      <c r="Y615" s="6">
        <v>1</v>
      </c>
      <c r="Z615" s="6">
        <v>1</v>
      </c>
      <c r="AA615" s="6">
        <v>1</v>
      </c>
      <c r="AB615" s="6">
        <v>1</v>
      </c>
      <c r="AC615" s="6">
        <v>1</v>
      </c>
      <c r="AD615" s="6">
        <v>0</v>
      </c>
      <c r="AE615" s="6">
        <v>0</v>
      </c>
      <c r="AF615" s="6">
        <v>0</v>
      </c>
      <c r="AG615" s="6">
        <v>1</v>
      </c>
      <c r="AH615" s="6">
        <v>1</v>
      </c>
    </row>
    <row r="616" spans="1:34" x14ac:dyDescent="0.3">
      <c r="A616" s="6">
        <v>201081</v>
      </c>
      <c r="B616" s="12" t="str">
        <f t="shared" si="27"/>
        <v>2010-8-1</v>
      </c>
      <c r="C616" s="15">
        <v>2010</v>
      </c>
      <c r="D616" s="15">
        <v>8</v>
      </c>
      <c r="E616" s="15">
        <v>1</v>
      </c>
      <c r="F616" s="6" t="s">
        <v>33</v>
      </c>
      <c r="G616" s="6" t="s">
        <v>38</v>
      </c>
      <c r="H616" s="7">
        <v>3.73</v>
      </c>
      <c r="I616" s="6" t="s">
        <v>30</v>
      </c>
      <c r="J616" s="6" t="s">
        <v>41</v>
      </c>
      <c r="K616" s="16"/>
      <c r="L616" s="17"/>
      <c r="M616" s="6">
        <v>201131</v>
      </c>
      <c r="N616" s="6" t="str">
        <f t="shared" si="28"/>
        <v>2011-3-1</v>
      </c>
      <c r="O616" s="7">
        <v>1.03</v>
      </c>
      <c r="P616" s="7">
        <v>1.03</v>
      </c>
      <c r="Q616" s="6" t="s">
        <v>39</v>
      </c>
      <c r="R616" s="6">
        <v>201131</v>
      </c>
      <c r="S616" s="6" t="str">
        <f t="shared" si="29"/>
        <v>2011-3-1</v>
      </c>
      <c r="T616" s="7">
        <v>1.03</v>
      </c>
      <c r="U616" s="7">
        <v>1.03</v>
      </c>
      <c r="V616" s="6" t="s">
        <v>39</v>
      </c>
      <c r="W616" s="6">
        <v>1</v>
      </c>
      <c r="X616" s="6">
        <v>0</v>
      </c>
      <c r="Y616" s="6">
        <v>1</v>
      </c>
      <c r="Z616" s="6">
        <v>0</v>
      </c>
      <c r="AA616" s="6">
        <v>0</v>
      </c>
      <c r="AB616" s="6">
        <v>0</v>
      </c>
      <c r="AC616" s="6">
        <v>0</v>
      </c>
      <c r="AD616" s="6">
        <v>0</v>
      </c>
      <c r="AE616" s="6">
        <v>0</v>
      </c>
      <c r="AF616" s="6">
        <v>0</v>
      </c>
      <c r="AG616" s="6">
        <v>0</v>
      </c>
      <c r="AH616" s="6">
        <v>0</v>
      </c>
    </row>
    <row r="617" spans="1:34" x14ac:dyDescent="0.3">
      <c r="A617" s="6">
        <v>201081</v>
      </c>
      <c r="B617" s="12" t="str">
        <f t="shared" si="27"/>
        <v>2010-8-1</v>
      </c>
      <c r="C617" s="15">
        <v>2010</v>
      </c>
      <c r="D617" s="15">
        <v>8</v>
      </c>
      <c r="E617" s="15">
        <v>1</v>
      </c>
      <c r="F617" s="6" t="s">
        <v>33</v>
      </c>
      <c r="G617" s="6" t="s">
        <v>40</v>
      </c>
      <c r="H617" s="7">
        <v>3.74</v>
      </c>
      <c r="I617" s="6" t="s">
        <v>30</v>
      </c>
      <c r="J617" s="6" t="s">
        <v>31</v>
      </c>
      <c r="K617" s="7">
        <v>3.54</v>
      </c>
      <c r="L617" s="6" t="s">
        <v>32</v>
      </c>
      <c r="M617" s="6">
        <v>201131</v>
      </c>
      <c r="N617" s="6" t="str">
        <f t="shared" si="28"/>
        <v>2011-3-1</v>
      </c>
      <c r="O617" s="7">
        <v>2.96</v>
      </c>
      <c r="P617" s="7">
        <v>2.42</v>
      </c>
      <c r="Q617" s="6" t="s">
        <v>32</v>
      </c>
      <c r="R617" s="6">
        <v>201431</v>
      </c>
      <c r="S617" s="6" t="str">
        <f t="shared" si="29"/>
        <v>2014-3-1</v>
      </c>
      <c r="T617" s="7">
        <v>3.3</v>
      </c>
      <c r="U617" s="7">
        <v>3.15</v>
      </c>
      <c r="V617" s="6" t="s">
        <v>32</v>
      </c>
      <c r="W617" s="6">
        <v>0</v>
      </c>
      <c r="X617" s="6">
        <v>0</v>
      </c>
      <c r="Y617" s="6">
        <v>1</v>
      </c>
      <c r="Z617" s="6">
        <v>1</v>
      </c>
      <c r="AA617" s="6">
        <v>1</v>
      </c>
      <c r="AB617" s="6">
        <v>1</v>
      </c>
      <c r="AC617" s="6">
        <v>0</v>
      </c>
      <c r="AD617" s="6">
        <v>0</v>
      </c>
      <c r="AE617" s="6">
        <v>0</v>
      </c>
      <c r="AF617" s="6">
        <v>1</v>
      </c>
      <c r="AG617" s="6">
        <v>1</v>
      </c>
      <c r="AH617" s="6">
        <v>1</v>
      </c>
    </row>
    <row r="618" spans="1:34" x14ac:dyDescent="0.3">
      <c r="A618" s="6">
        <v>201081</v>
      </c>
      <c r="B618" s="12" t="str">
        <f t="shared" si="27"/>
        <v>2010-8-1</v>
      </c>
      <c r="C618" s="15">
        <v>2010</v>
      </c>
      <c r="D618" s="15">
        <v>8</v>
      </c>
      <c r="E618" s="15">
        <v>1</v>
      </c>
      <c r="F618" s="6" t="s">
        <v>28</v>
      </c>
      <c r="G618" s="6" t="s">
        <v>38</v>
      </c>
      <c r="H618" s="7">
        <v>3.07</v>
      </c>
      <c r="I618" s="6" t="s">
        <v>30</v>
      </c>
      <c r="J618" s="6" t="s">
        <v>41</v>
      </c>
      <c r="K618" s="7">
        <v>2.91</v>
      </c>
      <c r="L618" s="6" t="s">
        <v>32</v>
      </c>
      <c r="M618" s="6">
        <v>201131</v>
      </c>
      <c r="N618" s="6" t="str">
        <f t="shared" si="28"/>
        <v>2011-3-1</v>
      </c>
      <c r="O618" s="7">
        <v>2.9</v>
      </c>
      <c r="P618" s="7">
        <v>2.9</v>
      </c>
      <c r="Q618" s="6" t="s">
        <v>32</v>
      </c>
      <c r="R618" s="6">
        <v>201431</v>
      </c>
      <c r="S618" s="6" t="str">
        <f t="shared" si="29"/>
        <v>2014-3-1</v>
      </c>
      <c r="T618" s="7">
        <v>2.68</v>
      </c>
      <c r="U618" s="7">
        <v>0.82</v>
      </c>
      <c r="V618" s="6" t="s">
        <v>42</v>
      </c>
      <c r="W618" s="6">
        <v>1</v>
      </c>
      <c r="X618" s="6">
        <v>0</v>
      </c>
      <c r="Y618" s="6">
        <v>1</v>
      </c>
      <c r="Z618" s="6">
        <v>1</v>
      </c>
      <c r="AA618" s="6">
        <v>1</v>
      </c>
      <c r="AB618" s="6">
        <v>1</v>
      </c>
      <c r="AC618" s="6">
        <v>0</v>
      </c>
      <c r="AD618" s="6">
        <v>0</v>
      </c>
      <c r="AE618" s="6">
        <v>0</v>
      </c>
      <c r="AF618" s="6">
        <v>1</v>
      </c>
      <c r="AG618" s="6">
        <v>1</v>
      </c>
      <c r="AH618" s="6">
        <v>1</v>
      </c>
    </row>
    <row r="619" spans="1:34" x14ac:dyDescent="0.3">
      <c r="A619" s="6">
        <v>201081</v>
      </c>
      <c r="B619" s="12" t="str">
        <f t="shared" si="27"/>
        <v>2010-8-1</v>
      </c>
      <c r="C619" s="15">
        <v>2010</v>
      </c>
      <c r="D619" s="15">
        <v>8</v>
      </c>
      <c r="E619" s="15">
        <v>1</v>
      </c>
      <c r="F619" s="6" t="s">
        <v>28</v>
      </c>
      <c r="G619" s="6" t="s">
        <v>37</v>
      </c>
      <c r="H619" s="7">
        <v>3.69</v>
      </c>
      <c r="I619" s="6" t="s">
        <v>30</v>
      </c>
      <c r="J619" s="6" t="s">
        <v>44</v>
      </c>
      <c r="K619" s="7">
        <v>3.52</v>
      </c>
      <c r="L619" s="6" t="s">
        <v>32</v>
      </c>
      <c r="M619" s="6">
        <v>201131</v>
      </c>
      <c r="N619" s="6" t="str">
        <f t="shared" si="28"/>
        <v>2011-3-1</v>
      </c>
      <c r="O619" s="7">
        <v>3.56</v>
      </c>
      <c r="P619" s="7">
        <v>3.6</v>
      </c>
      <c r="Q619" s="6" t="s">
        <v>32</v>
      </c>
      <c r="R619" s="6">
        <v>201431</v>
      </c>
      <c r="S619" s="6" t="str">
        <f t="shared" si="29"/>
        <v>2014-3-1</v>
      </c>
      <c r="T619" s="7">
        <v>3.65</v>
      </c>
      <c r="U619" s="7">
        <v>3.92</v>
      </c>
      <c r="V619" s="6" t="s">
        <v>32</v>
      </c>
      <c r="W619" s="6">
        <v>1</v>
      </c>
      <c r="X619" s="6">
        <v>0</v>
      </c>
      <c r="Y619" s="6">
        <v>1</v>
      </c>
      <c r="Z619" s="6">
        <v>1</v>
      </c>
      <c r="AA619" s="6">
        <v>1</v>
      </c>
      <c r="AB619" s="6">
        <v>1</v>
      </c>
      <c r="AC619" s="6">
        <v>0</v>
      </c>
      <c r="AD619" s="6">
        <v>0</v>
      </c>
      <c r="AE619" s="6">
        <v>0</v>
      </c>
      <c r="AF619" s="6">
        <v>1</v>
      </c>
      <c r="AG619" s="6">
        <v>1</v>
      </c>
      <c r="AH619" s="6">
        <v>1</v>
      </c>
    </row>
    <row r="620" spans="1:34" x14ac:dyDescent="0.3">
      <c r="A620" s="6">
        <v>201081</v>
      </c>
      <c r="B620" s="12" t="str">
        <f t="shared" si="27"/>
        <v>2010-8-1</v>
      </c>
      <c r="C620" s="15">
        <v>2010</v>
      </c>
      <c r="D620" s="15">
        <v>8</v>
      </c>
      <c r="E620" s="15">
        <v>1</v>
      </c>
      <c r="F620" s="6" t="s">
        <v>33</v>
      </c>
      <c r="G620" s="6" t="s">
        <v>36</v>
      </c>
      <c r="H620" s="7">
        <v>3.22</v>
      </c>
      <c r="I620" s="6" t="s">
        <v>30</v>
      </c>
      <c r="J620" s="6" t="s">
        <v>41</v>
      </c>
      <c r="K620" s="7">
        <v>3.11</v>
      </c>
      <c r="L620" s="6" t="s">
        <v>32</v>
      </c>
      <c r="M620" s="6">
        <v>201131</v>
      </c>
      <c r="N620" s="6" t="str">
        <f t="shared" si="28"/>
        <v>2011-3-1</v>
      </c>
      <c r="O620" s="7">
        <v>2.96</v>
      </c>
      <c r="P620" s="7">
        <v>2.82</v>
      </c>
      <c r="Q620" s="6" t="s">
        <v>32</v>
      </c>
      <c r="R620" s="6">
        <v>201131</v>
      </c>
      <c r="S620" s="6" t="str">
        <f t="shared" si="29"/>
        <v>2011-3-1</v>
      </c>
      <c r="T620" s="7">
        <v>2.96</v>
      </c>
      <c r="U620" s="7">
        <v>2.82</v>
      </c>
      <c r="V620" s="6" t="s">
        <v>32</v>
      </c>
      <c r="W620" s="6">
        <v>1</v>
      </c>
      <c r="X620" s="6">
        <v>0</v>
      </c>
      <c r="Y620" s="6">
        <v>1</v>
      </c>
      <c r="Z620" s="6">
        <v>0</v>
      </c>
      <c r="AA620" s="6">
        <v>0</v>
      </c>
      <c r="AB620" s="6">
        <v>0</v>
      </c>
      <c r="AC620" s="6">
        <v>0</v>
      </c>
      <c r="AD620" s="6">
        <v>0</v>
      </c>
      <c r="AE620" s="6">
        <v>0</v>
      </c>
      <c r="AF620" s="6">
        <v>0</v>
      </c>
      <c r="AG620" s="6">
        <v>0</v>
      </c>
      <c r="AH620" s="6">
        <v>0</v>
      </c>
    </row>
    <row r="621" spans="1:34" x14ac:dyDescent="0.3">
      <c r="A621" s="6">
        <v>201081</v>
      </c>
      <c r="B621" s="12" t="str">
        <f t="shared" si="27"/>
        <v>2010-8-1</v>
      </c>
      <c r="C621" s="15">
        <v>2010</v>
      </c>
      <c r="D621" s="15">
        <v>8</v>
      </c>
      <c r="E621" s="15">
        <v>1</v>
      </c>
      <c r="F621" s="6" t="s">
        <v>33</v>
      </c>
      <c r="G621" s="6" t="s">
        <v>38</v>
      </c>
      <c r="H621" s="7">
        <v>3.2</v>
      </c>
      <c r="I621" s="6" t="s">
        <v>30</v>
      </c>
      <c r="J621" s="6" t="s">
        <v>31</v>
      </c>
      <c r="K621" s="7">
        <v>2.15</v>
      </c>
      <c r="L621" s="6" t="s">
        <v>32</v>
      </c>
      <c r="M621" s="6">
        <v>201131</v>
      </c>
      <c r="N621" s="6" t="str">
        <f t="shared" si="28"/>
        <v>2011-3-1</v>
      </c>
      <c r="O621" s="7">
        <v>2.65</v>
      </c>
      <c r="P621" s="7">
        <v>3.33</v>
      </c>
      <c r="Q621" s="6" t="s">
        <v>32</v>
      </c>
      <c r="R621" s="6">
        <v>201531</v>
      </c>
      <c r="S621" s="6" t="str">
        <f t="shared" si="29"/>
        <v>2015-3-1</v>
      </c>
      <c r="T621" s="7">
        <v>3.23</v>
      </c>
      <c r="U621" s="7">
        <v>3.37</v>
      </c>
      <c r="V621" s="6" t="s">
        <v>32</v>
      </c>
      <c r="W621" s="6">
        <v>0</v>
      </c>
      <c r="X621" s="6">
        <v>0</v>
      </c>
      <c r="Y621" s="6">
        <v>1</v>
      </c>
      <c r="Z621" s="6">
        <v>1</v>
      </c>
      <c r="AA621" s="6">
        <v>1</v>
      </c>
      <c r="AB621" s="6">
        <v>1</v>
      </c>
      <c r="AC621" s="6">
        <v>1</v>
      </c>
      <c r="AD621" s="6">
        <v>0</v>
      </c>
      <c r="AE621" s="6">
        <v>0</v>
      </c>
      <c r="AF621" s="6">
        <v>0</v>
      </c>
      <c r="AG621" s="6">
        <v>1</v>
      </c>
      <c r="AH621" s="6">
        <v>1</v>
      </c>
    </row>
    <row r="622" spans="1:34" x14ac:dyDescent="0.3">
      <c r="A622" s="6">
        <v>201081</v>
      </c>
      <c r="B622" s="12" t="str">
        <f t="shared" si="27"/>
        <v>2010-8-1</v>
      </c>
      <c r="C622" s="15">
        <v>2010</v>
      </c>
      <c r="D622" s="15">
        <v>8</v>
      </c>
      <c r="E622" s="15">
        <v>1</v>
      </c>
      <c r="F622" s="6" t="s">
        <v>33</v>
      </c>
      <c r="G622" s="6" t="s">
        <v>40</v>
      </c>
      <c r="H622" s="7">
        <v>3.85</v>
      </c>
      <c r="I622" s="6" t="s">
        <v>30</v>
      </c>
      <c r="J622" s="6" t="s">
        <v>43</v>
      </c>
      <c r="K622" s="7">
        <v>3.4</v>
      </c>
      <c r="L622" s="6" t="s">
        <v>32</v>
      </c>
      <c r="M622" s="6">
        <v>201131</v>
      </c>
      <c r="N622" s="6" t="str">
        <f t="shared" si="28"/>
        <v>2011-3-1</v>
      </c>
      <c r="O622" s="7">
        <v>3.53</v>
      </c>
      <c r="P622" s="7">
        <v>3.65</v>
      </c>
      <c r="Q622" s="6" t="s">
        <v>32</v>
      </c>
      <c r="R622" s="6">
        <v>201431</v>
      </c>
      <c r="S622" s="6" t="str">
        <f t="shared" si="29"/>
        <v>2014-3-1</v>
      </c>
      <c r="T622" s="7">
        <v>3.6</v>
      </c>
      <c r="U622" s="7">
        <v>3.54</v>
      </c>
      <c r="V622" s="6" t="s">
        <v>32</v>
      </c>
      <c r="W622" s="6">
        <v>1</v>
      </c>
      <c r="X622" s="6">
        <v>0</v>
      </c>
      <c r="Y622" s="6">
        <v>1</v>
      </c>
      <c r="Z622" s="6">
        <v>1</v>
      </c>
      <c r="AA622" s="6">
        <v>1</v>
      </c>
      <c r="AB622" s="6">
        <v>1</v>
      </c>
      <c r="AC622" s="6">
        <v>0</v>
      </c>
      <c r="AD622" s="6">
        <v>0</v>
      </c>
      <c r="AE622" s="6">
        <v>0</v>
      </c>
      <c r="AF622" s="6">
        <v>1</v>
      </c>
      <c r="AG622" s="6">
        <v>1</v>
      </c>
      <c r="AH622" s="6">
        <v>1</v>
      </c>
    </row>
    <row r="623" spans="1:34" x14ac:dyDescent="0.3">
      <c r="A623" s="6">
        <v>201081</v>
      </c>
      <c r="B623" s="12" t="str">
        <f t="shared" si="27"/>
        <v>2010-8-1</v>
      </c>
      <c r="C623" s="15">
        <v>2010</v>
      </c>
      <c r="D623" s="15">
        <v>8</v>
      </c>
      <c r="E623" s="15">
        <v>1</v>
      </c>
      <c r="F623" s="6" t="s">
        <v>33</v>
      </c>
      <c r="G623" s="6" t="s">
        <v>38</v>
      </c>
      <c r="H623" s="7">
        <v>3.4</v>
      </c>
      <c r="I623" s="6" t="s">
        <v>30</v>
      </c>
      <c r="J623" s="6" t="s">
        <v>31</v>
      </c>
      <c r="K623" s="16"/>
      <c r="L623" s="17"/>
      <c r="M623" s="17"/>
      <c r="N623" s="6" t="str">
        <f t="shared" si="28"/>
        <v>--</v>
      </c>
      <c r="O623" s="16"/>
      <c r="P623" s="16"/>
      <c r="Q623" s="17"/>
      <c r="R623" s="17"/>
      <c r="S623" s="6" t="str">
        <f t="shared" si="29"/>
        <v>--</v>
      </c>
      <c r="T623" s="16"/>
      <c r="U623" s="16"/>
      <c r="V623" s="17"/>
      <c r="W623" s="6">
        <v>1</v>
      </c>
      <c r="X623" s="6">
        <v>0</v>
      </c>
      <c r="Y623" s="6">
        <v>1</v>
      </c>
      <c r="Z623" s="6">
        <v>0</v>
      </c>
      <c r="AA623" s="6">
        <v>0</v>
      </c>
      <c r="AB623" s="6">
        <v>0</v>
      </c>
      <c r="AC623" s="6">
        <v>0</v>
      </c>
      <c r="AD623" s="6">
        <v>0</v>
      </c>
      <c r="AE623" s="6">
        <v>0</v>
      </c>
      <c r="AF623" s="6">
        <v>0</v>
      </c>
      <c r="AG623" s="6">
        <v>0</v>
      </c>
      <c r="AH623" s="6">
        <v>0</v>
      </c>
    </row>
    <row r="624" spans="1:34" x14ac:dyDescent="0.3">
      <c r="A624" s="6">
        <v>201081</v>
      </c>
      <c r="B624" s="12" t="str">
        <f t="shared" si="27"/>
        <v>2010-8-1</v>
      </c>
      <c r="C624" s="15">
        <v>2010</v>
      </c>
      <c r="D624" s="15">
        <v>8</v>
      </c>
      <c r="E624" s="15">
        <v>1</v>
      </c>
      <c r="F624" s="6" t="s">
        <v>28</v>
      </c>
      <c r="G624" s="6" t="s">
        <v>40</v>
      </c>
      <c r="H624" s="7">
        <v>3.73</v>
      </c>
      <c r="I624" s="6" t="s">
        <v>30</v>
      </c>
      <c r="J624" s="6" t="s">
        <v>31</v>
      </c>
      <c r="K624" s="7">
        <v>2.33</v>
      </c>
      <c r="L624" s="6" t="s">
        <v>32</v>
      </c>
      <c r="M624" s="6">
        <v>201131</v>
      </c>
      <c r="N624" s="6" t="str">
        <f t="shared" si="28"/>
        <v>2011-3-1</v>
      </c>
      <c r="O624" s="7">
        <v>2.57</v>
      </c>
      <c r="P624" s="7">
        <v>2.75</v>
      </c>
      <c r="Q624" s="6" t="s">
        <v>32</v>
      </c>
      <c r="R624" s="6">
        <v>201431</v>
      </c>
      <c r="S624" s="6" t="str">
        <f t="shared" si="29"/>
        <v>2014-3-1</v>
      </c>
      <c r="T624" s="7">
        <v>2.86</v>
      </c>
      <c r="U624" s="7">
        <v>3.16</v>
      </c>
      <c r="V624" s="6" t="s">
        <v>32</v>
      </c>
      <c r="W624" s="6">
        <v>1</v>
      </c>
      <c r="X624" s="6">
        <v>0</v>
      </c>
      <c r="Y624" s="6">
        <v>1</v>
      </c>
      <c r="Z624" s="6">
        <v>1</v>
      </c>
      <c r="AA624" s="6">
        <v>1</v>
      </c>
      <c r="AB624" s="6">
        <v>1</v>
      </c>
      <c r="AC624" s="6">
        <v>0</v>
      </c>
      <c r="AD624" s="6">
        <v>0</v>
      </c>
      <c r="AE624" s="6">
        <v>0</v>
      </c>
      <c r="AF624" s="6">
        <v>1</v>
      </c>
      <c r="AG624" s="6">
        <v>1</v>
      </c>
      <c r="AH624" s="6">
        <v>1</v>
      </c>
    </row>
    <row r="625" spans="1:34" x14ac:dyDescent="0.3">
      <c r="A625" s="6">
        <v>201081</v>
      </c>
      <c r="B625" s="12" t="str">
        <f t="shared" si="27"/>
        <v>2010-8-1</v>
      </c>
      <c r="C625" s="15">
        <v>2010</v>
      </c>
      <c r="D625" s="15">
        <v>8</v>
      </c>
      <c r="E625" s="15">
        <v>1</v>
      </c>
      <c r="F625" s="6" t="s">
        <v>28</v>
      </c>
      <c r="G625" s="6" t="s">
        <v>40</v>
      </c>
      <c r="H625" s="7">
        <v>3.45</v>
      </c>
      <c r="I625" s="6" t="s">
        <v>30</v>
      </c>
      <c r="J625" s="6" t="s">
        <v>45</v>
      </c>
      <c r="K625" s="7">
        <v>2.1</v>
      </c>
      <c r="L625" s="6" t="s">
        <v>32</v>
      </c>
      <c r="M625" s="6">
        <v>201131</v>
      </c>
      <c r="N625" s="6" t="str">
        <f t="shared" si="28"/>
        <v>2011-3-1</v>
      </c>
      <c r="O625" s="7">
        <v>2.2400000000000002</v>
      </c>
      <c r="P625" s="7">
        <v>2.39</v>
      </c>
      <c r="Q625" s="6" t="s">
        <v>32</v>
      </c>
      <c r="R625" s="6">
        <v>201471</v>
      </c>
      <c r="S625" s="6" t="str">
        <f t="shared" si="29"/>
        <v>2014-7-1</v>
      </c>
      <c r="T625" s="7">
        <v>2.5</v>
      </c>
      <c r="U625" s="7">
        <v>2.2999999999999998</v>
      </c>
      <c r="V625" s="6" t="s">
        <v>32</v>
      </c>
      <c r="W625" s="6">
        <v>1</v>
      </c>
      <c r="X625" s="6">
        <v>0</v>
      </c>
      <c r="Y625" s="6">
        <v>1</v>
      </c>
      <c r="Z625" s="6">
        <v>1</v>
      </c>
      <c r="AA625" s="6">
        <v>1</v>
      </c>
      <c r="AB625" s="6">
        <v>1</v>
      </c>
      <c r="AC625" s="6">
        <v>0</v>
      </c>
      <c r="AD625" s="6">
        <v>0</v>
      </c>
      <c r="AE625" s="6">
        <v>0</v>
      </c>
      <c r="AF625" s="6">
        <v>0</v>
      </c>
      <c r="AG625" s="6">
        <v>0</v>
      </c>
      <c r="AH625" s="6">
        <v>0</v>
      </c>
    </row>
    <row r="626" spans="1:34" x14ac:dyDescent="0.3">
      <c r="A626" s="6">
        <v>201081</v>
      </c>
      <c r="B626" s="12" t="str">
        <f t="shared" si="27"/>
        <v>2010-8-1</v>
      </c>
      <c r="C626" s="15">
        <v>2010</v>
      </c>
      <c r="D626" s="15">
        <v>8</v>
      </c>
      <c r="E626" s="15">
        <v>1</v>
      </c>
      <c r="F626" s="6" t="s">
        <v>33</v>
      </c>
      <c r="G626" s="6" t="s">
        <v>40</v>
      </c>
      <c r="H626" s="7">
        <v>4</v>
      </c>
      <c r="I626" s="6" t="s">
        <v>30</v>
      </c>
      <c r="J626" s="6" t="s">
        <v>44</v>
      </c>
      <c r="K626" s="7">
        <v>4</v>
      </c>
      <c r="L626" s="6" t="s">
        <v>32</v>
      </c>
      <c r="M626" s="6">
        <v>201131</v>
      </c>
      <c r="N626" s="6" t="str">
        <f t="shared" si="28"/>
        <v>2011-3-1</v>
      </c>
      <c r="O626" s="7">
        <v>4</v>
      </c>
      <c r="P626" s="7">
        <v>4</v>
      </c>
      <c r="Q626" s="6" t="s">
        <v>32</v>
      </c>
      <c r="R626" s="6">
        <v>201431</v>
      </c>
      <c r="S626" s="6" t="str">
        <f t="shared" si="29"/>
        <v>2014-3-1</v>
      </c>
      <c r="T626" s="7">
        <v>3.83</v>
      </c>
      <c r="U626" s="7">
        <v>4</v>
      </c>
      <c r="V626" s="6" t="s">
        <v>32</v>
      </c>
      <c r="W626" s="6">
        <v>0</v>
      </c>
      <c r="X626" s="6">
        <v>0</v>
      </c>
      <c r="Y626" s="6">
        <v>1</v>
      </c>
      <c r="Z626" s="6">
        <v>1</v>
      </c>
      <c r="AA626" s="6">
        <v>1</v>
      </c>
      <c r="AB626" s="6">
        <v>1</v>
      </c>
      <c r="AC626" s="6">
        <v>0</v>
      </c>
      <c r="AD626" s="6">
        <v>0</v>
      </c>
      <c r="AE626" s="6">
        <v>0</v>
      </c>
      <c r="AF626" s="6">
        <v>1</v>
      </c>
      <c r="AG626" s="6">
        <v>1</v>
      </c>
      <c r="AH626" s="6">
        <v>1</v>
      </c>
    </row>
    <row r="627" spans="1:34" x14ac:dyDescent="0.3">
      <c r="A627" s="6">
        <v>201081</v>
      </c>
      <c r="B627" s="12" t="str">
        <f t="shared" si="27"/>
        <v>2010-8-1</v>
      </c>
      <c r="C627" s="15">
        <v>2010</v>
      </c>
      <c r="D627" s="15">
        <v>8</v>
      </c>
      <c r="E627" s="15">
        <v>1</v>
      </c>
      <c r="F627" s="6" t="s">
        <v>28</v>
      </c>
      <c r="G627" s="6" t="s">
        <v>40</v>
      </c>
      <c r="H627" s="7">
        <v>3.46</v>
      </c>
      <c r="I627" s="6" t="s">
        <v>30</v>
      </c>
      <c r="J627" s="6" t="s">
        <v>31</v>
      </c>
      <c r="K627" s="7">
        <v>2.25</v>
      </c>
      <c r="L627" s="6" t="s">
        <v>32</v>
      </c>
      <c r="M627" s="6">
        <v>201131</v>
      </c>
      <c r="N627" s="6" t="str">
        <f t="shared" si="28"/>
        <v>2011-3-1</v>
      </c>
      <c r="O627" s="7">
        <v>2.36</v>
      </c>
      <c r="P627" s="7">
        <v>2.5</v>
      </c>
      <c r="Q627" s="6" t="s">
        <v>32</v>
      </c>
      <c r="R627" s="6">
        <v>201231</v>
      </c>
      <c r="S627" s="6" t="str">
        <f t="shared" si="29"/>
        <v>2012-3-1</v>
      </c>
      <c r="T627" s="7">
        <v>2.38</v>
      </c>
      <c r="U627" s="7">
        <v>2.34</v>
      </c>
      <c r="V627" s="6" t="s">
        <v>32</v>
      </c>
      <c r="W627" s="6">
        <v>1</v>
      </c>
      <c r="X627" s="6">
        <v>0</v>
      </c>
      <c r="Y627" s="6">
        <v>1</v>
      </c>
      <c r="Z627" s="6">
        <v>1</v>
      </c>
      <c r="AA627" s="6">
        <v>0</v>
      </c>
      <c r="AB627" s="6">
        <v>0</v>
      </c>
      <c r="AC627" s="6">
        <v>0</v>
      </c>
      <c r="AD627" s="6">
        <v>0</v>
      </c>
      <c r="AE627" s="6">
        <v>0</v>
      </c>
      <c r="AF627" s="6">
        <v>0</v>
      </c>
      <c r="AG627" s="6">
        <v>0</v>
      </c>
      <c r="AH627" s="6">
        <v>0</v>
      </c>
    </row>
    <row r="628" spans="1:34" x14ac:dyDescent="0.3">
      <c r="A628" s="6">
        <v>201081</v>
      </c>
      <c r="B628" s="12" t="str">
        <f t="shared" si="27"/>
        <v>2010-8-1</v>
      </c>
      <c r="C628" s="15">
        <v>2010</v>
      </c>
      <c r="D628" s="15">
        <v>8</v>
      </c>
      <c r="E628" s="15">
        <v>1</v>
      </c>
      <c r="F628" s="6" t="s">
        <v>33</v>
      </c>
      <c r="G628" s="6" t="s">
        <v>37</v>
      </c>
      <c r="H628" s="7">
        <v>3.23</v>
      </c>
      <c r="I628" s="6" t="s">
        <v>30</v>
      </c>
      <c r="J628" s="6" t="s">
        <v>43</v>
      </c>
      <c r="K628" s="7">
        <v>2.5499999999999998</v>
      </c>
      <c r="L628" s="6" t="s">
        <v>32</v>
      </c>
      <c r="M628" s="6">
        <v>201131</v>
      </c>
      <c r="N628" s="6" t="str">
        <f t="shared" si="28"/>
        <v>2011-3-1</v>
      </c>
      <c r="O628" s="7">
        <v>2.62</v>
      </c>
      <c r="P628" s="7">
        <v>2.67</v>
      </c>
      <c r="Q628" s="6" t="s">
        <v>32</v>
      </c>
      <c r="R628" s="6">
        <v>201231</v>
      </c>
      <c r="S628" s="6" t="str">
        <f t="shared" si="29"/>
        <v>2012-3-1</v>
      </c>
      <c r="T628" s="7">
        <v>2.6</v>
      </c>
      <c r="U628" s="7">
        <v>2.35</v>
      </c>
      <c r="V628" s="6" t="s">
        <v>32</v>
      </c>
      <c r="W628" s="6">
        <v>1</v>
      </c>
      <c r="X628" s="6">
        <v>1</v>
      </c>
      <c r="Y628" s="6">
        <v>1</v>
      </c>
      <c r="Z628" s="6">
        <v>1</v>
      </c>
      <c r="AA628" s="6">
        <v>0</v>
      </c>
      <c r="AB628" s="6">
        <v>0</v>
      </c>
      <c r="AC628" s="6">
        <v>0</v>
      </c>
      <c r="AD628" s="6">
        <v>0</v>
      </c>
      <c r="AE628" s="6">
        <v>0</v>
      </c>
      <c r="AF628" s="6">
        <v>0</v>
      </c>
      <c r="AG628" s="6">
        <v>0</v>
      </c>
      <c r="AH628" s="6">
        <v>0</v>
      </c>
    </row>
    <row r="629" spans="1:34" x14ac:dyDescent="0.3">
      <c r="A629" s="6">
        <v>201081</v>
      </c>
      <c r="B629" s="12" t="str">
        <f t="shared" si="27"/>
        <v>2010-8-1</v>
      </c>
      <c r="C629" s="15">
        <v>2010</v>
      </c>
      <c r="D629" s="15">
        <v>8</v>
      </c>
      <c r="E629" s="15">
        <v>1</v>
      </c>
      <c r="F629" s="6" t="s">
        <v>33</v>
      </c>
      <c r="G629" s="6" t="s">
        <v>40</v>
      </c>
      <c r="H629" s="7">
        <v>2.84</v>
      </c>
      <c r="I629" s="6" t="s">
        <v>30</v>
      </c>
      <c r="J629" s="6" t="s">
        <v>45</v>
      </c>
      <c r="K629" s="7">
        <v>1.8</v>
      </c>
      <c r="L629" s="6" t="s">
        <v>39</v>
      </c>
      <c r="M629" s="6">
        <v>201131</v>
      </c>
      <c r="N629" s="6" t="str">
        <f t="shared" si="28"/>
        <v>2011-3-1</v>
      </c>
      <c r="O629" s="7">
        <v>2.38</v>
      </c>
      <c r="P629" s="7">
        <v>2.86</v>
      </c>
      <c r="Q629" s="6" t="s">
        <v>32</v>
      </c>
      <c r="R629" s="6">
        <v>201231</v>
      </c>
      <c r="S629" s="6" t="str">
        <f t="shared" si="29"/>
        <v>2012-3-1</v>
      </c>
      <c r="T629" s="7">
        <v>1.67</v>
      </c>
      <c r="U629" s="7">
        <v>0</v>
      </c>
      <c r="V629" s="6" t="s">
        <v>39</v>
      </c>
      <c r="W629" s="6">
        <v>0</v>
      </c>
      <c r="X629" s="6">
        <v>0</v>
      </c>
      <c r="Y629" s="6">
        <v>1</v>
      </c>
      <c r="Z629" s="6">
        <v>1</v>
      </c>
      <c r="AA629" s="6">
        <v>0</v>
      </c>
      <c r="AB629" s="6">
        <v>0</v>
      </c>
      <c r="AC629" s="6">
        <v>0</v>
      </c>
      <c r="AD629" s="6">
        <v>0</v>
      </c>
      <c r="AE629" s="6">
        <v>0</v>
      </c>
      <c r="AF629" s="6">
        <v>0</v>
      </c>
      <c r="AG629" s="6">
        <v>0</v>
      </c>
      <c r="AH629" s="6">
        <v>0</v>
      </c>
    </row>
    <row r="630" spans="1:34" x14ac:dyDescent="0.3">
      <c r="A630" s="6">
        <v>201081</v>
      </c>
      <c r="B630" s="12" t="str">
        <f t="shared" si="27"/>
        <v>2010-8-1</v>
      </c>
      <c r="C630" s="15">
        <v>2010</v>
      </c>
      <c r="D630" s="15">
        <v>8</v>
      </c>
      <c r="E630" s="15">
        <v>1</v>
      </c>
      <c r="F630" s="6" t="s">
        <v>28</v>
      </c>
      <c r="G630" s="6" t="s">
        <v>36</v>
      </c>
      <c r="H630" s="7">
        <v>3.78</v>
      </c>
      <c r="I630" s="6" t="s">
        <v>30</v>
      </c>
      <c r="J630" s="6" t="s">
        <v>31</v>
      </c>
      <c r="K630" s="7">
        <v>3.02</v>
      </c>
      <c r="L630" s="6" t="s">
        <v>32</v>
      </c>
      <c r="M630" s="6">
        <v>201131</v>
      </c>
      <c r="N630" s="6" t="str">
        <f t="shared" si="28"/>
        <v>2011-3-1</v>
      </c>
      <c r="O630" s="7">
        <v>3.25</v>
      </c>
      <c r="P630" s="7">
        <v>3.53</v>
      </c>
      <c r="Q630" s="6" t="s">
        <v>32</v>
      </c>
      <c r="R630" s="6">
        <v>201431</v>
      </c>
      <c r="S630" s="6" t="str">
        <f t="shared" si="29"/>
        <v>2014-3-1</v>
      </c>
      <c r="T630" s="7">
        <v>3.49</v>
      </c>
      <c r="U630" s="7">
        <v>3.66</v>
      </c>
      <c r="V630" s="6" t="s">
        <v>32</v>
      </c>
      <c r="W630" s="6">
        <v>0</v>
      </c>
      <c r="X630" s="6">
        <v>1</v>
      </c>
      <c r="Y630" s="6">
        <v>1</v>
      </c>
      <c r="Z630" s="6">
        <v>1</v>
      </c>
      <c r="AA630" s="6">
        <v>1</v>
      </c>
      <c r="AB630" s="6">
        <v>1</v>
      </c>
      <c r="AC630" s="6">
        <v>0</v>
      </c>
      <c r="AD630" s="6">
        <v>0</v>
      </c>
      <c r="AE630" s="6">
        <v>0</v>
      </c>
      <c r="AF630" s="6">
        <v>1</v>
      </c>
      <c r="AG630" s="6">
        <v>1</v>
      </c>
      <c r="AH630" s="6">
        <v>1</v>
      </c>
    </row>
    <row r="631" spans="1:34" x14ac:dyDescent="0.3">
      <c r="A631" s="6">
        <v>201081</v>
      </c>
      <c r="B631" s="12" t="str">
        <f t="shared" si="27"/>
        <v>2010-8-1</v>
      </c>
      <c r="C631" s="15">
        <v>2010</v>
      </c>
      <c r="D631" s="15">
        <v>8</v>
      </c>
      <c r="E631" s="15">
        <v>1</v>
      </c>
      <c r="F631" s="6" t="s">
        <v>28</v>
      </c>
      <c r="G631" s="6" t="s">
        <v>36</v>
      </c>
      <c r="H631" s="7">
        <v>3.69</v>
      </c>
      <c r="I631" s="6" t="s">
        <v>30</v>
      </c>
      <c r="J631" s="6" t="s">
        <v>31</v>
      </c>
      <c r="K631" s="7">
        <v>2.59</v>
      </c>
      <c r="L631" s="6" t="s">
        <v>32</v>
      </c>
      <c r="M631" s="6">
        <v>201131</v>
      </c>
      <c r="N631" s="6" t="str">
        <f t="shared" si="28"/>
        <v>2011-3-1</v>
      </c>
      <c r="O631" s="7">
        <v>2.56</v>
      </c>
      <c r="P631" s="7">
        <v>2.5299999999999998</v>
      </c>
      <c r="Q631" s="6" t="s">
        <v>32</v>
      </c>
      <c r="R631" s="6">
        <v>201231</v>
      </c>
      <c r="S631" s="6" t="str">
        <f t="shared" si="29"/>
        <v>2012-3-1</v>
      </c>
      <c r="T631" s="7">
        <v>2.63</v>
      </c>
      <c r="U631" s="7">
        <v>3.1</v>
      </c>
      <c r="V631" s="6" t="s">
        <v>32</v>
      </c>
      <c r="W631" s="6">
        <v>0</v>
      </c>
      <c r="X631" s="6">
        <v>1</v>
      </c>
      <c r="Y631" s="6">
        <v>1</v>
      </c>
      <c r="Z631" s="6">
        <v>1</v>
      </c>
      <c r="AA631" s="6">
        <v>0</v>
      </c>
      <c r="AB631" s="6">
        <v>0</v>
      </c>
      <c r="AC631" s="6">
        <v>0</v>
      </c>
      <c r="AD631" s="6">
        <v>0</v>
      </c>
      <c r="AE631" s="6">
        <v>0</v>
      </c>
      <c r="AF631" s="6">
        <v>0</v>
      </c>
      <c r="AG631" s="6">
        <v>0</v>
      </c>
      <c r="AH631" s="6">
        <v>0</v>
      </c>
    </row>
    <row r="632" spans="1:34" x14ac:dyDescent="0.3">
      <c r="A632" s="6">
        <v>201081</v>
      </c>
      <c r="B632" s="12" t="str">
        <f t="shared" si="27"/>
        <v>2010-8-1</v>
      </c>
      <c r="C632" s="15">
        <v>2010</v>
      </c>
      <c r="D632" s="15">
        <v>8</v>
      </c>
      <c r="E632" s="15">
        <v>1</v>
      </c>
      <c r="F632" s="6" t="s">
        <v>33</v>
      </c>
      <c r="G632" s="6" t="s">
        <v>29</v>
      </c>
      <c r="H632" s="7">
        <v>2.98</v>
      </c>
      <c r="I632" s="6" t="s">
        <v>30</v>
      </c>
      <c r="J632" s="6" t="s">
        <v>31</v>
      </c>
      <c r="K632" s="7">
        <v>2.91</v>
      </c>
      <c r="L632" s="6" t="s">
        <v>32</v>
      </c>
      <c r="M632" s="6">
        <v>201131</v>
      </c>
      <c r="N632" s="6" t="str">
        <f t="shared" si="28"/>
        <v>2011-3-1</v>
      </c>
      <c r="O632" s="7">
        <v>2.6</v>
      </c>
      <c r="P632" s="7">
        <v>2.23</v>
      </c>
      <c r="Q632" s="6" t="s">
        <v>32</v>
      </c>
      <c r="R632" s="6">
        <v>201471</v>
      </c>
      <c r="S632" s="6" t="str">
        <f t="shared" si="29"/>
        <v>2014-7-1</v>
      </c>
      <c r="T632" s="7">
        <v>2.6</v>
      </c>
      <c r="U632" s="7">
        <v>2</v>
      </c>
      <c r="V632" s="6" t="s">
        <v>32</v>
      </c>
      <c r="W632" s="6">
        <v>1</v>
      </c>
      <c r="X632" s="6">
        <v>1</v>
      </c>
      <c r="Y632" s="6">
        <v>1</v>
      </c>
      <c r="Z632" s="6">
        <v>1</v>
      </c>
      <c r="AA632" s="6">
        <v>1</v>
      </c>
      <c r="AB632" s="6">
        <v>1</v>
      </c>
      <c r="AC632" s="6">
        <v>0</v>
      </c>
      <c r="AD632" s="6">
        <v>0</v>
      </c>
      <c r="AE632" s="6">
        <v>0</v>
      </c>
      <c r="AF632" s="6">
        <v>1</v>
      </c>
      <c r="AG632" s="6">
        <v>1</v>
      </c>
      <c r="AH632" s="6">
        <v>1</v>
      </c>
    </row>
    <row r="633" spans="1:34" x14ac:dyDescent="0.3">
      <c r="A633" s="6">
        <v>201081</v>
      </c>
      <c r="B633" s="12" t="str">
        <f t="shared" si="27"/>
        <v>2010-8-1</v>
      </c>
      <c r="C633" s="15">
        <v>2010</v>
      </c>
      <c r="D633" s="15">
        <v>8</v>
      </c>
      <c r="E633" s="15">
        <v>1</v>
      </c>
      <c r="F633" s="6" t="s">
        <v>33</v>
      </c>
      <c r="G633" s="6" t="s">
        <v>36</v>
      </c>
      <c r="H633" s="7">
        <v>3</v>
      </c>
      <c r="I633" s="6" t="s">
        <v>30</v>
      </c>
      <c r="J633" s="6" t="s">
        <v>31</v>
      </c>
      <c r="K633" s="7">
        <v>1.2</v>
      </c>
      <c r="L633" s="6" t="s">
        <v>39</v>
      </c>
      <c r="M633" s="6">
        <v>201131</v>
      </c>
      <c r="N633" s="6" t="str">
        <f t="shared" si="28"/>
        <v>2011-3-1</v>
      </c>
      <c r="O633" s="7">
        <v>2.41</v>
      </c>
      <c r="P633" s="7">
        <v>3</v>
      </c>
      <c r="Q633" s="6" t="s">
        <v>32</v>
      </c>
      <c r="R633" s="6">
        <v>201131</v>
      </c>
      <c r="S633" s="6" t="str">
        <f t="shared" si="29"/>
        <v>2011-3-1</v>
      </c>
      <c r="T633" s="7">
        <v>2.41</v>
      </c>
      <c r="U633" s="7">
        <v>3</v>
      </c>
      <c r="V633" s="6" t="s">
        <v>32</v>
      </c>
      <c r="W633" s="6">
        <v>1</v>
      </c>
      <c r="X633" s="6">
        <v>1</v>
      </c>
      <c r="Y633" s="6">
        <v>1</v>
      </c>
      <c r="Z633" s="6">
        <v>0</v>
      </c>
      <c r="AA633" s="6">
        <v>0</v>
      </c>
      <c r="AB633" s="6">
        <v>0</v>
      </c>
      <c r="AC633" s="6">
        <v>0</v>
      </c>
      <c r="AD633" s="6">
        <v>0</v>
      </c>
      <c r="AE633" s="6">
        <v>0</v>
      </c>
      <c r="AF633" s="6">
        <v>0</v>
      </c>
      <c r="AG633" s="6">
        <v>0</v>
      </c>
      <c r="AH633" s="6">
        <v>0</v>
      </c>
    </row>
    <row r="634" spans="1:34" x14ac:dyDescent="0.3">
      <c r="A634" s="6">
        <v>201081</v>
      </c>
      <c r="B634" s="12" t="str">
        <f t="shared" si="27"/>
        <v>2010-8-1</v>
      </c>
      <c r="C634" s="15">
        <v>2010</v>
      </c>
      <c r="D634" s="15">
        <v>8</v>
      </c>
      <c r="E634" s="15">
        <v>1</v>
      </c>
      <c r="F634" s="6" t="s">
        <v>33</v>
      </c>
      <c r="G634" s="6" t="s">
        <v>38</v>
      </c>
      <c r="H634" s="7">
        <v>3.67</v>
      </c>
      <c r="I634" s="6" t="s">
        <v>30</v>
      </c>
      <c r="J634" s="6" t="s">
        <v>31</v>
      </c>
      <c r="K634" s="7">
        <v>2.57</v>
      </c>
      <c r="L634" s="6" t="s">
        <v>32</v>
      </c>
      <c r="M634" s="6">
        <v>201171</v>
      </c>
      <c r="N634" s="6" t="str">
        <f t="shared" si="28"/>
        <v>2011-7-1</v>
      </c>
      <c r="O634" s="7">
        <v>3.01</v>
      </c>
      <c r="P634" s="7">
        <v>4</v>
      </c>
      <c r="Q634" s="6" t="s">
        <v>32</v>
      </c>
      <c r="R634" s="6">
        <v>201431</v>
      </c>
      <c r="S634" s="6" t="str">
        <f t="shared" si="29"/>
        <v>2014-3-1</v>
      </c>
      <c r="T634" s="7">
        <v>3.35</v>
      </c>
      <c r="U634" s="7">
        <v>3.85</v>
      </c>
      <c r="V634" s="6" t="s">
        <v>32</v>
      </c>
      <c r="W634" s="6">
        <v>0</v>
      </c>
      <c r="X634" s="6">
        <v>1</v>
      </c>
      <c r="Y634" s="6">
        <v>1</v>
      </c>
      <c r="Z634" s="6">
        <v>1</v>
      </c>
      <c r="AA634" s="6">
        <v>1</v>
      </c>
      <c r="AB634" s="6">
        <v>1</v>
      </c>
      <c r="AC634" s="6">
        <v>0</v>
      </c>
      <c r="AD634" s="6">
        <v>0</v>
      </c>
      <c r="AE634" s="6">
        <v>0</v>
      </c>
      <c r="AF634" s="6">
        <v>1</v>
      </c>
      <c r="AG634" s="6">
        <v>1</v>
      </c>
      <c r="AH634" s="6">
        <v>1</v>
      </c>
    </row>
    <row r="635" spans="1:34" x14ac:dyDescent="0.3">
      <c r="A635" s="6">
        <v>201081</v>
      </c>
      <c r="B635" s="12" t="str">
        <f t="shared" si="27"/>
        <v>2010-8-1</v>
      </c>
      <c r="C635" s="15">
        <v>2010</v>
      </c>
      <c r="D635" s="15">
        <v>8</v>
      </c>
      <c r="E635" s="15">
        <v>1</v>
      </c>
      <c r="F635" s="6" t="s">
        <v>33</v>
      </c>
      <c r="G635" s="6" t="s">
        <v>38</v>
      </c>
      <c r="H635" s="7">
        <v>3.71</v>
      </c>
      <c r="I635" s="6" t="s">
        <v>56</v>
      </c>
      <c r="J635" s="6" t="s">
        <v>41</v>
      </c>
      <c r="K635" s="7">
        <v>3.63</v>
      </c>
      <c r="L635" s="6" t="s">
        <v>32</v>
      </c>
      <c r="M635" s="6">
        <v>201131</v>
      </c>
      <c r="N635" s="6" t="str">
        <f t="shared" si="28"/>
        <v>2011-3-1</v>
      </c>
      <c r="O635" s="7">
        <v>3.24</v>
      </c>
      <c r="P635" s="7">
        <v>2.79</v>
      </c>
      <c r="Q635" s="6" t="s">
        <v>32</v>
      </c>
      <c r="R635" s="6">
        <v>201431</v>
      </c>
      <c r="S635" s="6" t="str">
        <f t="shared" si="29"/>
        <v>2014-3-1</v>
      </c>
      <c r="T635" s="7">
        <v>3.03</v>
      </c>
      <c r="U635" s="7">
        <v>3.33</v>
      </c>
      <c r="V635" s="6" t="s">
        <v>32</v>
      </c>
      <c r="W635" s="6">
        <v>1</v>
      </c>
      <c r="X635" s="6">
        <v>0</v>
      </c>
      <c r="Y635" s="6">
        <v>1</v>
      </c>
      <c r="Z635" s="6">
        <v>1</v>
      </c>
      <c r="AA635" s="6">
        <v>1</v>
      </c>
      <c r="AB635" s="6">
        <v>1</v>
      </c>
      <c r="AC635" s="6">
        <v>0</v>
      </c>
      <c r="AD635" s="6">
        <v>0</v>
      </c>
      <c r="AE635" s="6">
        <v>0</v>
      </c>
      <c r="AF635" s="6">
        <v>1</v>
      </c>
      <c r="AG635" s="6">
        <v>1</v>
      </c>
      <c r="AH635" s="6">
        <v>1</v>
      </c>
    </row>
    <row r="636" spans="1:34" x14ac:dyDescent="0.3">
      <c r="A636" s="6">
        <v>201081</v>
      </c>
      <c r="B636" s="12" t="str">
        <f t="shared" si="27"/>
        <v>2010-8-1</v>
      </c>
      <c r="C636" s="15">
        <v>2010</v>
      </c>
      <c r="D636" s="15">
        <v>8</v>
      </c>
      <c r="E636" s="15">
        <v>1</v>
      </c>
      <c r="F636" s="6" t="s">
        <v>33</v>
      </c>
      <c r="G636" s="6" t="s">
        <v>38</v>
      </c>
      <c r="H636" s="7">
        <v>3.7</v>
      </c>
      <c r="I636" s="6" t="s">
        <v>30</v>
      </c>
      <c r="J636" s="6" t="s">
        <v>31</v>
      </c>
      <c r="K636" s="7">
        <v>3.35</v>
      </c>
      <c r="L636" s="6" t="s">
        <v>32</v>
      </c>
      <c r="M636" s="6">
        <v>201131</v>
      </c>
      <c r="N636" s="6" t="str">
        <f t="shared" si="28"/>
        <v>2011-3-1</v>
      </c>
      <c r="O636" s="7">
        <v>3.42</v>
      </c>
      <c r="P636" s="7">
        <v>3.5</v>
      </c>
      <c r="Q636" s="6" t="s">
        <v>32</v>
      </c>
      <c r="R636" s="6">
        <v>201431</v>
      </c>
      <c r="S636" s="6" t="str">
        <f t="shared" si="29"/>
        <v>2014-3-1</v>
      </c>
      <c r="T636" s="7">
        <v>3.47</v>
      </c>
      <c r="U636" s="7">
        <v>3.69</v>
      </c>
      <c r="V636" s="6" t="s">
        <v>32</v>
      </c>
      <c r="W636" s="6">
        <v>0</v>
      </c>
      <c r="X636" s="6">
        <v>0</v>
      </c>
      <c r="Y636" s="6">
        <v>1</v>
      </c>
      <c r="Z636" s="6">
        <v>1</v>
      </c>
      <c r="AA636" s="6">
        <v>1</v>
      </c>
      <c r="AB636" s="6">
        <v>1</v>
      </c>
      <c r="AC636" s="6">
        <v>0</v>
      </c>
      <c r="AD636" s="6">
        <v>0</v>
      </c>
      <c r="AE636" s="6">
        <v>0</v>
      </c>
      <c r="AF636" s="6">
        <v>1</v>
      </c>
      <c r="AG636" s="6">
        <v>1</v>
      </c>
      <c r="AH636" s="6">
        <v>1</v>
      </c>
    </row>
    <row r="637" spans="1:34" x14ac:dyDescent="0.3">
      <c r="A637" s="6">
        <v>201081</v>
      </c>
      <c r="B637" s="12" t="str">
        <f t="shared" si="27"/>
        <v>2010-8-1</v>
      </c>
      <c r="C637" s="15">
        <v>2010</v>
      </c>
      <c r="D637" s="15">
        <v>8</v>
      </c>
      <c r="E637" s="15">
        <v>1</v>
      </c>
      <c r="F637" s="6" t="s">
        <v>33</v>
      </c>
      <c r="G637" s="6" t="s">
        <v>40</v>
      </c>
      <c r="H637" s="7">
        <v>3.46</v>
      </c>
      <c r="I637" s="6" t="s">
        <v>30</v>
      </c>
      <c r="J637" s="6" t="s">
        <v>43</v>
      </c>
      <c r="K637" s="7">
        <v>3.42</v>
      </c>
      <c r="L637" s="6" t="s">
        <v>32</v>
      </c>
      <c r="M637" s="6">
        <v>201131</v>
      </c>
      <c r="N637" s="6" t="str">
        <f t="shared" si="28"/>
        <v>2011-3-1</v>
      </c>
      <c r="O637" s="7">
        <v>3.45</v>
      </c>
      <c r="P637" s="7">
        <v>3.48</v>
      </c>
      <c r="Q637" s="6" t="s">
        <v>32</v>
      </c>
      <c r="R637" s="6">
        <v>201431</v>
      </c>
      <c r="S637" s="6" t="str">
        <f t="shared" si="29"/>
        <v>2014-3-1</v>
      </c>
      <c r="T637" s="7">
        <v>3.08</v>
      </c>
      <c r="U637" s="7">
        <v>2.85</v>
      </c>
      <c r="V637" s="6" t="s">
        <v>32</v>
      </c>
      <c r="W637" s="6">
        <v>1</v>
      </c>
      <c r="X637" s="6">
        <v>0</v>
      </c>
      <c r="Y637" s="6">
        <v>1</v>
      </c>
      <c r="Z637" s="6">
        <v>1</v>
      </c>
      <c r="AA637" s="6">
        <v>1</v>
      </c>
      <c r="AB637" s="6">
        <v>1</v>
      </c>
      <c r="AC637" s="6">
        <v>0</v>
      </c>
      <c r="AD637" s="6">
        <v>0</v>
      </c>
      <c r="AE637" s="6">
        <v>0</v>
      </c>
      <c r="AF637" s="6">
        <v>1</v>
      </c>
      <c r="AG637" s="6">
        <v>1</v>
      </c>
      <c r="AH637" s="6">
        <v>1</v>
      </c>
    </row>
    <row r="638" spans="1:34" x14ac:dyDescent="0.3">
      <c r="A638" s="6">
        <v>201081</v>
      </c>
      <c r="B638" s="12" t="str">
        <f t="shared" si="27"/>
        <v>2010-8-1</v>
      </c>
      <c r="C638" s="15">
        <v>2010</v>
      </c>
      <c r="D638" s="15">
        <v>8</v>
      </c>
      <c r="E638" s="15">
        <v>1</v>
      </c>
      <c r="F638" s="6" t="s">
        <v>33</v>
      </c>
      <c r="G638" s="6" t="s">
        <v>29</v>
      </c>
      <c r="H638" s="7">
        <v>3.41</v>
      </c>
      <c r="I638" s="6" t="s">
        <v>30</v>
      </c>
      <c r="J638" s="6" t="s">
        <v>31</v>
      </c>
      <c r="K638" s="7">
        <v>2.66</v>
      </c>
      <c r="L638" s="6" t="s">
        <v>32</v>
      </c>
      <c r="M638" s="6">
        <v>201131</v>
      </c>
      <c r="N638" s="6" t="str">
        <f t="shared" si="28"/>
        <v>2011-3-1</v>
      </c>
      <c r="O638" s="7">
        <v>2.58</v>
      </c>
      <c r="P638" s="7">
        <v>2.52</v>
      </c>
      <c r="Q638" s="6" t="s">
        <v>32</v>
      </c>
      <c r="R638" s="6">
        <v>201131</v>
      </c>
      <c r="S638" s="6" t="str">
        <f t="shared" si="29"/>
        <v>2011-3-1</v>
      </c>
      <c r="T638" s="7">
        <v>2.58</v>
      </c>
      <c r="U638" s="7">
        <v>2.52</v>
      </c>
      <c r="V638" s="6" t="s">
        <v>32</v>
      </c>
      <c r="W638" s="6">
        <v>0</v>
      </c>
      <c r="X638" s="6">
        <v>0</v>
      </c>
      <c r="Y638" s="6">
        <v>1</v>
      </c>
      <c r="Z638" s="6">
        <v>0</v>
      </c>
      <c r="AA638" s="6">
        <v>0</v>
      </c>
      <c r="AB638" s="6">
        <v>0</v>
      </c>
      <c r="AC638" s="6">
        <v>0</v>
      </c>
      <c r="AD638" s="6">
        <v>0</v>
      </c>
      <c r="AE638" s="6">
        <v>0</v>
      </c>
      <c r="AF638" s="6">
        <v>0</v>
      </c>
      <c r="AG638" s="6">
        <v>0</v>
      </c>
      <c r="AH638" s="6">
        <v>0</v>
      </c>
    </row>
    <row r="639" spans="1:34" x14ac:dyDescent="0.3">
      <c r="A639" s="6">
        <v>201081</v>
      </c>
      <c r="B639" s="12" t="str">
        <f t="shared" si="27"/>
        <v>2010-8-1</v>
      </c>
      <c r="C639" s="15">
        <v>2010</v>
      </c>
      <c r="D639" s="15">
        <v>8</v>
      </c>
      <c r="E639" s="15">
        <v>1</v>
      </c>
      <c r="F639" s="6" t="s">
        <v>28</v>
      </c>
      <c r="G639" s="6" t="s">
        <v>38</v>
      </c>
      <c r="H639" s="7">
        <v>2.62</v>
      </c>
      <c r="I639" s="6" t="s">
        <v>30</v>
      </c>
      <c r="J639" s="6" t="s">
        <v>31</v>
      </c>
      <c r="K639" s="7">
        <v>2.95</v>
      </c>
      <c r="L639" s="6" t="s">
        <v>32</v>
      </c>
      <c r="M639" s="6">
        <v>201131</v>
      </c>
      <c r="N639" s="6" t="str">
        <f t="shared" si="28"/>
        <v>2011-3-1</v>
      </c>
      <c r="O639" s="7">
        <v>2.75</v>
      </c>
      <c r="P639" s="7">
        <v>2.57</v>
      </c>
      <c r="Q639" s="6" t="s">
        <v>32</v>
      </c>
      <c r="R639" s="17"/>
      <c r="S639" s="6" t="str">
        <f t="shared" si="29"/>
        <v>--</v>
      </c>
      <c r="T639" s="16"/>
      <c r="U639" s="16"/>
      <c r="V639" s="17"/>
      <c r="W639" s="6">
        <v>1</v>
      </c>
      <c r="X639" s="6">
        <v>0</v>
      </c>
      <c r="Y639" s="6">
        <v>1</v>
      </c>
      <c r="Z639" s="6">
        <v>0</v>
      </c>
      <c r="AA639" s="6">
        <v>0</v>
      </c>
      <c r="AB639" s="6">
        <v>0</v>
      </c>
      <c r="AC639" s="6">
        <v>0</v>
      </c>
      <c r="AD639" s="6">
        <v>0</v>
      </c>
      <c r="AE639" s="6">
        <v>0</v>
      </c>
      <c r="AF639" s="6">
        <v>0</v>
      </c>
      <c r="AG639" s="6">
        <v>0</v>
      </c>
      <c r="AH639" s="6">
        <v>0</v>
      </c>
    </row>
    <row r="640" spans="1:34" x14ac:dyDescent="0.3">
      <c r="A640" s="6">
        <v>201081</v>
      </c>
      <c r="B640" s="12" t="str">
        <f t="shared" si="27"/>
        <v>2010-8-1</v>
      </c>
      <c r="C640" s="15">
        <v>2010</v>
      </c>
      <c r="D640" s="15">
        <v>8</v>
      </c>
      <c r="E640" s="15">
        <v>1</v>
      </c>
      <c r="F640" s="6" t="s">
        <v>28</v>
      </c>
      <c r="G640" s="6" t="s">
        <v>40</v>
      </c>
      <c r="H640" s="7">
        <v>3.62</v>
      </c>
      <c r="I640" s="6" t="s">
        <v>30</v>
      </c>
      <c r="J640" s="6" t="s">
        <v>31</v>
      </c>
      <c r="K640" s="7">
        <v>3.08</v>
      </c>
      <c r="L640" s="6" t="s">
        <v>32</v>
      </c>
      <c r="M640" s="6">
        <v>201131</v>
      </c>
      <c r="N640" s="6" t="str">
        <f t="shared" si="28"/>
        <v>2011-3-1</v>
      </c>
      <c r="O640" s="7">
        <v>2.63</v>
      </c>
      <c r="P640" s="7">
        <v>2.2999999999999998</v>
      </c>
      <c r="Q640" s="6" t="s">
        <v>32</v>
      </c>
      <c r="R640" s="6">
        <v>201431</v>
      </c>
      <c r="S640" s="6" t="str">
        <f t="shared" si="29"/>
        <v>2014-3-1</v>
      </c>
      <c r="T640" s="7">
        <v>2.82</v>
      </c>
      <c r="U640" s="7">
        <v>3.25</v>
      </c>
      <c r="V640" s="6" t="s">
        <v>32</v>
      </c>
      <c r="W640" s="6">
        <v>0</v>
      </c>
      <c r="X640" s="6">
        <v>0</v>
      </c>
      <c r="Y640" s="6">
        <v>1</v>
      </c>
      <c r="Z640" s="6">
        <v>1</v>
      </c>
      <c r="AA640" s="6">
        <v>1</v>
      </c>
      <c r="AB640" s="6">
        <v>1</v>
      </c>
      <c r="AC640" s="6">
        <v>0</v>
      </c>
      <c r="AD640" s="6">
        <v>0</v>
      </c>
      <c r="AE640" s="6">
        <v>0</v>
      </c>
      <c r="AF640" s="6">
        <v>1</v>
      </c>
      <c r="AG640" s="6">
        <v>1</v>
      </c>
      <c r="AH640" s="6">
        <v>1</v>
      </c>
    </row>
    <row r="641" spans="1:34" x14ac:dyDescent="0.3">
      <c r="A641" s="6">
        <v>201081</v>
      </c>
      <c r="B641" s="12" t="str">
        <f t="shared" si="27"/>
        <v>2010-8-1</v>
      </c>
      <c r="C641" s="15">
        <v>2010</v>
      </c>
      <c r="D641" s="15">
        <v>8</v>
      </c>
      <c r="E641" s="15">
        <v>1</v>
      </c>
      <c r="F641" s="6" t="s">
        <v>33</v>
      </c>
      <c r="G641" s="6" t="s">
        <v>40</v>
      </c>
      <c r="H641" s="7">
        <v>3.87</v>
      </c>
      <c r="I641" s="6" t="s">
        <v>30</v>
      </c>
      <c r="J641" s="6" t="s">
        <v>41</v>
      </c>
      <c r="K641" s="7">
        <v>3.25</v>
      </c>
      <c r="L641" s="6" t="s">
        <v>32</v>
      </c>
      <c r="M641" s="6">
        <v>201131</v>
      </c>
      <c r="N641" s="6" t="str">
        <f t="shared" si="28"/>
        <v>2011-3-1</v>
      </c>
      <c r="O641" s="7">
        <v>3.53</v>
      </c>
      <c r="P641" s="7">
        <v>3.82</v>
      </c>
      <c r="Q641" s="6" t="s">
        <v>32</v>
      </c>
      <c r="R641" s="6">
        <v>201581</v>
      </c>
      <c r="S641" s="6" t="str">
        <f t="shared" si="29"/>
        <v>2015-8-1</v>
      </c>
      <c r="T641" s="7">
        <v>3.39</v>
      </c>
      <c r="U641" s="7">
        <v>3</v>
      </c>
      <c r="V641" s="6" t="s">
        <v>32</v>
      </c>
      <c r="W641" s="6">
        <v>1</v>
      </c>
      <c r="X641" s="6">
        <v>0</v>
      </c>
      <c r="Y641" s="6">
        <v>1</v>
      </c>
      <c r="Z641" s="6">
        <v>1</v>
      </c>
      <c r="AA641" s="6">
        <v>1</v>
      </c>
      <c r="AB641" s="6">
        <v>1</v>
      </c>
      <c r="AC641" s="6">
        <v>1</v>
      </c>
      <c r="AD641" s="6">
        <v>1</v>
      </c>
      <c r="AE641" s="6">
        <v>0</v>
      </c>
      <c r="AF641" s="6">
        <v>0</v>
      </c>
      <c r="AG641" s="6">
        <v>0</v>
      </c>
      <c r="AH641" s="6">
        <v>1</v>
      </c>
    </row>
    <row r="642" spans="1:34" x14ac:dyDescent="0.3">
      <c r="A642" s="6">
        <v>201081</v>
      </c>
      <c r="B642" s="12" t="str">
        <f t="shared" si="27"/>
        <v>2010-8-1</v>
      </c>
      <c r="C642" s="15">
        <v>2010</v>
      </c>
      <c r="D642" s="15">
        <v>8</v>
      </c>
      <c r="E642" s="15">
        <v>1</v>
      </c>
      <c r="F642" s="6" t="s">
        <v>33</v>
      </c>
      <c r="G642" s="6" t="s">
        <v>40</v>
      </c>
      <c r="H642" s="7">
        <v>3.87</v>
      </c>
      <c r="I642" s="6" t="s">
        <v>30</v>
      </c>
      <c r="J642" s="6" t="s">
        <v>31</v>
      </c>
      <c r="K642" s="7">
        <v>3.06</v>
      </c>
      <c r="L642" s="6" t="s">
        <v>32</v>
      </c>
      <c r="M642" s="6">
        <v>201131</v>
      </c>
      <c r="N642" s="6" t="str">
        <f t="shared" si="28"/>
        <v>2011-3-1</v>
      </c>
      <c r="O642" s="7">
        <v>3.06</v>
      </c>
      <c r="P642" s="7">
        <v>3.06</v>
      </c>
      <c r="Q642" s="6" t="s">
        <v>32</v>
      </c>
      <c r="R642" s="6">
        <v>201431</v>
      </c>
      <c r="S642" s="6" t="str">
        <f t="shared" si="29"/>
        <v>2014-3-1</v>
      </c>
      <c r="T642" s="7">
        <v>3.39</v>
      </c>
      <c r="U642" s="7">
        <v>3.86</v>
      </c>
      <c r="V642" s="6" t="s">
        <v>32</v>
      </c>
      <c r="W642" s="6">
        <v>0</v>
      </c>
      <c r="X642" s="6">
        <v>0</v>
      </c>
      <c r="Y642" s="6">
        <v>1</v>
      </c>
      <c r="Z642" s="6">
        <v>1</v>
      </c>
      <c r="AA642" s="6">
        <v>1</v>
      </c>
      <c r="AB642" s="6">
        <v>1</v>
      </c>
      <c r="AC642" s="6">
        <v>0</v>
      </c>
      <c r="AD642" s="6">
        <v>0</v>
      </c>
      <c r="AE642" s="6">
        <v>0</v>
      </c>
      <c r="AF642" s="6">
        <v>1</v>
      </c>
      <c r="AG642" s="6">
        <v>1</v>
      </c>
      <c r="AH642" s="6">
        <v>1</v>
      </c>
    </row>
    <row r="643" spans="1:34" x14ac:dyDescent="0.3">
      <c r="A643" s="6">
        <v>201081</v>
      </c>
      <c r="B643" s="12" t="str">
        <f t="shared" ref="B643:B706" si="30">LEFT(A643,4)&amp;"-"&amp;MID(A643,5,1)&amp;"-"&amp;RIGHT(A643,1)</f>
        <v>2010-8-1</v>
      </c>
      <c r="C643" s="15">
        <v>2010</v>
      </c>
      <c r="D643" s="15">
        <v>8</v>
      </c>
      <c r="E643" s="15">
        <v>1</v>
      </c>
      <c r="F643" s="6" t="s">
        <v>33</v>
      </c>
      <c r="G643" s="6" t="s">
        <v>40</v>
      </c>
      <c r="H643" s="7">
        <v>3.17</v>
      </c>
      <c r="I643" s="6" t="s">
        <v>30</v>
      </c>
      <c r="J643" s="6" t="s">
        <v>58</v>
      </c>
      <c r="K643" s="7">
        <v>2.38</v>
      </c>
      <c r="L643" s="6" t="s">
        <v>32</v>
      </c>
      <c r="M643" s="6">
        <v>201131</v>
      </c>
      <c r="N643" s="6" t="str">
        <f t="shared" ref="N643:N706" si="31">LEFT(M643,4)&amp;"-"&amp;MID(M643,5,1)&amp;"-"&amp;RIGHT(M643,1)</f>
        <v>2011-3-1</v>
      </c>
      <c r="O643" s="7">
        <v>1.86</v>
      </c>
      <c r="P643" s="7">
        <v>1.35</v>
      </c>
      <c r="Q643" s="6" t="s">
        <v>39</v>
      </c>
      <c r="R643" s="6">
        <v>201381</v>
      </c>
      <c r="S643" s="6" t="str">
        <f t="shared" ref="S643:S706" si="32">LEFT(R643,4)&amp;"-"&amp;MID(R643,5,1)&amp;"-"&amp;RIGHT(R643,1)</f>
        <v>2013-8-1</v>
      </c>
      <c r="T643" s="7">
        <v>1.55</v>
      </c>
      <c r="U643" s="7">
        <v>0</v>
      </c>
      <c r="V643" s="6" t="s">
        <v>47</v>
      </c>
      <c r="W643" s="6">
        <v>1</v>
      </c>
      <c r="X643" s="6">
        <v>0</v>
      </c>
      <c r="Y643" s="6">
        <v>1</v>
      </c>
      <c r="Z643" s="6">
        <v>1</v>
      </c>
      <c r="AA643" s="6">
        <v>1</v>
      </c>
      <c r="AB643" s="6">
        <v>1</v>
      </c>
      <c r="AC643" s="6">
        <v>0</v>
      </c>
      <c r="AD643" s="6">
        <v>0</v>
      </c>
      <c r="AE643" s="6">
        <v>0</v>
      </c>
      <c r="AF643" s="6">
        <v>0</v>
      </c>
      <c r="AG643" s="6">
        <v>0</v>
      </c>
      <c r="AH643" s="6">
        <v>0</v>
      </c>
    </row>
    <row r="644" spans="1:34" x14ac:dyDescent="0.3">
      <c r="A644" s="6">
        <v>201081</v>
      </c>
      <c r="B644" s="12" t="str">
        <f t="shared" si="30"/>
        <v>2010-8-1</v>
      </c>
      <c r="C644" s="15">
        <v>2010</v>
      </c>
      <c r="D644" s="15">
        <v>8</v>
      </c>
      <c r="E644" s="15">
        <v>1</v>
      </c>
      <c r="F644" s="6" t="s">
        <v>28</v>
      </c>
      <c r="G644" s="6" t="s">
        <v>38</v>
      </c>
      <c r="H644" s="7">
        <v>3.42</v>
      </c>
      <c r="I644" s="6" t="s">
        <v>30</v>
      </c>
      <c r="J644" s="6" t="s">
        <v>41</v>
      </c>
      <c r="K644" s="7">
        <v>2.5</v>
      </c>
      <c r="L644" s="6" t="s">
        <v>32</v>
      </c>
      <c r="M644" s="6">
        <v>201131</v>
      </c>
      <c r="N644" s="6" t="str">
        <f t="shared" si="31"/>
        <v>2011-3-1</v>
      </c>
      <c r="O644" s="7">
        <v>2.83</v>
      </c>
      <c r="P644" s="7">
        <v>3.18</v>
      </c>
      <c r="Q644" s="6" t="s">
        <v>32</v>
      </c>
      <c r="R644" s="6">
        <v>201431</v>
      </c>
      <c r="S644" s="6" t="str">
        <f t="shared" si="32"/>
        <v>2014-3-1</v>
      </c>
      <c r="T644" s="7">
        <v>3.2</v>
      </c>
      <c r="U644" s="7">
        <v>4</v>
      </c>
      <c r="V644" s="6" t="s">
        <v>32</v>
      </c>
      <c r="W644" s="6">
        <v>0</v>
      </c>
      <c r="X644" s="6">
        <v>0</v>
      </c>
      <c r="Y644" s="6">
        <v>1</v>
      </c>
      <c r="Z644" s="6">
        <v>1</v>
      </c>
      <c r="AA644" s="6">
        <v>1</v>
      </c>
      <c r="AB644" s="6">
        <v>1</v>
      </c>
      <c r="AC644" s="6">
        <v>0</v>
      </c>
      <c r="AD644" s="6">
        <v>0</v>
      </c>
      <c r="AE644" s="6">
        <v>0</v>
      </c>
      <c r="AF644" s="6">
        <v>1</v>
      </c>
      <c r="AG644" s="6">
        <v>1</v>
      </c>
      <c r="AH644" s="6">
        <v>1</v>
      </c>
    </row>
    <row r="645" spans="1:34" x14ac:dyDescent="0.3">
      <c r="A645" s="6">
        <v>201081</v>
      </c>
      <c r="B645" s="12" t="str">
        <f t="shared" si="30"/>
        <v>2010-8-1</v>
      </c>
      <c r="C645" s="15">
        <v>2010</v>
      </c>
      <c r="D645" s="15">
        <v>8</v>
      </c>
      <c r="E645" s="15">
        <v>1</v>
      </c>
      <c r="F645" s="6" t="s">
        <v>28</v>
      </c>
      <c r="G645" s="6" t="s">
        <v>40</v>
      </c>
      <c r="H645" s="7">
        <v>3.17</v>
      </c>
      <c r="I645" s="6" t="s">
        <v>30</v>
      </c>
      <c r="J645" s="6" t="s">
        <v>41</v>
      </c>
      <c r="K645" s="7">
        <v>2.33</v>
      </c>
      <c r="L645" s="6" t="s">
        <v>32</v>
      </c>
      <c r="M645" s="6">
        <v>201131</v>
      </c>
      <c r="N645" s="6" t="str">
        <f t="shared" si="31"/>
        <v>2011-3-1</v>
      </c>
      <c r="O645" s="7">
        <v>2.2400000000000002</v>
      </c>
      <c r="P645" s="7">
        <v>2.13</v>
      </c>
      <c r="Q645" s="6" t="s">
        <v>32</v>
      </c>
      <c r="R645" s="6">
        <v>201531</v>
      </c>
      <c r="S645" s="6" t="str">
        <f t="shared" si="32"/>
        <v>2015-3-1</v>
      </c>
      <c r="T645" s="7">
        <v>2.77</v>
      </c>
      <c r="U645" s="7">
        <v>3.44</v>
      </c>
      <c r="V645" s="6" t="s">
        <v>32</v>
      </c>
      <c r="W645" s="6">
        <v>1</v>
      </c>
      <c r="X645" s="6">
        <v>0</v>
      </c>
      <c r="Y645" s="6">
        <v>1</v>
      </c>
      <c r="Z645" s="6">
        <v>1</v>
      </c>
      <c r="AA645" s="6">
        <v>0</v>
      </c>
      <c r="AB645" s="6">
        <v>1</v>
      </c>
      <c r="AC645" s="6">
        <v>1</v>
      </c>
      <c r="AD645" s="6">
        <v>0</v>
      </c>
      <c r="AE645" s="6">
        <v>0</v>
      </c>
      <c r="AF645" s="6">
        <v>0</v>
      </c>
      <c r="AG645" s="6">
        <v>1</v>
      </c>
      <c r="AH645" s="6">
        <v>1</v>
      </c>
    </row>
    <row r="646" spans="1:34" x14ac:dyDescent="0.3">
      <c r="A646" s="6">
        <v>201081</v>
      </c>
      <c r="B646" s="12" t="str">
        <f t="shared" si="30"/>
        <v>2010-8-1</v>
      </c>
      <c r="C646" s="15">
        <v>2010</v>
      </c>
      <c r="D646" s="15">
        <v>8</v>
      </c>
      <c r="E646" s="15">
        <v>1</v>
      </c>
      <c r="F646" s="6" t="s">
        <v>28</v>
      </c>
      <c r="G646" s="6" t="s">
        <v>34</v>
      </c>
      <c r="H646" s="7">
        <v>3.69</v>
      </c>
      <c r="I646" s="6" t="s">
        <v>30</v>
      </c>
      <c r="J646" s="6" t="s">
        <v>35</v>
      </c>
      <c r="K646" s="7">
        <v>1.18</v>
      </c>
      <c r="L646" s="6" t="s">
        <v>39</v>
      </c>
      <c r="M646" s="6">
        <v>201131</v>
      </c>
      <c r="N646" s="6" t="str">
        <f t="shared" si="31"/>
        <v>2011-3-1</v>
      </c>
      <c r="O646" s="7">
        <v>0.88</v>
      </c>
      <c r="P646" s="7">
        <v>0.6</v>
      </c>
      <c r="Q646" s="6" t="s">
        <v>47</v>
      </c>
      <c r="R646" s="6">
        <v>201131</v>
      </c>
      <c r="S646" s="6" t="str">
        <f t="shared" si="32"/>
        <v>2011-3-1</v>
      </c>
      <c r="T646" s="7">
        <v>0.88</v>
      </c>
      <c r="U646" s="7">
        <v>0.6</v>
      </c>
      <c r="V646" s="6" t="s">
        <v>47</v>
      </c>
      <c r="W646" s="6">
        <v>0</v>
      </c>
      <c r="X646" s="6">
        <v>0</v>
      </c>
      <c r="Y646" s="6">
        <v>1</v>
      </c>
      <c r="Z646" s="6">
        <v>0</v>
      </c>
      <c r="AA646" s="6">
        <v>0</v>
      </c>
      <c r="AB646" s="6">
        <v>0</v>
      </c>
      <c r="AC646" s="6">
        <v>0</v>
      </c>
      <c r="AD646" s="6">
        <v>0</v>
      </c>
      <c r="AE646" s="6">
        <v>0</v>
      </c>
      <c r="AF646" s="6">
        <v>0</v>
      </c>
      <c r="AG646" s="6">
        <v>0</v>
      </c>
      <c r="AH646" s="6">
        <v>0</v>
      </c>
    </row>
    <row r="647" spans="1:34" x14ac:dyDescent="0.3">
      <c r="A647" s="6">
        <v>201081</v>
      </c>
      <c r="B647" s="12" t="str">
        <f t="shared" si="30"/>
        <v>2010-8-1</v>
      </c>
      <c r="C647" s="15">
        <v>2010</v>
      </c>
      <c r="D647" s="15">
        <v>8</v>
      </c>
      <c r="E647" s="15">
        <v>1</v>
      </c>
      <c r="F647" s="6" t="s">
        <v>28</v>
      </c>
      <c r="G647" s="6" t="s">
        <v>29</v>
      </c>
      <c r="H647" s="7">
        <v>3.43</v>
      </c>
      <c r="I647" s="6" t="s">
        <v>30</v>
      </c>
      <c r="J647" s="6" t="s">
        <v>44</v>
      </c>
      <c r="K647" s="7">
        <v>3.23</v>
      </c>
      <c r="L647" s="6" t="s">
        <v>32</v>
      </c>
      <c r="M647" s="6">
        <v>201131</v>
      </c>
      <c r="N647" s="6" t="str">
        <f t="shared" si="31"/>
        <v>2011-3-1</v>
      </c>
      <c r="O647" s="7">
        <v>3.49</v>
      </c>
      <c r="P647" s="7">
        <v>3.7</v>
      </c>
      <c r="Q647" s="6" t="s">
        <v>32</v>
      </c>
      <c r="R647" s="6">
        <v>201131</v>
      </c>
      <c r="S647" s="6" t="str">
        <f t="shared" si="32"/>
        <v>2011-3-1</v>
      </c>
      <c r="T647" s="7">
        <v>3.49</v>
      </c>
      <c r="U647" s="7">
        <v>3.7</v>
      </c>
      <c r="V647" s="6" t="s">
        <v>32</v>
      </c>
      <c r="W647" s="6">
        <v>0</v>
      </c>
      <c r="X647" s="6">
        <v>1</v>
      </c>
      <c r="Y647" s="6">
        <v>1</v>
      </c>
      <c r="Z647" s="6">
        <v>0</v>
      </c>
      <c r="AA647" s="6">
        <v>0</v>
      </c>
      <c r="AB647" s="6">
        <v>0</v>
      </c>
      <c r="AC647" s="6">
        <v>0</v>
      </c>
      <c r="AD647" s="6">
        <v>0</v>
      </c>
      <c r="AE647" s="6">
        <v>0</v>
      </c>
      <c r="AF647" s="6">
        <v>0</v>
      </c>
      <c r="AG647" s="6">
        <v>0</v>
      </c>
      <c r="AH647" s="6">
        <v>0</v>
      </c>
    </row>
    <row r="648" spans="1:34" x14ac:dyDescent="0.3">
      <c r="A648" s="6">
        <v>201081</v>
      </c>
      <c r="B648" s="12" t="str">
        <f t="shared" si="30"/>
        <v>2010-8-1</v>
      </c>
      <c r="C648" s="15">
        <v>2010</v>
      </c>
      <c r="D648" s="15">
        <v>8</v>
      </c>
      <c r="E648" s="15">
        <v>1</v>
      </c>
      <c r="F648" s="6" t="s">
        <v>28</v>
      </c>
      <c r="G648" s="6" t="s">
        <v>38</v>
      </c>
      <c r="H648" s="16">
        <v>3.38</v>
      </c>
      <c r="I648" s="6" t="s">
        <v>30</v>
      </c>
      <c r="J648" s="6" t="s">
        <v>31</v>
      </c>
      <c r="K648" s="7">
        <v>1.96</v>
      </c>
      <c r="L648" s="6" t="s">
        <v>39</v>
      </c>
      <c r="M648" s="6">
        <v>201131</v>
      </c>
      <c r="N648" s="6" t="str">
        <f t="shared" si="31"/>
        <v>2011-3-1</v>
      </c>
      <c r="O648" s="7">
        <v>2.2999999999999998</v>
      </c>
      <c r="P648" s="7">
        <v>2.5499999999999998</v>
      </c>
      <c r="Q648" s="6" t="s">
        <v>32</v>
      </c>
      <c r="R648" s="6">
        <v>201431</v>
      </c>
      <c r="S648" s="6" t="str">
        <f t="shared" si="32"/>
        <v>2014-3-1</v>
      </c>
      <c r="T648" s="7">
        <v>2.46</v>
      </c>
      <c r="U648" s="7">
        <v>2.5</v>
      </c>
      <c r="V648" s="6" t="s">
        <v>32</v>
      </c>
      <c r="W648" s="6">
        <v>0</v>
      </c>
      <c r="X648" s="6">
        <v>0</v>
      </c>
      <c r="Y648" s="6">
        <v>1</v>
      </c>
      <c r="Z648" s="6">
        <v>1</v>
      </c>
      <c r="AA648" s="6">
        <v>1</v>
      </c>
      <c r="AB648" s="6">
        <v>1</v>
      </c>
      <c r="AC648" s="6">
        <v>0</v>
      </c>
      <c r="AD648" s="6">
        <v>0</v>
      </c>
      <c r="AE648" s="6">
        <v>0</v>
      </c>
      <c r="AF648" s="6">
        <v>1</v>
      </c>
      <c r="AG648" s="6">
        <v>1</v>
      </c>
      <c r="AH648" s="6">
        <v>1</v>
      </c>
    </row>
    <row r="649" spans="1:34" x14ac:dyDescent="0.3">
      <c r="A649" s="6">
        <v>201181</v>
      </c>
      <c r="B649" s="12" t="str">
        <f t="shared" si="30"/>
        <v>2011-8-1</v>
      </c>
      <c r="C649" s="15">
        <v>2011</v>
      </c>
      <c r="D649" s="15">
        <v>8</v>
      </c>
      <c r="E649" s="15">
        <v>1</v>
      </c>
      <c r="F649" s="6" t="s">
        <v>28</v>
      </c>
      <c r="G649" s="6" t="s">
        <v>34</v>
      </c>
      <c r="H649" s="7">
        <v>3.08</v>
      </c>
      <c r="I649" s="6" t="s">
        <v>54</v>
      </c>
      <c r="J649" s="6" t="s">
        <v>35</v>
      </c>
      <c r="K649" s="7">
        <v>1.37</v>
      </c>
      <c r="L649" s="6" t="s">
        <v>39</v>
      </c>
      <c r="M649" s="6">
        <v>201231</v>
      </c>
      <c r="N649" s="6" t="str">
        <f t="shared" si="31"/>
        <v>2012-3-1</v>
      </c>
      <c r="O649" s="7">
        <v>1.34</v>
      </c>
      <c r="P649" s="7">
        <v>1.32</v>
      </c>
      <c r="Q649" s="6" t="s">
        <v>47</v>
      </c>
      <c r="R649" s="17"/>
      <c r="S649" s="6" t="str">
        <f t="shared" si="32"/>
        <v>--</v>
      </c>
      <c r="T649" s="16"/>
      <c r="U649" s="16"/>
      <c r="V649" s="17"/>
      <c r="W649" s="6">
        <v>0</v>
      </c>
      <c r="X649" s="6">
        <v>0</v>
      </c>
      <c r="Y649" s="6">
        <v>1</v>
      </c>
      <c r="Z649" s="6">
        <v>0</v>
      </c>
      <c r="AA649" s="6">
        <v>0</v>
      </c>
      <c r="AB649" s="6">
        <v>0</v>
      </c>
      <c r="AC649" s="6">
        <v>0</v>
      </c>
      <c r="AD649" s="6">
        <v>0</v>
      </c>
      <c r="AE649" s="6">
        <v>0</v>
      </c>
      <c r="AF649" s="6">
        <v>0</v>
      </c>
      <c r="AG649" s="6">
        <v>0</v>
      </c>
      <c r="AH649" s="6">
        <v>0</v>
      </c>
    </row>
    <row r="650" spans="1:34" x14ac:dyDescent="0.3">
      <c r="A650" s="6">
        <v>201181</v>
      </c>
      <c r="B650" s="12" t="str">
        <f t="shared" si="30"/>
        <v>2011-8-1</v>
      </c>
      <c r="C650" s="15">
        <v>2011</v>
      </c>
      <c r="D650" s="15">
        <v>8</v>
      </c>
      <c r="E650" s="15">
        <v>1</v>
      </c>
      <c r="F650" s="6" t="s">
        <v>28</v>
      </c>
      <c r="G650" s="6" t="s">
        <v>29</v>
      </c>
      <c r="H650" s="16">
        <v>3.39</v>
      </c>
      <c r="I650" s="6" t="s">
        <v>59</v>
      </c>
      <c r="J650" s="6" t="s">
        <v>31</v>
      </c>
      <c r="K650" s="7">
        <v>0</v>
      </c>
      <c r="L650" s="6" t="s">
        <v>39</v>
      </c>
      <c r="M650" s="6">
        <v>201261</v>
      </c>
      <c r="N650" s="6" t="str">
        <f t="shared" si="31"/>
        <v>2012-6-1</v>
      </c>
      <c r="O650" s="7">
        <v>1.72</v>
      </c>
      <c r="P650" s="7">
        <v>4</v>
      </c>
      <c r="Q650" s="6" t="s">
        <v>39</v>
      </c>
      <c r="R650" s="17"/>
      <c r="S650" s="6" t="str">
        <f t="shared" si="32"/>
        <v>--</v>
      </c>
      <c r="T650" s="16"/>
      <c r="U650" s="16"/>
      <c r="V650" s="17"/>
      <c r="W650" s="6">
        <v>0</v>
      </c>
      <c r="X650" s="6">
        <v>0</v>
      </c>
      <c r="Y650" s="6">
        <v>1</v>
      </c>
      <c r="Z650" s="6">
        <v>1</v>
      </c>
      <c r="AA650" s="6">
        <v>0</v>
      </c>
      <c r="AB650" s="6">
        <v>0</v>
      </c>
      <c r="AC650" s="6">
        <v>0</v>
      </c>
      <c r="AD650" s="6">
        <v>0</v>
      </c>
      <c r="AE650" s="6">
        <v>0</v>
      </c>
      <c r="AF650" s="6">
        <v>0</v>
      </c>
      <c r="AG650" s="6">
        <v>0</v>
      </c>
      <c r="AH650" s="6">
        <v>0</v>
      </c>
    </row>
    <row r="651" spans="1:34" x14ac:dyDescent="0.3">
      <c r="A651" s="6">
        <v>201181</v>
      </c>
      <c r="B651" s="12" t="str">
        <f t="shared" si="30"/>
        <v>2011-8-1</v>
      </c>
      <c r="C651" s="15">
        <v>2011</v>
      </c>
      <c r="D651" s="15">
        <v>8</v>
      </c>
      <c r="E651" s="15">
        <v>1</v>
      </c>
      <c r="F651" s="6" t="s">
        <v>28</v>
      </c>
      <c r="G651" s="6" t="s">
        <v>34</v>
      </c>
      <c r="H651" s="16">
        <v>3.14</v>
      </c>
      <c r="I651" s="6" t="s">
        <v>57</v>
      </c>
      <c r="J651" s="6" t="s">
        <v>35</v>
      </c>
      <c r="K651" s="7">
        <v>3.01</v>
      </c>
      <c r="L651" s="6" t="s">
        <v>32</v>
      </c>
      <c r="M651" s="6">
        <v>201231</v>
      </c>
      <c r="N651" s="6" t="str">
        <f t="shared" si="31"/>
        <v>2012-3-1</v>
      </c>
      <c r="O651" s="7">
        <v>3.16</v>
      </c>
      <c r="P651" s="7">
        <v>3.33</v>
      </c>
      <c r="Q651" s="6" t="s">
        <v>32</v>
      </c>
      <c r="R651" s="6">
        <v>201481</v>
      </c>
      <c r="S651" s="6" t="str">
        <f t="shared" si="32"/>
        <v>2014-8-1</v>
      </c>
      <c r="T651" s="7">
        <v>3.09</v>
      </c>
      <c r="U651" s="7">
        <v>3.5</v>
      </c>
      <c r="V651" s="6" t="s">
        <v>32</v>
      </c>
      <c r="W651" s="6">
        <v>0</v>
      </c>
      <c r="X651" s="6">
        <v>0</v>
      </c>
      <c r="Y651" s="6">
        <v>1</v>
      </c>
      <c r="Z651" s="6">
        <v>1</v>
      </c>
      <c r="AA651" s="6">
        <v>1</v>
      </c>
      <c r="AB651" s="6">
        <v>1</v>
      </c>
      <c r="AC651" s="6">
        <v>0</v>
      </c>
      <c r="AD651" s="6">
        <v>0</v>
      </c>
      <c r="AE651" s="6">
        <v>0</v>
      </c>
      <c r="AF651" s="6">
        <v>1</v>
      </c>
      <c r="AG651" s="6">
        <v>1</v>
      </c>
      <c r="AH651" s="6">
        <v>1</v>
      </c>
    </row>
    <row r="652" spans="1:34" x14ac:dyDescent="0.3">
      <c r="A652" s="6">
        <v>201181</v>
      </c>
      <c r="B652" s="12" t="str">
        <f t="shared" si="30"/>
        <v>2011-8-1</v>
      </c>
      <c r="C652" s="15">
        <v>2011</v>
      </c>
      <c r="D652" s="15">
        <v>8</v>
      </c>
      <c r="E652" s="15">
        <v>1</v>
      </c>
      <c r="F652" s="6" t="s">
        <v>33</v>
      </c>
      <c r="G652" s="6" t="s">
        <v>36</v>
      </c>
      <c r="H652" s="7">
        <v>3.72</v>
      </c>
      <c r="I652" s="6" t="s">
        <v>30</v>
      </c>
      <c r="J652" s="6" t="s">
        <v>58</v>
      </c>
      <c r="K652" s="7">
        <v>3.3</v>
      </c>
      <c r="L652" s="6" t="s">
        <v>32</v>
      </c>
      <c r="M652" s="6">
        <v>201231</v>
      </c>
      <c r="N652" s="6" t="str">
        <f t="shared" si="31"/>
        <v>2012-3-1</v>
      </c>
      <c r="O652" s="7">
        <v>3.07</v>
      </c>
      <c r="P652" s="7">
        <v>2.84</v>
      </c>
      <c r="Q652" s="6" t="s">
        <v>32</v>
      </c>
      <c r="R652" s="6">
        <v>201531</v>
      </c>
      <c r="S652" s="6" t="str">
        <f t="shared" si="32"/>
        <v>2015-3-1</v>
      </c>
      <c r="T652" s="7">
        <v>3.36</v>
      </c>
      <c r="U652" s="7">
        <v>3.73</v>
      </c>
      <c r="V652" s="6" t="s">
        <v>32</v>
      </c>
      <c r="W652" s="6">
        <v>0</v>
      </c>
      <c r="X652" s="6">
        <v>1</v>
      </c>
      <c r="Y652" s="6">
        <v>1</v>
      </c>
      <c r="Z652" s="6">
        <v>1</v>
      </c>
      <c r="AA652" s="6">
        <v>1</v>
      </c>
      <c r="AB652" s="6">
        <v>1</v>
      </c>
      <c r="AC652" s="6">
        <v>0</v>
      </c>
      <c r="AD652" s="6">
        <v>0</v>
      </c>
      <c r="AE652" s="6">
        <v>0</v>
      </c>
      <c r="AF652" s="6">
        <v>1</v>
      </c>
      <c r="AG652" s="6">
        <v>1</v>
      </c>
      <c r="AH652" s="6">
        <v>1</v>
      </c>
    </row>
    <row r="653" spans="1:34" x14ac:dyDescent="0.3">
      <c r="A653" s="6">
        <v>201181</v>
      </c>
      <c r="B653" s="12" t="str">
        <f t="shared" si="30"/>
        <v>2011-8-1</v>
      </c>
      <c r="C653" s="15">
        <v>2011</v>
      </c>
      <c r="D653" s="15">
        <v>8</v>
      </c>
      <c r="E653" s="15">
        <v>1</v>
      </c>
      <c r="F653" s="6" t="s">
        <v>28</v>
      </c>
      <c r="G653" s="6" t="s">
        <v>34</v>
      </c>
      <c r="H653" s="16">
        <v>3.49</v>
      </c>
      <c r="I653" s="6" t="s">
        <v>56</v>
      </c>
      <c r="J653" s="6" t="s">
        <v>35</v>
      </c>
      <c r="K653" s="7">
        <v>4</v>
      </c>
      <c r="L653" s="6" t="s">
        <v>32</v>
      </c>
      <c r="M653" s="6">
        <v>201251</v>
      </c>
      <c r="N653" s="6" t="str">
        <f t="shared" si="31"/>
        <v>2012-5-1</v>
      </c>
      <c r="O653" s="7">
        <v>3.83</v>
      </c>
      <c r="P653" s="7">
        <v>4</v>
      </c>
      <c r="Q653" s="6" t="s">
        <v>32</v>
      </c>
      <c r="R653" s="6">
        <v>201351</v>
      </c>
      <c r="S653" s="6" t="str">
        <f t="shared" si="32"/>
        <v>2013-5-1</v>
      </c>
      <c r="T653" s="7">
        <v>3.78</v>
      </c>
      <c r="U653" s="7">
        <v>4</v>
      </c>
      <c r="V653" s="6" t="s">
        <v>32</v>
      </c>
      <c r="W653" s="6">
        <v>0</v>
      </c>
      <c r="X653" s="6">
        <v>0</v>
      </c>
      <c r="Y653" s="6">
        <v>1</v>
      </c>
      <c r="Z653" s="6">
        <v>1</v>
      </c>
      <c r="AA653" s="6">
        <v>0</v>
      </c>
      <c r="AB653" s="6">
        <v>0</v>
      </c>
      <c r="AC653" s="6">
        <v>0</v>
      </c>
      <c r="AD653" s="6">
        <v>0</v>
      </c>
      <c r="AE653" s="6">
        <v>0</v>
      </c>
      <c r="AF653" s="6">
        <v>0</v>
      </c>
      <c r="AG653" s="6">
        <v>0</v>
      </c>
      <c r="AH653" s="6">
        <v>0</v>
      </c>
    </row>
    <row r="654" spans="1:34" x14ac:dyDescent="0.3">
      <c r="A654" s="6">
        <v>201181</v>
      </c>
      <c r="B654" s="12" t="str">
        <f t="shared" si="30"/>
        <v>2011-8-1</v>
      </c>
      <c r="C654" s="15">
        <v>2011</v>
      </c>
      <c r="D654" s="15">
        <v>8</v>
      </c>
      <c r="E654" s="15">
        <v>1</v>
      </c>
      <c r="F654" s="6" t="s">
        <v>33</v>
      </c>
      <c r="G654" s="6" t="s">
        <v>40</v>
      </c>
      <c r="H654" s="7">
        <v>2.83</v>
      </c>
      <c r="I654" s="6" t="s">
        <v>30</v>
      </c>
      <c r="J654" s="6" t="s">
        <v>31</v>
      </c>
      <c r="K654" s="7">
        <v>3</v>
      </c>
      <c r="L654" s="6" t="s">
        <v>32</v>
      </c>
      <c r="M654" s="6">
        <v>201251</v>
      </c>
      <c r="N654" s="6" t="str">
        <f t="shared" si="31"/>
        <v>2012-5-1</v>
      </c>
      <c r="O654" s="7">
        <v>2.87</v>
      </c>
      <c r="P654" s="7">
        <v>4</v>
      </c>
      <c r="Q654" s="6" t="s">
        <v>32</v>
      </c>
      <c r="R654" s="6">
        <v>201531</v>
      </c>
      <c r="S654" s="6" t="str">
        <f t="shared" si="32"/>
        <v>2015-3-1</v>
      </c>
      <c r="T654" s="7">
        <v>2.97</v>
      </c>
      <c r="U654" s="7">
        <v>3.2</v>
      </c>
      <c r="V654" s="6" t="s">
        <v>32</v>
      </c>
      <c r="W654" s="6">
        <v>0</v>
      </c>
      <c r="X654" s="6">
        <v>1</v>
      </c>
      <c r="Y654" s="6">
        <v>1</v>
      </c>
      <c r="Z654" s="6">
        <v>1</v>
      </c>
      <c r="AA654" s="6">
        <v>1</v>
      </c>
      <c r="AB654" s="6">
        <v>1</v>
      </c>
      <c r="AC654" s="6">
        <v>0</v>
      </c>
      <c r="AD654" s="6">
        <v>0</v>
      </c>
      <c r="AE654" s="6">
        <v>0</v>
      </c>
      <c r="AF654" s="6">
        <v>1</v>
      </c>
      <c r="AG654" s="6">
        <v>1</v>
      </c>
      <c r="AH654" s="6">
        <v>1</v>
      </c>
    </row>
    <row r="655" spans="1:34" x14ac:dyDescent="0.3">
      <c r="A655" s="6">
        <v>201181</v>
      </c>
      <c r="B655" s="12" t="str">
        <f t="shared" si="30"/>
        <v>2011-8-1</v>
      </c>
      <c r="C655" s="15">
        <v>2011</v>
      </c>
      <c r="D655" s="15">
        <v>8</v>
      </c>
      <c r="E655" s="15">
        <v>1</v>
      </c>
      <c r="F655" s="6" t="s">
        <v>28</v>
      </c>
      <c r="G655" s="6" t="s">
        <v>34</v>
      </c>
      <c r="H655" s="7">
        <v>3.37</v>
      </c>
      <c r="I655" s="6" t="s">
        <v>55</v>
      </c>
      <c r="J655" s="6" t="s">
        <v>35</v>
      </c>
      <c r="K655" s="7">
        <v>3.92</v>
      </c>
      <c r="L655" s="6" t="s">
        <v>32</v>
      </c>
      <c r="M655" s="6">
        <v>201271</v>
      </c>
      <c r="N655" s="6" t="str">
        <f t="shared" si="31"/>
        <v>2012-7-1</v>
      </c>
      <c r="O655" s="7">
        <v>3.95</v>
      </c>
      <c r="P655" s="7">
        <v>4</v>
      </c>
      <c r="Q655" s="6" t="s">
        <v>32</v>
      </c>
      <c r="R655" s="6">
        <v>201431</v>
      </c>
      <c r="S655" s="6" t="str">
        <f t="shared" si="32"/>
        <v>2014-3-1</v>
      </c>
      <c r="T655" s="7">
        <v>3.51</v>
      </c>
      <c r="U655" s="7">
        <v>2.85</v>
      </c>
      <c r="V655" s="6" t="s">
        <v>32</v>
      </c>
      <c r="W655" s="6">
        <v>0</v>
      </c>
      <c r="X655" s="6">
        <v>1</v>
      </c>
      <c r="Y655" s="6">
        <v>1</v>
      </c>
      <c r="Z655" s="6">
        <v>1</v>
      </c>
      <c r="AA655" s="6">
        <v>1</v>
      </c>
      <c r="AB655" s="6">
        <v>0</v>
      </c>
      <c r="AC655" s="6">
        <v>0</v>
      </c>
      <c r="AD655" s="6">
        <v>0</v>
      </c>
      <c r="AE655" s="6">
        <v>1</v>
      </c>
      <c r="AF655" s="6">
        <v>1</v>
      </c>
      <c r="AG655" s="6">
        <v>1</v>
      </c>
      <c r="AH655" s="6">
        <v>1</v>
      </c>
    </row>
    <row r="656" spans="1:34" x14ac:dyDescent="0.3">
      <c r="A656" s="6">
        <v>201181</v>
      </c>
      <c r="B656" s="12" t="str">
        <f t="shared" si="30"/>
        <v>2011-8-1</v>
      </c>
      <c r="C656" s="15">
        <v>2011</v>
      </c>
      <c r="D656" s="15">
        <v>8</v>
      </c>
      <c r="E656" s="15">
        <v>1</v>
      </c>
      <c r="F656" s="6" t="s">
        <v>33</v>
      </c>
      <c r="G656" s="6" t="s">
        <v>34</v>
      </c>
      <c r="H656" s="7">
        <v>3.52</v>
      </c>
      <c r="I656" s="6" t="s">
        <v>54</v>
      </c>
      <c r="J656" s="6" t="s">
        <v>35</v>
      </c>
      <c r="K656" s="7">
        <v>4</v>
      </c>
      <c r="L656" s="6" t="s">
        <v>32</v>
      </c>
      <c r="M656" s="6">
        <v>201231</v>
      </c>
      <c r="N656" s="6" t="str">
        <f t="shared" si="31"/>
        <v>2012-3-1</v>
      </c>
      <c r="O656" s="7">
        <v>3.99</v>
      </c>
      <c r="P656" s="7">
        <v>3.98</v>
      </c>
      <c r="Q656" s="6" t="s">
        <v>32</v>
      </c>
      <c r="R656" s="6">
        <v>201481</v>
      </c>
      <c r="S656" s="6" t="str">
        <f t="shared" si="32"/>
        <v>2014-8-1</v>
      </c>
      <c r="T656" s="7">
        <v>3.95</v>
      </c>
      <c r="U656" s="7">
        <v>3.83</v>
      </c>
      <c r="V656" s="6" t="s">
        <v>32</v>
      </c>
      <c r="W656" s="6">
        <v>0</v>
      </c>
      <c r="X656" s="6">
        <v>0</v>
      </c>
      <c r="Y656" s="6">
        <v>1</v>
      </c>
      <c r="Z656" s="6">
        <v>1</v>
      </c>
      <c r="AA656" s="6">
        <v>1</v>
      </c>
      <c r="AB656" s="6">
        <v>1</v>
      </c>
      <c r="AC656" s="6">
        <v>0</v>
      </c>
      <c r="AD656" s="6">
        <v>0</v>
      </c>
      <c r="AE656" s="6">
        <v>0</v>
      </c>
      <c r="AF656" s="6">
        <v>1</v>
      </c>
      <c r="AG656" s="6">
        <v>1</v>
      </c>
      <c r="AH656" s="6">
        <v>1</v>
      </c>
    </row>
    <row r="657" spans="1:34" x14ac:dyDescent="0.3">
      <c r="A657" s="6">
        <v>201181</v>
      </c>
      <c r="B657" s="12" t="str">
        <f t="shared" si="30"/>
        <v>2011-8-1</v>
      </c>
      <c r="C657" s="15">
        <v>2011</v>
      </c>
      <c r="D657" s="15">
        <v>8</v>
      </c>
      <c r="E657" s="15">
        <v>1</v>
      </c>
      <c r="F657" s="6" t="s">
        <v>33</v>
      </c>
      <c r="G657" s="6" t="s">
        <v>34</v>
      </c>
      <c r="H657" s="7">
        <v>3.12</v>
      </c>
      <c r="I657" s="6" t="s">
        <v>56</v>
      </c>
      <c r="J657" s="6" t="s">
        <v>35</v>
      </c>
      <c r="K657" s="7">
        <v>2.71</v>
      </c>
      <c r="L657" s="6" t="s">
        <v>32</v>
      </c>
      <c r="M657" s="6">
        <v>201231</v>
      </c>
      <c r="N657" s="6" t="str">
        <f t="shared" si="31"/>
        <v>2012-3-1</v>
      </c>
      <c r="O657" s="7">
        <v>1.89</v>
      </c>
      <c r="P657" s="7">
        <v>1</v>
      </c>
      <c r="Q657" s="6" t="s">
        <v>39</v>
      </c>
      <c r="R657" s="6">
        <v>201561</v>
      </c>
      <c r="S657" s="6" t="str">
        <f t="shared" si="32"/>
        <v>2015-6-1</v>
      </c>
      <c r="T657" s="7">
        <v>2.34</v>
      </c>
      <c r="U657" s="7">
        <v>4</v>
      </c>
      <c r="V657" s="6" t="s">
        <v>32</v>
      </c>
      <c r="W657" s="6">
        <v>0</v>
      </c>
      <c r="X657" s="6">
        <v>0</v>
      </c>
      <c r="Y657" s="6">
        <v>1</v>
      </c>
      <c r="Z657" s="6">
        <v>1</v>
      </c>
      <c r="AA657" s="6">
        <v>1</v>
      </c>
      <c r="AB657" s="6">
        <v>1</v>
      </c>
      <c r="AC657" s="6">
        <v>0</v>
      </c>
      <c r="AD657" s="6">
        <v>0</v>
      </c>
      <c r="AE657" s="6">
        <v>0</v>
      </c>
      <c r="AF657" s="6">
        <v>1</v>
      </c>
      <c r="AG657" s="6">
        <v>1</v>
      </c>
      <c r="AH657" s="6">
        <v>1</v>
      </c>
    </row>
    <row r="658" spans="1:34" x14ac:dyDescent="0.3">
      <c r="A658" s="6">
        <v>201181</v>
      </c>
      <c r="B658" s="12" t="str">
        <f t="shared" si="30"/>
        <v>2011-8-1</v>
      </c>
      <c r="C658" s="15">
        <v>2011</v>
      </c>
      <c r="D658" s="15">
        <v>8</v>
      </c>
      <c r="E658" s="15">
        <v>1</v>
      </c>
      <c r="F658" s="6" t="s">
        <v>28</v>
      </c>
      <c r="G658" s="6" t="s">
        <v>34</v>
      </c>
      <c r="H658" s="16">
        <v>3.36</v>
      </c>
      <c r="I658" s="6" t="s">
        <v>51</v>
      </c>
      <c r="J658" s="6" t="s">
        <v>35</v>
      </c>
      <c r="K658" s="7">
        <v>0</v>
      </c>
      <c r="L658" s="6" t="s">
        <v>39</v>
      </c>
      <c r="M658" s="6">
        <v>201231</v>
      </c>
      <c r="N658" s="6" t="str">
        <f t="shared" si="31"/>
        <v>2012-3-1</v>
      </c>
      <c r="O658" s="7">
        <v>0.31</v>
      </c>
      <c r="P658" s="7">
        <v>0.42</v>
      </c>
      <c r="Q658" s="6" t="s">
        <v>47</v>
      </c>
      <c r="R658" s="6">
        <v>201231</v>
      </c>
      <c r="S658" s="6" t="str">
        <f t="shared" si="32"/>
        <v>2012-3-1</v>
      </c>
      <c r="T658" s="7">
        <v>0.31</v>
      </c>
      <c r="U658" s="7">
        <v>0.42</v>
      </c>
      <c r="V658" s="6" t="s">
        <v>47</v>
      </c>
      <c r="W658" s="6">
        <v>0</v>
      </c>
      <c r="X658" s="6">
        <v>0</v>
      </c>
      <c r="Y658" s="6">
        <v>1</v>
      </c>
      <c r="Z658" s="6">
        <v>0</v>
      </c>
      <c r="AA658" s="6">
        <v>0</v>
      </c>
      <c r="AB658" s="6">
        <v>0</v>
      </c>
      <c r="AC658" s="6">
        <v>0</v>
      </c>
      <c r="AD658" s="6">
        <v>0</v>
      </c>
      <c r="AE658" s="6">
        <v>0</v>
      </c>
      <c r="AF658" s="6">
        <v>0</v>
      </c>
      <c r="AG658" s="6">
        <v>0</v>
      </c>
      <c r="AH658" s="6">
        <v>0</v>
      </c>
    </row>
    <row r="659" spans="1:34" x14ac:dyDescent="0.3">
      <c r="A659" s="6">
        <v>201181</v>
      </c>
      <c r="B659" s="12" t="str">
        <f t="shared" si="30"/>
        <v>2011-8-1</v>
      </c>
      <c r="C659" s="15">
        <v>2011</v>
      </c>
      <c r="D659" s="15">
        <v>8</v>
      </c>
      <c r="E659" s="15">
        <v>1</v>
      </c>
      <c r="F659" s="6" t="s">
        <v>33</v>
      </c>
      <c r="G659" s="6" t="s">
        <v>37</v>
      </c>
      <c r="H659" s="7">
        <v>3.7</v>
      </c>
      <c r="I659" s="6" t="s">
        <v>30</v>
      </c>
      <c r="J659" s="6" t="s">
        <v>41</v>
      </c>
      <c r="K659" s="7">
        <v>3.59</v>
      </c>
      <c r="L659" s="6" t="s">
        <v>32</v>
      </c>
      <c r="M659" s="6">
        <v>201231</v>
      </c>
      <c r="N659" s="6" t="str">
        <f t="shared" si="31"/>
        <v>2012-3-1</v>
      </c>
      <c r="O659" s="7">
        <v>3.84</v>
      </c>
      <c r="P659" s="7">
        <v>4</v>
      </c>
      <c r="Q659" s="6" t="s">
        <v>32</v>
      </c>
      <c r="R659" s="6">
        <v>201481</v>
      </c>
      <c r="S659" s="6" t="str">
        <f t="shared" si="32"/>
        <v>2014-8-1</v>
      </c>
      <c r="T659" s="7">
        <v>3.88</v>
      </c>
      <c r="U659" s="7">
        <v>3.89</v>
      </c>
      <c r="V659" s="6" t="s">
        <v>32</v>
      </c>
      <c r="W659" s="6">
        <v>0</v>
      </c>
      <c r="X659" s="6">
        <v>0</v>
      </c>
      <c r="Y659" s="6">
        <v>1</v>
      </c>
      <c r="Z659" s="6">
        <v>1</v>
      </c>
      <c r="AA659" s="6">
        <v>1</v>
      </c>
      <c r="AB659" s="6">
        <v>1</v>
      </c>
      <c r="AC659" s="6">
        <v>0</v>
      </c>
      <c r="AD659" s="6">
        <v>0</v>
      </c>
      <c r="AE659" s="6">
        <v>0</v>
      </c>
      <c r="AF659" s="6">
        <v>1</v>
      </c>
      <c r="AG659" s="6">
        <v>1</v>
      </c>
      <c r="AH659" s="6">
        <v>1</v>
      </c>
    </row>
    <row r="660" spans="1:34" x14ac:dyDescent="0.3">
      <c r="A660" s="6">
        <v>201181</v>
      </c>
      <c r="B660" s="12" t="str">
        <f t="shared" si="30"/>
        <v>2011-8-1</v>
      </c>
      <c r="C660" s="15">
        <v>2011</v>
      </c>
      <c r="D660" s="15">
        <v>8</v>
      </c>
      <c r="E660" s="15">
        <v>1</v>
      </c>
      <c r="F660" s="6" t="s">
        <v>33</v>
      </c>
      <c r="G660" s="6" t="s">
        <v>34</v>
      </c>
      <c r="H660" s="7">
        <v>2.82</v>
      </c>
      <c r="I660" s="6" t="s">
        <v>30</v>
      </c>
      <c r="J660" s="6" t="s">
        <v>35</v>
      </c>
      <c r="K660" s="7">
        <v>2.92</v>
      </c>
      <c r="L660" s="6" t="s">
        <v>32</v>
      </c>
      <c r="M660" s="6">
        <v>201231</v>
      </c>
      <c r="N660" s="6" t="str">
        <f t="shared" si="31"/>
        <v>2012-3-1</v>
      </c>
      <c r="O660" s="7">
        <v>2.82</v>
      </c>
      <c r="P660" s="7">
        <v>2.72</v>
      </c>
      <c r="Q660" s="6" t="s">
        <v>32</v>
      </c>
      <c r="R660" s="6">
        <v>201531</v>
      </c>
      <c r="S660" s="6" t="str">
        <f t="shared" si="32"/>
        <v>2015-3-1</v>
      </c>
      <c r="T660" s="7">
        <v>2.76</v>
      </c>
      <c r="U660" s="7">
        <v>2.86</v>
      </c>
      <c r="V660" s="6" t="s">
        <v>32</v>
      </c>
      <c r="W660" s="6">
        <v>0</v>
      </c>
      <c r="X660" s="6">
        <v>1</v>
      </c>
      <c r="Y660" s="6">
        <v>1</v>
      </c>
      <c r="Z660" s="6">
        <v>1</v>
      </c>
      <c r="AA660" s="6">
        <v>1</v>
      </c>
      <c r="AB660" s="6">
        <v>1</v>
      </c>
      <c r="AC660" s="6">
        <v>0</v>
      </c>
      <c r="AD660" s="6">
        <v>0</v>
      </c>
      <c r="AE660" s="6">
        <v>0</v>
      </c>
      <c r="AF660" s="6">
        <v>1</v>
      </c>
      <c r="AG660" s="6">
        <v>1</v>
      </c>
      <c r="AH660" s="6">
        <v>1</v>
      </c>
    </row>
    <row r="661" spans="1:34" x14ac:dyDescent="0.3">
      <c r="A661" s="6">
        <v>201181</v>
      </c>
      <c r="B661" s="12" t="str">
        <f t="shared" si="30"/>
        <v>2011-8-1</v>
      </c>
      <c r="C661" s="15">
        <v>2011</v>
      </c>
      <c r="D661" s="15">
        <v>8</v>
      </c>
      <c r="E661" s="15">
        <v>1</v>
      </c>
      <c r="F661" s="6" t="s">
        <v>28</v>
      </c>
      <c r="G661" s="6" t="s">
        <v>34</v>
      </c>
      <c r="H661" s="7">
        <v>3.11</v>
      </c>
      <c r="I661" s="6" t="s">
        <v>30</v>
      </c>
      <c r="J661" s="6" t="s">
        <v>35</v>
      </c>
      <c r="K661" s="7">
        <v>1</v>
      </c>
      <c r="L661" s="6" t="s">
        <v>39</v>
      </c>
      <c r="M661" s="6">
        <v>201251</v>
      </c>
      <c r="N661" s="6" t="str">
        <f t="shared" si="31"/>
        <v>2012-5-1</v>
      </c>
      <c r="O661" s="7">
        <v>2.0499999999999998</v>
      </c>
      <c r="P661" s="7">
        <v>3</v>
      </c>
      <c r="Q661" s="6" t="s">
        <v>32</v>
      </c>
      <c r="R661" s="6">
        <v>201431</v>
      </c>
      <c r="S661" s="6" t="str">
        <f t="shared" si="32"/>
        <v>2014-3-1</v>
      </c>
      <c r="T661" s="7">
        <v>2.35</v>
      </c>
      <c r="U661" s="7">
        <v>2.66</v>
      </c>
      <c r="V661" s="6" t="s">
        <v>32</v>
      </c>
      <c r="W661" s="6">
        <v>0</v>
      </c>
      <c r="X661" s="6">
        <v>0</v>
      </c>
      <c r="Y661" s="6">
        <v>1</v>
      </c>
      <c r="Z661" s="6">
        <v>1</v>
      </c>
      <c r="AA661" s="6">
        <v>1</v>
      </c>
      <c r="AB661" s="6">
        <v>0</v>
      </c>
      <c r="AC661" s="6">
        <v>0</v>
      </c>
      <c r="AD661" s="6">
        <v>0</v>
      </c>
      <c r="AE661" s="6">
        <v>0</v>
      </c>
      <c r="AF661" s="6">
        <v>0</v>
      </c>
      <c r="AG661" s="6">
        <v>0</v>
      </c>
      <c r="AH661" s="6">
        <v>0</v>
      </c>
    </row>
    <row r="662" spans="1:34" x14ac:dyDescent="0.3">
      <c r="A662" s="6">
        <v>201181</v>
      </c>
      <c r="B662" s="12" t="str">
        <f t="shared" si="30"/>
        <v>2011-8-1</v>
      </c>
      <c r="C662" s="15">
        <v>2011</v>
      </c>
      <c r="D662" s="15">
        <v>8</v>
      </c>
      <c r="E662" s="15">
        <v>1</v>
      </c>
      <c r="F662" s="6" t="s">
        <v>28</v>
      </c>
      <c r="G662" s="6" t="s">
        <v>34</v>
      </c>
      <c r="H662" s="7">
        <v>2.79</v>
      </c>
      <c r="I662" s="6" t="s">
        <v>30</v>
      </c>
      <c r="J662" s="6" t="s">
        <v>35</v>
      </c>
      <c r="K662" s="7">
        <v>2.5</v>
      </c>
      <c r="L662" s="6" t="s">
        <v>32</v>
      </c>
      <c r="M662" s="6">
        <v>201231</v>
      </c>
      <c r="N662" s="6" t="str">
        <f t="shared" si="31"/>
        <v>2012-3-1</v>
      </c>
      <c r="O662" s="7">
        <v>3.12</v>
      </c>
      <c r="P662" s="7">
        <v>3.54</v>
      </c>
      <c r="Q662" s="6" t="s">
        <v>32</v>
      </c>
      <c r="R662" s="6">
        <v>201571</v>
      </c>
      <c r="S662" s="6" t="str">
        <f t="shared" si="32"/>
        <v>2015-7-1</v>
      </c>
      <c r="T662" s="7">
        <v>2.79</v>
      </c>
      <c r="U662" s="7">
        <v>0</v>
      </c>
      <c r="V662" s="6" t="s">
        <v>32</v>
      </c>
      <c r="W662" s="6">
        <v>0</v>
      </c>
      <c r="X662" s="6">
        <v>0</v>
      </c>
      <c r="Y662" s="6">
        <v>1</v>
      </c>
      <c r="Z662" s="6">
        <v>1</v>
      </c>
      <c r="AA662" s="6">
        <v>1</v>
      </c>
      <c r="AB662" s="6">
        <v>1</v>
      </c>
      <c r="AC662" s="6">
        <v>0</v>
      </c>
      <c r="AD662" s="6">
        <v>0</v>
      </c>
      <c r="AE662" s="6">
        <v>0</v>
      </c>
      <c r="AF662" s="6">
        <v>0</v>
      </c>
      <c r="AG662" s="6">
        <v>1</v>
      </c>
      <c r="AH662" s="6">
        <v>1</v>
      </c>
    </row>
    <row r="663" spans="1:34" x14ac:dyDescent="0.3">
      <c r="A663" s="6">
        <v>201181</v>
      </c>
      <c r="B663" s="12" t="str">
        <f t="shared" si="30"/>
        <v>2011-8-1</v>
      </c>
      <c r="C663" s="15">
        <v>2011</v>
      </c>
      <c r="D663" s="15">
        <v>8</v>
      </c>
      <c r="E663" s="15">
        <v>1</v>
      </c>
      <c r="F663" s="6" t="s">
        <v>28</v>
      </c>
      <c r="G663" s="6" t="s">
        <v>34</v>
      </c>
      <c r="H663" s="7">
        <v>3.61</v>
      </c>
      <c r="I663" s="6" t="s">
        <v>56</v>
      </c>
      <c r="J663" s="6" t="s">
        <v>35</v>
      </c>
      <c r="K663" s="7">
        <v>3.22</v>
      </c>
      <c r="L663" s="6" t="s">
        <v>32</v>
      </c>
      <c r="M663" s="6">
        <v>201231</v>
      </c>
      <c r="N663" s="6" t="str">
        <f t="shared" si="31"/>
        <v>2012-3-1</v>
      </c>
      <c r="O663" s="7">
        <v>3.01</v>
      </c>
      <c r="P663" s="7">
        <v>2.85</v>
      </c>
      <c r="Q663" s="6" t="s">
        <v>32</v>
      </c>
      <c r="R663" s="6">
        <v>201531</v>
      </c>
      <c r="S663" s="6" t="str">
        <f t="shared" si="32"/>
        <v>2015-3-1</v>
      </c>
      <c r="T663" s="7">
        <v>3.2</v>
      </c>
      <c r="U663" s="7">
        <v>3.85</v>
      </c>
      <c r="V663" s="6" t="s">
        <v>32</v>
      </c>
      <c r="W663" s="6">
        <v>0</v>
      </c>
      <c r="X663" s="6">
        <v>1</v>
      </c>
      <c r="Y663" s="6">
        <v>1</v>
      </c>
      <c r="Z663" s="6">
        <v>1</v>
      </c>
      <c r="AA663" s="6">
        <v>1</v>
      </c>
      <c r="AB663" s="6">
        <v>1</v>
      </c>
      <c r="AC663" s="6">
        <v>0</v>
      </c>
      <c r="AD663" s="6">
        <v>0</v>
      </c>
      <c r="AE663" s="6">
        <v>0</v>
      </c>
      <c r="AF663" s="6">
        <v>1</v>
      </c>
      <c r="AG663" s="6">
        <v>1</v>
      </c>
      <c r="AH663" s="6">
        <v>1</v>
      </c>
    </row>
    <row r="664" spans="1:34" x14ac:dyDescent="0.3">
      <c r="A664" s="6">
        <v>201181</v>
      </c>
      <c r="B664" s="12" t="str">
        <f t="shared" si="30"/>
        <v>2011-8-1</v>
      </c>
      <c r="C664" s="15">
        <v>2011</v>
      </c>
      <c r="D664" s="15">
        <v>8</v>
      </c>
      <c r="E664" s="15">
        <v>1</v>
      </c>
      <c r="F664" s="6" t="s">
        <v>33</v>
      </c>
      <c r="G664" s="6" t="s">
        <v>29</v>
      </c>
      <c r="H664" s="7">
        <v>3.37</v>
      </c>
      <c r="I664" s="6" t="s">
        <v>55</v>
      </c>
      <c r="J664" s="6" t="s">
        <v>31</v>
      </c>
      <c r="K664" s="7">
        <v>2.9</v>
      </c>
      <c r="L664" s="6" t="s">
        <v>32</v>
      </c>
      <c r="M664" s="6">
        <v>201181</v>
      </c>
      <c r="N664" s="6" t="str">
        <f t="shared" si="31"/>
        <v>2011-8-1</v>
      </c>
      <c r="O664" s="7">
        <v>2.9</v>
      </c>
      <c r="P664" s="7">
        <v>2.9</v>
      </c>
      <c r="Q664" s="6" t="s">
        <v>32</v>
      </c>
      <c r="R664" s="6">
        <v>201181</v>
      </c>
      <c r="S664" s="6" t="str">
        <f t="shared" si="32"/>
        <v>2011-8-1</v>
      </c>
      <c r="T664" s="7">
        <v>2.9</v>
      </c>
      <c r="U664" s="7">
        <v>2.9</v>
      </c>
      <c r="V664" s="6" t="s">
        <v>32</v>
      </c>
      <c r="W664" s="6">
        <v>0</v>
      </c>
      <c r="X664" s="6">
        <v>0</v>
      </c>
      <c r="Y664" s="6">
        <v>1</v>
      </c>
      <c r="Z664" s="6">
        <v>0</v>
      </c>
      <c r="AA664" s="6">
        <v>0</v>
      </c>
      <c r="AB664" s="6">
        <v>0</v>
      </c>
      <c r="AC664" s="6">
        <v>0</v>
      </c>
      <c r="AD664" s="6">
        <v>0</v>
      </c>
      <c r="AE664" s="6">
        <v>0</v>
      </c>
      <c r="AF664" s="6">
        <v>0</v>
      </c>
      <c r="AG664" s="6">
        <v>0</v>
      </c>
      <c r="AH664" s="6">
        <v>0</v>
      </c>
    </row>
    <row r="665" spans="1:34" x14ac:dyDescent="0.3">
      <c r="A665" s="6">
        <v>201181</v>
      </c>
      <c r="B665" s="12" t="str">
        <f t="shared" si="30"/>
        <v>2011-8-1</v>
      </c>
      <c r="C665" s="15">
        <v>2011</v>
      </c>
      <c r="D665" s="15">
        <v>8</v>
      </c>
      <c r="E665" s="15">
        <v>1</v>
      </c>
      <c r="F665" s="6" t="s">
        <v>33</v>
      </c>
      <c r="G665" s="6" t="s">
        <v>34</v>
      </c>
      <c r="H665" s="7">
        <v>3.14</v>
      </c>
      <c r="I665" s="6" t="s">
        <v>30</v>
      </c>
      <c r="J665" s="6" t="s">
        <v>35</v>
      </c>
      <c r="K665" s="7">
        <v>3.25</v>
      </c>
      <c r="L665" s="6" t="s">
        <v>32</v>
      </c>
      <c r="M665" s="6">
        <v>201231</v>
      </c>
      <c r="N665" s="6" t="str">
        <f t="shared" si="31"/>
        <v>2012-3-1</v>
      </c>
      <c r="O665" s="7">
        <v>3.36</v>
      </c>
      <c r="P665" s="7">
        <v>3.48</v>
      </c>
      <c r="Q665" s="6" t="s">
        <v>32</v>
      </c>
      <c r="R665" s="6">
        <v>201551</v>
      </c>
      <c r="S665" s="6" t="str">
        <f t="shared" si="32"/>
        <v>2015-5-1</v>
      </c>
      <c r="T665" s="7">
        <v>3.43</v>
      </c>
      <c r="U665" s="7">
        <v>3.7</v>
      </c>
      <c r="V665" s="6" t="s">
        <v>32</v>
      </c>
      <c r="W665" s="6">
        <v>0</v>
      </c>
      <c r="X665" s="6">
        <v>0</v>
      </c>
      <c r="Y665" s="6">
        <v>1</v>
      </c>
      <c r="Z665" s="6">
        <v>1</v>
      </c>
      <c r="AA665" s="6">
        <v>1</v>
      </c>
      <c r="AB665" s="6">
        <v>1</v>
      </c>
      <c r="AC665" s="6">
        <v>0</v>
      </c>
      <c r="AD665" s="6">
        <v>0</v>
      </c>
      <c r="AE665" s="6">
        <v>0</v>
      </c>
      <c r="AF665" s="6">
        <v>1</v>
      </c>
      <c r="AG665" s="6">
        <v>1</v>
      </c>
      <c r="AH665" s="6">
        <v>1</v>
      </c>
    </row>
    <row r="666" spans="1:34" x14ac:dyDescent="0.3">
      <c r="A666" s="6">
        <v>201181</v>
      </c>
      <c r="B666" s="12" t="str">
        <f t="shared" si="30"/>
        <v>2011-8-1</v>
      </c>
      <c r="C666" s="15">
        <v>2011</v>
      </c>
      <c r="D666" s="15">
        <v>8</v>
      </c>
      <c r="E666" s="15">
        <v>1</v>
      </c>
      <c r="F666" s="6" t="s">
        <v>28</v>
      </c>
      <c r="G666" s="6" t="s">
        <v>38</v>
      </c>
      <c r="H666" s="7">
        <v>3.29</v>
      </c>
      <c r="I666" s="6" t="s">
        <v>54</v>
      </c>
      <c r="J666" s="6" t="s">
        <v>31</v>
      </c>
      <c r="K666" s="7">
        <v>2.92</v>
      </c>
      <c r="L666" s="6" t="s">
        <v>32</v>
      </c>
      <c r="M666" s="6">
        <v>201231</v>
      </c>
      <c r="N666" s="6" t="str">
        <f t="shared" si="31"/>
        <v>2012-3-1</v>
      </c>
      <c r="O666" s="7">
        <v>3.18</v>
      </c>
      <c r="P666" s="7">
        <v>3.43</v>
      </c>
      <c r="Q666" s="6" t="s">
        <v>32</v>
      </c>
      <c r="R666" s="6">
        <v>201531</v>
      </c>
      <c r="S666" s="6" t="str">
        <f t="shared" si="32"/>
        <v>2015-3-1</v>
      </c>
      <c r="T666" s="7">
        <v>3.15</v>
      </c>
      <c r="U666" s="7">
        <v>3.4</v>
      </c>
      <c r="V666" s="6" t="s">
        <v>32</v>
      </c>
      <c r="W666" s="6">
        <v>0</v>
      </c>
      <c r="X666" s="6">
        <v>1</v>
      </c>
      <c r="Y666" s="6">
        <v>1</v>
      </c>
      <c r="Z666" s="6">
        <v>1</v>
      </c>
      <c r="AA666" s="6">
        <v>1</v>
      </c>
      <c r="AB666" s="6">
        <v>1</v>
      </c>
      <c r="AC666" s="6">
        <v>0</v>
      </c>
      <c r="AD666" s="6">
        <v>0</v>
      </c>
      <c r="AE666" s="6">
        <v>0</v>
      </c>
      <c r="AF666" s="6">
        <v>1</v>
      </c>
      <c r="AG666" s="6">
        <v>1</v>
      </c>
      <c r="AH666" s="6">
        <v>1</v>
      </c>
    </row>
    <row r="667" spans="1:34" x14ac:dyDescent="0.3">
      <c r="A667" s="6">
        <v>201181</v>
      </c>
      <c r="B667" s="12" t="str">
        <f t="shared" si="30"/>
        <v>2011-8-1</v>
      </c>
      <c r="C667" s="15">
        <v>2011</v>
      </c>
      <c r="D667" s="15">
        <v>8</v>
      </c>
      <c r="E667" s="15">
        <v>1</v>
      </c>
      <c r="F667" s="6" t="s">
        <v>28</v>
      </c>
      <c r="G667" s="6" t="s">
        <v>37</v>
      </c>
      <c r="H667" s="7">
        <v>3.38</v>
      </c>
      <c r="I667" s="6" t="s">
        <v>56</v>
      </c>
      <c r="J667" s="6" t="s">
        <v>41</v>
      </c>
      <c r="K667" s="7">
        <v>2.6</v>
      </c>
      <c r="L667" s="6" t="s">
        <v>32</v>
      </c>
      <c r="M667" s="6">
        <v>201251</v>
      </c>
      <c r="N667" s="6" t="str">
        <f t="shared" si="31"/>
        <v>2012-5-1</v>
      </c>
      <c r="O667" s="7">
        <v>2.8</v>
      </c>
      <c r="P667" s="7">
        <v>4</v>
      </c>
      <c r="Q667" s="6" t="s">
        <v>32</v>
      </c>
      <c r="R667" s="6">
        <v>201581</v>
      </c>
      <c r="S667" s="6" t="str">
        <f t="shared" si="32"/>
        <v>2015-8-1</v>
      </c>
      <c r="T667" s="7">
        <v>2.86</v>
      </c>
      <c r="U667" s="7">
        <v>2.5299999999999998</v>
      </c>
      <c r="V667" s="6" t="s">
        <v>32</v>
      </c>
      <c r="W667" s="6">
        <v>1</v>
      </c>
      <c r="X667" s="6">
        <v>0</v>
      </c>
      <c r="Y667" s="6">
        <v>1</v>
      </c>
      <c r="Z667" s="6">
        <v>1</v>
      </c>
      <c r="AA667" s="6">
        <v>1</v>
      </c>
      <c r="AB667" s="6">
        <v>0</v>
      </c>
      <c r="AC667" s="6">
        <v>1</v>
      </c>
      <c r="AD667" s="6">
        <v>0</v>
      </c>
      <c r="AE667" s="6">
        <v>0</v>
      </c>
      <c r="AF667" s="6">
        <v>0</v>
      </c>
      <c r="AG667" s="6">
        <v>1</v>
      </c>
      <c r="AH667" s="6">
        <v>1</v>
      </c>
    </row>
    <row r="668" spans="1:34" x14ac:dyDescent="0.3">
      <c r="A668" s="6">
        <v>201181</v>
      </c>
      <c r="B668" s="12" t="str">
        <f t="shared" si="30"/>
        <v>2011-8-1</v>
      </c>
      <c r="C668" s="15">
        <v>2011</v>
      </c>
      <c r="D668" s="15">
        <v>8</v>
      </c>
      <c r="E668" s="15">
        <v>1</v>
      </c>
      <c r="F668" s="6" t="s">
        <v>33</v>
      </c>
      <c r="G668" s="6" t="s">
        <v>37</v>
      </c>
      <c r="H668" s="7">
        <v>3.43</v>
      </c>
      <c r="I668" s="6" t="s">
        <v>30</v>
      </c>
      <c r="J668" s="6" t="s">
        <v>31</v>
      </c>
      <c r="K668" s="7">
        <v>2.87</v>
      </c>
      <c r="L668" s="6" t="s">
        <v>32</v>
      </c>
      <c r="M668" s="6">
        <v>201231</v>
      </c>
      <c r="N668" s="6" t="str">
        <f t="shared" si="31"/>
        <v>2012-3-1</v>
      </c>
      <c r="O668" s="7">
        <v>2.42</v>
      </c>
      <c r="P668" s="7">
        <v>1.94</v>
      </c>
      <c r="Q668" s="6" t="s">
        <v>42</v>
      </c>
      <c r="R668" s="6">
        <v>201531</v>
      </c>
      <c r="S668" s="6" t="str">
        <f t="shared" si="32"/>
        <v>2015-3-1</v>
      </c>
      <c r="T668" s="7">
        <v>2.74</v>
      </c>
      <c r="U668" s="7">
        <v>2.4300000000000002</v>
      </c>
      <c r="V668" s="6" t="s">
        <v>32</v>
      </c>
      <c r="W668" s="6">
        <v>1</v>
      </c>
      <c r="X668" s="6">
        <v>0</v>
      </c>
      <c r="Y668" s="6">
        <v>1</v>
      </c>
      <c r="Z668" s="6">
        <v>1</v>
      </c>
      <c r="AA668" s="6">
        <v>1</v>
      </c>
      <c r="AB668" s="6">
        <v>1</v>
      </c>
      <c r="AC668" s="6">
        <v>0</v>
      </c>
      <c r="AD668" s="6">
        <v>0</v>
      </c>
      <c r="AE668" s="6">
        <v>0</v>
      </c>
      <c r="AF668" s="6">
        <v>1</v>
      </c>
      <c r="AG668" s="6">
        <v>1</v>
      </c>
      <c r="AH668" s="6">
        <v>1</v>
      </c>
    </row>
    <row r="669" spans="1:34" x14ac:dyDescent="0.3">
      <c r="A669" s="6">
        <v>201181</v>
      </c>
      <c r="B669" s="12" t="str">
        <f t="shared" si="30"/>
        <v>2011-8-1</v>
      </c>
      <c r="C669" s="15">
        <v>2011</v>
      </c>
      <c r="D669" s="15">
        <v>8</v>
      </c>
      <c r="E669" s="15">
        <v>1</v>
      </c>
      <c r="F669" s="6" t="s">
        <v>33</v>
      </c>
      <c r="G669" s="6" t="s">
        <v>38</v>
      </c>
      <c r="H669" s="7">
        <v>3.4</v>
      </c>
      <c r="I669" s="6" t="s">
        <v>30</v>
      </c>
      <c r="J669" s="6" t="s">
        <v>31</v>
      </c>
      <c r="K669" s="7">
        <v>1.52</v>
      </c>
      <c r="L669" s="6" t="s">
        <v>39</v>
      </c>
      <c r="M669" s="6">
        <v>201231</v>
      </c>
      <c r="N669" s="6" t="str">
        <f t="shared" si="31"/>
        <v>2012-3-1</v>
      </c>
      <c r="O669" s="7">
        <v>1.9</v>
      </c>
      <c r="P669" s="7">
        <v>2.27</v>
      </c>
      <c r="Q669" s="6" t="s">
        <v>39</v>
      </c>
      <c r="R669" s="6">
        <v>201231</v>
      </c>
      <c r="S669" s="6" t="str">
        <f t="shared" si="32"/>
        <v>2012-3-1</v>
      </c>
      <c r="T669" s="7">
        <v>1.9</v>
      </c>
      <c r="U669" s="7">
        <v>2.27</v>
      </c>
      <c r="V669" s="6" t="s">
        <v>39</v>
      </c>
      <c r="W669" s="6">
        <v>1</v>
      </c>
      <c r="X669" s="6">
        <v>0</v>
      </c>
      <c r="Y669" s="6">
        <v>1</v>
      </c>
      <c r="Z669" s="6">
        <v>0</v>
      </c>
      <c r="AA669" s="6">
        <v>0</v>
      </c>
      <c r="AB669" s="6">
        <v>0</v>
      </c>
      <c r="AC669" s="6">
        <v>0</v>
      </c>
      <c r="AD669" s="6">
        <v>0</v>
      </c>
      <c r="AE669" s="6">
        <v>0</v>
      </c>
      <c r="AF669" s="6">
        <v>0</v>
      </c>
      <c r="AG669" s="6">
        <v>0</v>
      </c>
      <c r="AH669" s="6">
        <v>0</v>
      </c>
    </row>
    <row r="670" spans="1:34" x14ac:dyDescent="0.3">
      <c r="A670" s="6">
        <v>201181</v>
      </c>
      <c r="B670" s="12" t="str">
        <f t="shared" si="30"/>
        <v>2011-8-1</v>
      </c>
      <c r="C670" s="15">
        <v>2011</v>
      </c>
      <c r="D670" s="15">
        <v>8</v>
      </c>
      <c r="E670" s="15">
        <v>1</v>
      </c>
      <c r="F670" s="6" t="s">
        <v>33</v>
      </c>
      <c r="G670" s="6" t="s">
        <v>38</v>
      </c>
      <c r="H670" s="7">
        <v>3.63</v>
      </c>
      <c r="I670" s="6" t="s">
        <v>56</v>
      </c>
      <c r="J670" s="6" t="s">
        <v>41</v>
      </c>
      <c r="K670" s="7">
        <v>0</v>
      </c>
      <c r="L670" s="6" t="s">
        <v>32</v>
      </c>
      <c r="M670" s="6">
        <v>201181</v>
      </c>
      <c r="N670" s="6" t="str">
        <f t="shared" si="31"/>
        <v>2011-8-1</v>
      </c>
      <c r="O670" s="7">
        <v>0</v>
      </c>
      <c r="P670" s="7">
        <v>0</v>
      </c>
      <c r="Q670" s="6" t="s">
        <v>32</v>
      </c>
      <c r="R670" s="6">
        <v>201761</v>
      </c>
      <c r="S670" s="6" t="str">
        <f t="shared" si="32"/>
        <v>2017-6-1</v>
      </c>
      <c r="T670" s="7">
        <v>3.62</v>
      </c>
      <c r="U670" s="7">
        <v>3</v>
      </c>
      <c r="V670" s="6" t="s">
        <v>32</v>
      </c>
      <c r="W670" s="6">
        <v>1</v>
      </c>
      <c r="X670" s="6">
        <v>0</v>
      </c>
      <c r="Y670" s="6">
        <v>1</v>
      </c>
      <c r="Z670" s="6">
        <v>1</v>
      </c>
      <c r="AA670" s="6">
        <v>1</v>
      </c>
      <c r="AB670" s="6">
        <v>1</v>
      </c>
      <c r="AC670" s="6">
        <v>1</v>
      </c>
      <c r="AD670" s="6">
        <v>1</v>
      </c>
      <c r="AE670" s="6">
        <v>0</v>
      </c>
      <c r="AF670" s="6">
        <v>0</v>
      </c>
      <c r="AG670" s="6">
        <v>0</v>
      </c>
      <c r="AH670" s="6">
        <v>0</v>
      </c>
    </row>
    <row r="671" spans="1:34" x14ac:dyDescent="0.3">
      <c r="A671" s="6">
        <v>201181</v>
      </c>
      <c r="B671" s="12" t="str">
        <f t="shared" si="30"/>
        <v>2011-8-1</v>
      </c>
      <c r="C671" s="15">
        <v>2011</v>
      </c>
      <c r="D671" s="15">
        <v>8</v>
      </c>
      <c r="E671" s="15">
        <v>1</v>
      </c>
      <c r="F671" s="6" t="s">
        <v>33</v>
      </c>
      <c r="G671" s="6" t="s">
        <v>29</v>
      </c>
      <c r="H671" s="7">
        <v>3.45</v>
      </c>
      <c r="I671" s="6" t="s">
        <v>30</v>
      </c>
      <c r="J671" s="6" t="s">
        <v>41</v>
      </c>
      <c r="K671" s="7">
        <v>3</v>
      </c>
      <c r="L671" s="6" t="s">
        <v>32</v>
      </c>
      <c r="M671" s="6">
        <v>201231</v>
      </c>
      <c r="N671" s="6" t="str">
        <f t="shared" si="31"/>
        <v>2012-3-1</v>
      </c>
      <c r="O671" s="7">
        <v>2.04</v>
      </c>
      <c r="P671" s="7">
        <v>0</v>
      </c>
      <c r="Q671" s="6" t="s">
        <v>42</v>
      </c>
      <c r="R671" s="6">
        <v>201231</v>
      </c>
      <c r="S671" s="6" t="str">
        <f t="shared" si="32"/>
        <v>2012-3-1</v>
      </c>
      <c r="T671" s="7">
        <v>2.04</v>
      </c>
      <c r="U671" s="7">
        <v>0</v>
      </c>
      <c r="V671" s="6" t="s">
        <v>42</v>
      </c>
      <c r="W671" s="6">
        <v>1</v>
      </c>
      <c r="X671" s="6">
        <v>0</v>
      </c>
      <c r="Y671" s="6">
        <v>1</v>
      </c>
      <c r="Z671" s="6">
        <v>0</v>
      </c>
      <c r="AA671" s="6">
        <v>0</v>
      </c>
      <c r="AB671" s="6">
        <v>0</v>
      </c>
      <c r="AC671" s="6">
        <v>0</v>
      </c>
      <c r="AD671" s="6">
        <v>0</v>
      </c>
      <c r="AE671" s="6">
        <v>0</v>
      </c>
      <c r="AF671" s="6">
        <v>0</v>
      </c>
      <c r="AG671" s="6">
        <v>0</v>
      </c>
      <c r="AH671" s="6">
        <v>0</v>
      </c>
    </row>
    <row r="672" spans="1:34" x14ac:dyDescent="0.3">
      <c r="A672" s="6">
        <v>201181</v>
      </c>
      <c r="B672" s="12" t="str">
        <f t="shared" si="30"/>
        <v>2011-8-1</v>
      </c>
      <c r="C672" s="15">
        <v>2011</v>
      </c>
      <c r="D672" s="15">
        <v>8</v>
      </c>
      <c r="E672" s="15">
        <v>1</v>
      </c>
      <c r="F672" s="6" t="s">
        <v>28</v>
      </c>
      <c r="G672" s="6" t="s">
        <v>29</v>
      </c>
      <c r="H672" s="7">
        <v>2.42</v>
      </c>
      <c r="I672" s="6" t="s">
        <v>50</v>
      </c>
      <c r="J672" s="6" t="s">
        <v>31</v>
      </c>
      <c r="K672" s="7">
        <v>2.92</v>
      </c>
      <c r="L672" s="6" t="s">
        <v>32</v>
      </c>
      <c r="M672" s="6">
        <v>201231</v>
      </c>
      <c r="N672" s="6" t="str">
        <f t="shared" si="31"/>
        <v>2012-3-1</v>
      </c>
      <c r="O672" s="7">
        <v>2.59</v>
      </c>
      <c r="P672" s="7">
        <v>2.2599999999999998</v>
      </c>
      <c r="Q672" s="6" t="s">
        <v>32</v>
      </c>
      <c r="R672" s="6">
        <v>201551</v>
      </c>
      <c r="S672" s="6" t="str">
        <f t="shared" si="32"/>
        <v>2015-5-1</v>
      </c>
      <c r="T672" s="7">
        <v>2.36</v>
      </c>
      <c r="U672" s="7">
        <v>3.7</v>
      </c>
      <c r="V672" s="6" t="s">
        <v>32</v>
      </c>
      <c r="W672" s="6">
        <v>0</v>
      </c>
      <c r="X672" s="6">
        <v>0</v>
      </c>
      <c r="Y672" s="6">
        <v>1</v>
      </c>
      <c r="Z672" s="6">
        <v>1</v>
      </c>
      <c r="AA672" s="6">
        <v>1</v>
      </c>
      <c r="AB672" s="6">
        <v>1</v>
      </c>
      <c r="AC672" s="6">
        <v>0</v>
      </c>
      <c r="AD672" s="6">
        <v>0</v>
      </c>
      <c r="AE672" s="6">
        <v>0</v>
      </c>
      <c r="AF672" s="6">
        <v>1</v>
      </c>
      <c r="AG672" s="6">
        <v>1</v>
      </c>
      <c r="AH672" s="6">
        <v>1</v>
      </c>
    </row>
    <row r="673" spans="1:34" x14ac:dyDescent="0.3">
      <c r="A673" s="6">
        <v>201181</v>
      </c>
      <c r="B673" s="12" t="str">
        <f t="shared" si="30"/>
        <v>2011-8-1</v>
      </c>
      <c r="C673" s="15">
        <v>2011</v>
      </c>
      <c r="D673" s="15">
        <v>8</v>
      </c>
      <c r="E673" s="15">
        <v>1</v>
      </c>
      <c r="F673" s="6" t="s">
        <v>28</v>
      </c>
      <c r="G673" s="6" t="s">
        <v>37</v>
      </c>
      <c r="H673" s="7">
        <v>3.21</v>
      </c>
      <c r="I673" s="6" t="s">
        <v>50</v>
      </c>
      <c r="J673" s="6" t="s">
        <v>41</v>
      </c>
      <c r="K673" s="7">
        <v>2.52</v>
      </c>
      <c r="L673" s="6" t="s">
        <v>32</v>
      </c>
      <c r="M673" s="6">
        <v>201231</v>
      </c>
      <c r="N673" s="6" t="str">
        <f t="shared" si="31"/>
        <v>2012-3-1</v>
      </c>
      <c r="O673" s="7">
        <v>2.1</v>
      </c>
      <c r="P673" s="7">
        <v>1.56</v>
      </c>
      <c r="Q673" s="6" t="s">
        <v>42</v>
      </c>
      <c r="R673" s="6">
        <v>201231</v>
      </c>
      <c r="S673" s="6" t="str">
        <f t="shared" si="32"/>
        <v>2012-3-1</v>
      </c>
      <c r="T673" s="7">
        <v>2.1</v>
      </c>
      <c r="U673" s="7">
        <v>1.56</v>
      </c>
      <c r="V673" s="6" t="s">
        <v>42</v>
      </c>
      <c r="W673" s="6">
        <v>0</v>
      </c>
      <c r="X673" s="6">
        <v>0</v>
      </c>
      <c r="Y673" s="6">
        <v>1</v>
      </c>
      <c r="Z673" s="6">
        <v>0</v>
      </c>
      <c r="AA673" s="6">
        <v>0</v>
      </c>
      <c r="AB673" s="6">
        <v>0</v>
      </c>
      <c r="AC673" s="6">
        <v>0</v>
      </c>
      <c r="AD673" s="6">
        <v>0</v>
      </c>
      <c r="AE673" s="6">
        <v>0</v>
      </c>
      <c r="AF673" s="6">
        <v>0</v>
      </c>
      <c r="AG673" s="6">
        <v>0</v>
      </c>
      <c r="AH673" s="6">
        <v>0</v>
      </c>
    </row>
    <row r="674" spans="1:34" x14ac:dyDescent="0.3">
      <c r="A674" s="6">
        <v>201181</v>
      </c>
      <c r="B674" s="12" t="str">
        <f t="shared" si="30"/>
        <v>2011-8-1</v>
      </c>
      <c r="C674" s="15">
        <v>2011</v>
      </c>
      <c r="D674" s="15">
        <v>8</v>
      </c>
      <c r="E674" s="15">
        <v>1</v>
      </c>
      <c r="F674" s="6" t="s">
        <v>28</v>
      </c>
      <c r="G674" s="6" t="s">
        <v>37</v>
      </c>
      <c r="H674" s="7">
        <v>3.2</v>
      </c>
      <c r="I674" s="6" t="s">
        <v>60</v>
      </c>
      <c r="J674" s="6" t="s">
        <v>31</v>
      </c>
      <c r="K674" s="7">
        <v>1.5</v>
      </c>
      <c r="L674" s="6" t="s">
        <v>39</v>
      </c>
      <c r="M674" s="6">
        <v>201271</v>
      </c>
      <c r="N674" s="6" t="str">
        <f t="shared" si="31"/>
        <v>2012-7-1</v>
      </c>
      <c r="O674" s="7">
        <v>2</v>
      </c>
      <c r="P674" s="7">
        <v>1.7</v>
      </c>
      <c r="Q674" s="6" t="s">
        <v>42</v>
      </c>
      <c r="R674" s="6">
        <v>201531</v>
      </c>
      <c r="S674" s="6" t="str">
        <f t="shared" si="32"/>
        <v>2015-3-1</v>
      </c>
      <c r="T674" s="7">
        <v>2.27</v>
      </c>
      <c r="U674" s="7">
        <v>2.4300000000000002</v>
      </c>
      <c r="V674" s="6" t="s">
        <v>32</v>
      </c>
      <c r="W674" s="6">
        <v>1</v>
      </c>
      <c r="X674" s="6">
        <v>0</v>
      </c>
      <c r="Y674" s="6">
        <v>1</v>
      </c>
      <c r="Z674" s="6">
        <v>1</v>
      </c>
      <c r="AA674" s="6">
        <v>1</v>
      </c>
      <c r="AB674" s="6">
        <v>1</v>
      </c>
      <c r="AC674" s="6">
        <v>0</v>
      </c>
      <c r="AD674" s="6">
        <v>0</v>
      </c>
      <c r="AE674" s="6">
        <v>0</v>
      </c>
      <c r="AF674" s="6">
        <v>1</v>
      </c>
      <c r="AG674" s="6">
        <v>1</v>
      </c>
      <c r="AH674" s="6">
        <v>1</v>
      </c>
    </row>
    <row r="675" spans="1:34" x14ac:dyDescent="0.3">
      <c r="A675" s="6">
        <v>201181</v>
      </c>
      <c r="B675" s="12" t="str">
        <f t="shared" si="30"/>
        <v>2011-8-1</v>
      </c>
      <c r="C675" s="15">
        <v>2011</v>
      </c>
      <c r="D675" s="15">
        <v>8</v>
      </c>
      <c r="E675" s="15">
        <v>1</v>
      </c>
      <c r="F675" s="6" t="s">
        <v>28</v>
      </c>
      <c r="G675" s="6" t="s">
        <v>40</v>
      </c>
      <c r="H675" s="7">
        <v>2.71</v>
      </c>
      <c r="I675" s="6" t="s">
        <v>30</v>
      </c>
      <c r="J675" s="6" t="s">
        <v>44</v>
      </c>
      <c r="K675" s="7">
        <v>2.06</v>
      </c>
      <c r="L675" s="6" t="s">
        <v>32</v>
      </c>
      <c r="M675" s="6">
        <v>201231</v>
      </c>
      <c r="N675" s="6" t="str">
        <f t="shared" si="31"/>
        <v>2012-3-1</v>
      </c>
      <c r="O675" s="7">
        <v>1.63</v>
      </c>
      <c r="P675" s="7">
        <v>1.1000000000000001</v>
      </c>
      <c r="Q675" s="6" t="s">
        <v>39</v>
      </c>
      <c r="R675" s="6">
        <v>201581</v>
      </c>
      <c r="S675" s="6" t="str">
        <f t="shared" si="32"/>
        <v>2015-8-1</v>
      </c>
      <c r="T675" s="7">
        <v>2.39</v>
      </c>
      <c r="U675" s="7">
        <v>3.2</v>
      </c>
      <c r="V675" s="6" t="s">
        <v>32</v>
      </c>
      <c r="W675" s="6">
        <v>1</v>
      </c>
      <c r="X675" s="6">
        <v>0</v>
      </c>
      <c r="Y675" s="6">
        <v>1</v>
      </c>
      <c r="Z675" s="6">
        <v>1</v>
      </c>
      <c r="AA675" s="6">
        <v>1</v>
      </c>
      <c r="AB675" s="6">
        <v>1</v>
      </c>
      <c r="AC675" s="6">
        <v>1</v>
      </c>
      <c r="AD675" s="6">
        <v>0</v>
      </c>
      <c r="AE675" s="6">
        <v>0</v>
      </c>
      <c r="AF675" s="6">
        <v>0</v>
      </c>
      <c r="AG675" s="6">
        <v>0</v>
      </c>
      <c r="AH675" s="6">
        <v>0</v>
      </c>
    </row>
    <row r="676" spans="1:34" x14ac:dyDescent="0.3">
      <c r="A676" s="6">
        <v>201181</v>
      </c>
      <c r="B676" s="12" t="str">
        <f t="shared" si="30"/>
        <v>2011-8-1</v>
      </c>
      <c r="C676" s="15">
        <v>2011</v>
      </c>
      <c r="D676" s="15">
        <v>8</v>
      </c>
      <c r="E676" s="15">
        <v>1</v>
      </c>
      <c r="F676" s="6" t="s">
        <v>28</v>
      </c>
      <c r="G676" s="6" t="s">
        <v>34</v>
      </c>
      <c r="H676" s="7">
        <v>2.86</v>
      </c>
      <c r="I676" s="6" t="s">
        <v>51</v>
      </c>
      <c r="J676" s="6" t="s">
        <v>35</v>
      </c>
      <c r="K676" s="7">
        <v>1.1399999999999999</v>
      </c>
      <c r="L676" s="6" t="s">
        <v>39</v>
      </c>
      <c r="M676" s="6">
        <v>201261</v>
      </c>
      <c r="N676" s="6" t="str">
        <f t="shared" si="31"/>
        <v>2012-6-1</v>
      </c>
      <c r="O676" s="7">
        <v>3.17</v>
      </c>
      <c r="P676" s="7">
        <v>4</v>
      </c>
      <c r="Q676" s="6" t="s">
        <v>32</v>
      </c>
      <c r="R676" s="6">
        <v>201631</v>
      </c>
      <c r="S676" s="6" t="str">
        <f t="shared" si="32"/>
        <v>2016-3-1</v>
      </c>
      <c r="T676" s="7">
        <v>2.2599999999999998</v>
      </c>
      <c r="U676" s="7">
        <v>1</v>
      </c>
      <c r="V676" s="6" t="s">
        <v>42</v>
      </c>
      <c r="W676" s="6">
        <v>0</v>
      </c>
      <c r="X676" s="6">
        <v>0</v>
      </c>
      <c r="Y676" s="6">
        <v>1</v>
      </c>
      <c r="Z676" s="6">
        <v>1</v>
      </c>
      <c r="AA676" s="6">
        <v>1</v>
      </c>
      <c r="AB676" s="6">
        <v>1</v>
      </c>
      <c r="AC676" s="6">
        <v>1</v>
      </c>
      <c r="AD676" s="6">
        <v>0</v>
      </c>
      <c r="AE676" s="6">
        <v>0</v>
      </c>
      <c r="AF676" s="6">
        <v>0</v>
      </c>
      <c r="AG676" s="6">
        <v>1</v>
      </c>
      <c r="AH676" s="6">
        <v>1</v>
      </c>
    </row>
    <row r="677" spans="1:34" x14ac:dyDescent="0.3">
      <c r="A677" s="6">
        <v>201181</v>
      </c>
      <c r="B677" s="12" t="str">
        <f t="shared" si="30"/>
        <v>2011-8-1</v>
      </c>
      <c r="C677" s="15">
        <v>2011</v>
      </c>
      <c r="D677" s="15">
        <v>8</v>
      </c>
      <c r="E677" s="15">
        <v>1</v>
      </c>
      <c r="F677" s="6" t="s">
        <v>33</v>
      </c>
      <c r="G677" s="6" t="s">
        <v>37</v>
      </c>
      <c r="H677" s="7">
        <v>3.06</v>
      </c>
      <c r="I677" s="6" t="s">
        <v>54</v>
      </c>
      <c r="J677" s="6" t="s">
        <v>31</v>
      </c>
      <c r="K677" s="7">
        <v>3.16</v>
      </c>
      <c r="L677" s="6" t="s">
        <v>32</v>
      </c>
      <c r="M677" s="6">
        <v>201231</v>
      </c>
      <c r="N677" s="6" t="str">
        <f t="shared" si="31"/>
        <v>2012-3-1</v>
      </c>
      <c r="O677" s="7">
        <v>2.41</v>
      </c>
      <c r="P677" s="7">
        <v>1.46</v>
      </c>
      <c r="Q677" s="6" t="s">
        <v>42</v>
      </c>
      <c r="R677" s="6">
        <v>201531</v>
      </c>
      <c r="S677" s="6" t="str">
        <f t="shared" si="32"/>
        <v>2015-3-1</v>
      </c>
      <c r="T677" s="7">
        <v>2.62</v>
      </c>
      <c r="U677" s="7">
        <v>2.72</v>
      </c>
      <c r="V677" s="6" t="s">
        <v>32</v>
      </c>
      <c r="W677" s="6">
        <v>1</v>
      </c>
      <c r="X677" s="6">
        <v>0</v>
      </c>
      <c r="Y677" s="6">
        <v>1</v>
      </c>
      <c r="Z677" s="6">
        <v>1</v>
      </c>
      <c r="AA677" s="6">
        <v>1</v>
      </c>
      <c r="AB677" s="6">
        <v>1</v>
      </c>
      <c r="AC677" s="6">
        <v>0</v>
      </c>
      <c r="AD677" s="6">
        <v>0</v>
      </c>
      <c r="AE677" s="6">
        <v>0</v>
      </c>
      <c r="AF677" s="6">
        <v>0</v>
      </c>
      <c r="AG677" s="6">
        <v>0</v>
      </c>
      <c r="AH677" s="6">
        <v>0</v>
      </c>
    </row>
    <row r="678" spans="1:34" x14ac:dyDescent="0.3">
      <c r="A678" s="6">
        <v>201181</v>
      </c>
      <c r="B678" s="12" t="str">
        <f t="shared" si="30"/>
        <v>2011-8-1</v>
      </c>
      <c r="C678" s="15">
        <v>2011</v>
      </c>
      <c r="D678" s="15">
        <v>8</v>
      </c>
      <c r="E678" s="15">
        <v>1</v>
      </c>
      <c r="F678" s="6" t="s">
        <v>33</v>
      </c>
      <c r="G678" s="6" t="s">
        <v>38</v>
      </c>
      <c r="H678" s="7">
        <v>3.02</v>
      </c>
      <c r="I678" s="6" t="s">
        <v>50</v>
      </c>
      <c r="J678" s="6" t="s">
        <v>31</v>
      </c>
      <c r="K678" s="7">
        <v>0</v>
      </c>
      <c r="L678" s="6" t="s">
        <v>39</v>
      </c>
      <c r="M678" s="6">
        <v>201231</v>
      </c>
      <c r="N678" s="6" t="str">
        <f t="shared" si="31"/>
        <v>2012-3-1</v>
      </c>
      <c r="O678" s="7">
        <v>0</v>
      </c>
      <c r="P678" s="7">
        <v>0</v>
      </c>
      <c r="Q678" s="6" t="s">
        <v>47</v>
      </c>
      <c r="R678" s="6">
        <v>201231</v>
      </c>
      <c r="S678" s="6" t="str">
        <f t="shared" si="32"/>
        <v>2012-3-1</v>
      </c>
      <c r="T678" s="7">
        <v>0</v>
      </c>
      <c r="U678" s="7">
        <v>0</v>
      </c>
      <c r="V678" s="6" t="s">
        <v>47</v>
      </c>
      <c r="W678" s="6">
        <v>0</v>
      </c>
      <c r="X678" s="6">
        <v>0</v>
      </c>
      <c r="Y678" s="6">
        <v>1</v>
      </c>
      <c r="Z678" s="6">
        <v>0</v>
      </c>
      <c r="AA678" s="6">
        <v>0</v>
      </c>
      <c r="AB678" s="6">
        <v>0</v>
      </c>
      <c r="AC678" s="6">
        <v>0</v>
      </c>
      <c r="AD678" s="6">
        <v>0</v>
      </c>
      <c r="AE678" s="6">
        <v>0</v>
      </c>
      <c r="AF678" s="6">
        <v>0</v>
      </c>
      <c r="AG678" s="6">
        <v>0</v>
      </c>
      <c r="AH678" s="6">
        <v>0</v>
      </c>
    </row>
    <row r="679" spans="1:34" x14ac:dyDescent="0.3">
      <c r="A679" s="6">
        <v>201181</v>
      </c>
      <c r="B679" s="12" t="str">
        <f t="shared" si="30"/>
        <v>2011-8-1</v>
      </c>
      <c r="C679" s="15">
        <v>2011</v>
      </c>
      <c r="D679" s="15">
        <v>8</v>
      </c>
      <c r="E679" s="15">
        <v>1</v>
      </c>
      <c r="F679" s="6" t="s">
        <v>33</v>
      </c>
      <c r="G679" s="6" t="s">
        <v>36</v>
      </c>
      <c r="H679" s="7">
        <v>2.8</v>
      </c>
      <c r="I679" s="6" t="s">
        <v>60</v>
      </c>
      <c r="J679" s="6" t="s">
        <v>41</v>
      </c>
      <c r="K679" s="7">
        <v>3.13</v>
      </c>
      <c r="L679" s="6" t="s">
        <v>32</v>
      </c>
      <c r="M679" s="6">
        <v>201231</v>
      </c>
      <c r="N679" s="6" t="str">
        <f t="shared" si="31"/>
        <v>2012-3-1</v>
      </c>
      <c r="O679" s="7">
        <v>2.9</v>
      </c>
      <c r="P679" s="7">
        <v>2.66</v>
      </c>
      <c r="Q679" s="6" t="s">
        <v>32</v>
      </c>
      <c r="R679" s="6">
        <v>201331</v>
      </c>
      <c r="S679" s="6" t="str">
        <f t="shared" si="32"/>
        <v>2013-3-1</v>
      </c>
      <c r="T679" s="7">
        <v>2.25</v>
      </c>
      <c r="U679" s="7">
        <v>1.75</v>
      </c>
      <c r="V679" s="6" t="s">
        <v>42</v>
      </c>
      <c r="W679" s="6">
        <v>0</v>
      </c>
      <c r="X679" s="6">
        <v>1</v>
      </c>
      <c r="Y679" s="6">
        <v>1</v>
      </c>
      <c r="Z679" s="6">
        <v>1</v>
      </c>
      <c r="AA679" s="6">
        <v>0</v>
      </c>
      <c r="AB679" s="6">
        <v>0</v>
      </c>
      <c r="AC679" s="6">
        <v>0</v>
      </c>
      <c r="AD679" s="6">
        <v>0</v>
      </c>
      <c r="AE679" s="6">
        <v>0</v>
      </c>
      <c r="AF679" s="6">
        <v>0</v>
      </c>
      <c r="AG679" s="6">
        <v>0</v>
      </c>
      <c r="AH679" s="6">
        <v>0</v>
      </c>
    </row>
    <row r="680" spans="1:34" x14ac:dyDescent="0.3">
      <c r="A680" s="6">
        <v>201181</v>
      </c>
      <c r="B680" s="12" t="str">
        <f t="shared" si="30"/>
        <v>2011-8-1</v>
      </c>
      <c r="C680" s="15">
        <v>2011</v>
      </c>
      <c r="D680" s="15">
        <v>8</v>
      </c>
      <c r="E680" s="15">
        <v>1</v>
      </c>
      <c r="F680" s="6" t="s">
        <v>28</v>
      </c>
      <c r="G680" s="6" t="s">
        <v>40</v>
      </c>
      <c r="H680" s="7">
        <v>3</v>
      </c>
      <c r="I680" s="6" t="s">
        <v>52</v>
      </c>
      <c r="J680" s="6" t="s">
        <v>31</v>
      </c>
      <c r="K680" s="7">
        <v>1.19</v>
      </c>
      <c r="L680" s="6" t="s">
        <v>39</v>
      </c>
      <c r="M680" s="6">
        <v>201261</v>
      </c>
      <c r="N680" s="6" t="str">
        <f t="shared" si="31"/>
        <v>2012-6-1</v>
      </c>
      <c r="O680" s="7">
        <v>1.28</v>
      </c>
      <c r="P680" s="7">
        <v>2.2999999999999998</v>
      </c>
      <c r="Q680" s="6" t="s">
        <v>39</v>
      </c>
      <c r="R680" s="6">
        <v>201431</v>
      </c>
      <c r="S680" s="6" t="str">
        <f t="shared" si="32"/>
        <v>2014-3-1</v>
      </c>
      <c r="T680" s="7">
        <v>2.09</v>
      </c>
      <c r="U680" s="7">
        <v>2.33</v>
      </c>
      <c r="V680" s="6" t="s">
        <v>32</v>
      </c>
      <c r="W680" s="6">
        <v>0</v>
      </c>
      <c r="X680" s="6">
        <v>0</v>
      </c>
      <c r="Y680" s="6">
        <v>1</v>
      </c>
      <c r="Z680" s="6">
        <v>1</v>
      </c>
      <c r="AA680" s="6">
        <v>1</v>
      </c>
      <c r="AB680" s="6">
        <v>0</v>
      </c>
      <c r="AC680" s="6">
        <v>0</v>
      </c>
      <c r="AD680" s="6">
        <v>0</v>
      </c>
      <c r="AE680" s="6">
        <v>0</v>
      </c>
      <c r="AF680" s="6">
        <v>0</v>
      </c>
      <c r="AG680" s="6">
        <v>0</v>
      </c>
      <c r="AH680" s="6">
        <v>0</v>
      </c>
    </row>
    <row r="681" spans="1:34" x14ac:dyDescent="0.3">
      <c r="A681" s="6">
        <v>201181</v>
      </c>
      <c r="B681" s="12" t="str">
        <f t="shared" si="30"/>
        <v>2011-8-1</v>
      </c>
      <c r="C681" s="15">
        <v>2011</v>
      </c>
      <c r="D681" s="15">
        <v>8</v>
      </c>
      <c r="E681" s="15">
        <v>1</v>
      </c>
      <c r="F681" s="6" t="s">
        <v>33</v>
      </c>
      <c r="G681" s="6" t="s">
        <v>38</v>
      </c>
      <c r="H681" s="7">
        <v>3.65</v>
      </c>
      <c r="I681" s="6" t="s">
        <v>60</v>
      </c>
      <c r="J681" s="6" t="s">
        <v>31</v>
      </c>
      <c r="K681" s="7">
        <v>2.82</v>
      </c>
      <c r="L681" s="6" t="s">
        <v>32</v>
      </c>
      <c r="M681" s="6">
        <v>201231</v>
      </c>
      <c r="N681" s="6" t="str">
        <f t="shared" si="31"/>
        <v>2012-3-1</v>
      </c>
      <c r="O681" s="7">
        <v>2.73</v>
      </c>
      <c r="P681" s="7">
        <v>2.65</v>
      </c>
      <c r="Q681" s="6" t="s">
        <v>32</v>
      </c>
      <c r="R681" s="6">
        <v>201481</v>
      </c>
      <c r="S681" s="6" t="str">
        <f t="shared" si="32"/>
        <v>2014-8-1</v>
      </c>
      <c r="T681" s="7">
        <v>3.27</v>
      </c>
      <c r="U681" s="7">
        <v>4</v>
      </c>
      <c r="V681" s="6" t="s">
        <v>32</v>
      </c>
      <c r="W681" s="6">
        <v>0</v>
      </c>
      <c r="X681" s="6">
        <v>0</v>
      </c>
      <c r="Y681" s="6">
        <v>1</v>
      </c>
      <c r="Z681" s="6">
        <v>1</v>
      </c>
      <c r="AA681" s="6">
        <v>1</v>
      </c>
      <c r="AB681" s="6">
        <v>1</v>
      </c>
      <c r="AC681" s="6">
        <v>0</v>
      </c>
      <c r="AD681" s="6">
        <v>0</v>
      </c>
      <c r="AE681" s="6">
        <v>0</v>
      </c>
      <c r="AF681" s="6">
        <v>1</v>
      </c>
      <c r="AG681" s="6">
        <v>1</v>
      </c>
      <c r="AH681" s="6">
        <v>1</v>
      </c>
    </row>
    <row r="682" spans="1:34" x14ac:dyDescent="0.3">
      <c r="A682" s="6">
        <v>201181</v>
      </c>
      <c r="B682" s="12" t="str">
        <f t="shared" si="30"/>
        <v>2011-8-1</v>
      </c>
      <c r="C682" s="15">
        <v>2011</v>
      </c>
      <c r="D682" s="15">
        <v>8</v>
      </c>
      <c r="E682" s="15">
        <v>1</v>
      </c>
      <c r="F682" s="6" t="s">
        <v>28</v>
      </c>
      <c r="G682" s="6" t="s">
        <v>38</v>
      </c>
      <c r="H682" s="7">
        <v>2.3199999999999998</v>
      </c>
      <c r="I682" s="6" t="s">
        <v>55</v>
      </c>
      <c r="J682" s="6" t="s">
        <v>31</v>
      </c>
      <c r="K682" s="7">
        <v>2.21</v>
      </c>
      <c r="L682" s="6" t="s">
        <v>32</v>
      </c>
      <c r="M682" s="6">
        <v>201231</v>
      </c>
      <c r="N682" s="6" t="str">
        <f t="shared" si="31"/>
        <v>2012-3-1</v>
      </c>
      <c r="O682" s="7">
        <v>1.66</v>
      </c>
      <c r="P682" s="7">
        <v>1.1399999999999999</v>
      </c>
      <c r="Q682" s="6" t="s">
        <v>39</v>
      </c>
      <c r="R682" s="6">
        <v>201731</v>
      </c>
      <c r="S682" s="6" t="str">
        <f t="shared" si="32"/>
        <v>2017-3-1</v>
      </c>
      <c r="T682" s="7">
        <v>2.5299999999999998</v>
      </c>
      <c r="U682" s="7">
        <v>2.5</v>
      </c>
      <c r="V682" s="6" t="s">
        <v>32</v>
      </c>
      <c r="W682" s="6">
        <v>0</v>
      </c>
      <c r="X682" s="6">
        <v>0</v>
      </c>
      <c r="Y682" s="6">
        <v>1</v>
      </c>
      <c r="Z682" s="6">
        <v>1</v>
      </c>
      <c r="AA682" s="6">
        <v>0</v>
      </c>
      <c r="AB682" s="6">
        <v>1</v>
      </c>
      <c r="AC682" s="6">
        <v>1</v>
      </c>
      <c r="AD682" s="6">
        <v>1</v>
      </c>
      <c r="AE682" s="6">
        <v>0</v>
      </c>
      <c r="AF682" s="6">
        <v>0</v>
      </c>
      <c r="AG682" s="6">
        <v>0</v>
      </c>
      <c r="AH682" s="6">
        <v>1</v>
      </c>
    </row>
    <row r="683" spans="1:34" x14ac:dyDescent="0.3">
      <c r="A683" s="6">
        <v>201181</v>
      </c>
      <c r="B683" s="12" t="str">
        <f t="shared" si="30"/>
        <v>2011-8-1</v>
      </c>
      <c r="C683" s="15">
        <v>2011</v>
      </c>
      <c r="D683" s="15">
        <v>8</v>
      </c>
      <c r="E683" s="15">
        <v>1</v>
      </c>
      <c r="F683" s="6" t="s">
        <v>33</v>
      </c>
      <c r="G683" s="6" t="s">
        <v>38</v>
      </c>
      <c r="H683" s="7">
        <v>2.98</v>
      </c>
      <c r="I683" s="6" t="s">
        <v>55</v>
      </c>
      <c r="J683" s="6" t="s">
        <v>43</v>
      </c>
      <c r="K683" s="7">
        <v>3.31</v>
      </c>
      <c r="L683" s="6" t="s">
        <v>32</v>
      </c>
      <c r="M683" s="6">
        <v>201231</v>
      </c>
      <c r="N683" s="6" t="str">
        <f t="shared" si="31"/>
        <v>2012-3-1</v>
      </c>
      <c r="O683" s="7">
        <v>2.96</v>
      </c>
      <c r="P683" s="7">
        <v>2.67</v>
      </c>
      <c r="Q683" s="6" t="s">
        <v>32</v>
      </c>
      <c r="R683" s="6">
        <v>201531</v>
      </c>
      <c r="S683" s="6" t="str">
        <f t="shared" si="32"/>
        <v>2015-3-1</v>
      </c>
      <c r="T683" s="7">
        <v>2.99</v>
      </c>
      <c r="U683" s="7">
        <v>3.35</v>
      </c>
      <c r="V683" s="6" t="s">
        <v>32</v>
      </c>
      <c r="W683" s="6">
        <v>0</v>
      </c>
      <c r="X683" s="6">
        <v>0</v>
      </c>
      <c r="Y683" s="6">
        <v>1</v>
      </c>
      <c r="Z683" s="6">
        <v>1</v>
      </c>
      <c r="AA683" s="6">
        <v>1</v>
      </c>
      <c r="AB683" s="6">
        <v>1</v>
      </c>
      <c r="AC683" s="6">
        <v>0</v>
      </c>
      <c r="AD683" s="6">
        <v>0</v>
      </c>
      <c r="AE683" s="6">
        <v>0</v>
      </c>
      <c r="AF683" s="6">
        <v>1</v>
      </c>
      <c r="AG683" s="6">
        <v>1</v>
      </c>
      <c r="AH683" s="6">
        <v>1</v>
      </c>
    </row>
    <row r="684" spans="1:34" x14ac:dyDescent="0.3">
      <c r="A684" s="6">
        <v>201181</v>
      </c>
      <c r="B684" s="12" t="str">
        <f t="shared" si="30"/>
        <v>2011-8-1</v>
      </c>
      <c r="C684" s="15">
        <v>2011</v>
      </c>
      <c r="D684" s="15">
        <v>8</v>
      </c>
      <c r="E684" s="15">
        <v>1</v>
      </c>
      <c r="F684" s="6" t="s">
        <v>33</v>
      </c>
      <c r="G684" s="6" t="s">
        <v>38</v>
      </c>
      <c r="H684" s="7">
        <v>3.46</v>
      </c>
      <c r="I684" s="6" t="s">
        <v>55</v>
      </c>
      <c r="J684" s="6" t="s">
        <v>41</v>
      </c>
      <c r="K684" s="7">
        <v>0.68</v>
      </c>
      <c r="L684" s="6" t="s">
        <v>39</v>
      </c>
      <c r="M684" s="6">
        <v>201231</v>
      </c>
      <c r="N684" s="6" t="str">
        <f t="shared" si="31"/>
        <v>2012-3-1</v>
      </c>
      <c r="O684" s="7">
        <v>0.83</v>
      </c>
      <c r="P684" s="7">
        <v>1.65</v>
      </c>
      <c r="Q684" s="6" t="s">
        <v>39</v>
      </c>
      <c r="R684" s="6">
        <v>201331</v>
      </c>
      <c r="S684" s="6" t="str">
        <f t="shared" si="32"/>
        <v>2013-3-1</v>
      </c>
      <c r="T684" s="7">
        <v>3.08</v>
      </c>
      <c r="U684" s="7">
        <v>3.17</v>
      </c>
      <c r="V684" s="6" t="s">
        <v>32</v>
      </c>
      <c r="W684" s="6">
        <v>1</v>
      </c>
      <c r="X684" s="6">
        <v>0</v>
      </c>
      <c r="Y684" s="6">
        <v>1</v>
      </c>
      <c r="Z684" s="6">
        <v>1</v>
      </c>
      <c r="AA684" s="6">
        <v>0</v>
      </c>
      <c r="AB684" s="6">
        <v>0</v>
      </c>
      <c r="AC684" s="6">
        <v>0</v>
      </c>
      <c r="AD684" s="6">
        <v>0</v>
      </c>
      <c r="AE684" s="6">
        <v>0</v>
      </c>
      <c r="AF684" s="6">
        <v>0</v>
      </c>
      <c r="AG684" s="6">
        <v>0</v>
      </c>
      <c r="AH684" s="6">
        <v>0</v>
      </c>
    </row>
    <row r="685" spans="1:34" x14ac:dyDescent="0.3">
      <c r="A685" s="6">
        <v>201181</v>
      </c>
      <c r="B685" s="12" t="str">
        <f t="shared" si="30"/>
        <v>2011-8-1</v>
      </c>
      <c r="C685" s="15">
        <v>2011</v>
      </c>
      <c r="D685" s="15">
        <v>8</v>
      </c>
      <c r="E685" s="15">
        <v>1</v>
      </c>
      <c r="F685" s="6" t="s">
        <v>28</v>
      </c>
      <c r="G685" s="6" t="s">
        <v>34</v>
      </c>
      <c r="H685" s="7">
        <v>3.21</v>
      </c>
      <c r="I685" s="6" t="s">
        <v>56</v>
      </c>
      <c r="J685" s="6" t="s">
        <v>35</v>
      </c>
      <c r="K685" s="7">
        <v>2.65</v>
      </c>
      <c r="L685" s="6" t="s">
        <v>32</v>
      </c>
      <c r="M685" s="6">
        <v>201231</v>
      </c>
      <c r="N685" s="6" t="str">
        <f t="shared" si="31"/>
        <v>2012-3-1</v>
      </c>
      <c r="O685" s="7">
        <v>2.87</v>
      </c>
      <c r="P685" s="7">
        <v>2.98</v>
      </c>
      <c r="Q685" s="6" t="s">
        <v>32</v>
      </c>
      <c r="R685" s="6">
        <v>201551</v>
      </c>
      <c r="S685" s="6" t="str">
        <f t="shared" si="32"/>
        <v>2015-5-1</v>
      </c>
      <c r="T685" s="7">
        <v>2.2799999999999998</v>
      </c>
      <c r="U685" s="7">
        <v>2.8</v>
      </c>
      <c r="V685" s="6" t="s">
        <v>32</v>
      </c>
      <c r="W685" s="6">
        <v>0</v>
      </c>
      <c r="X685" s="6">
        <v>1</v>
      </c>
      <c r="Y685" s="6">
        <v>1</v>
      </c>
      <c r="Z685" s="6">
        <v>1</v>
      </c>
      <c r="AA685" s="6">
        <v>1</v>
      </c>
      <c r="AB685" s="6">
        <v>1</v>
      </c>
      <c r="AC685" s="6">
        <v>0</v>
      </c>
      <c r="AD685" s="6">
        <v>0</v>
      </c>
      <c r="AE685" s="6">
        <v>0</v>
      </c>
      <c r="AF685" s="6">
        <v>1</v>
      </c>
      <c r="AG685" s="6">
        <v>1</v>
      </c>
      <c r="AH685" s="6">
        <v>1</v>
      </c>
    </row>
    <row r="686" spans="1:34" x14ac:dyDescent="0.3">
      <c r="A686" s="6">
        <v>201181</v>
      </c>
      <c r="B686" s="12" t="str">
        <f t="shared" si="30"/>
        <v>2011-8-1</v>
      </c>
      <c r="C686" s="15">
        <v>2011</v>
      </c>
      <c r="D686" s="15">
        <v>8</v>
      </c>
      <c r="E686" s="15">
        <v>1</v>
      </c>
      <c r="F686" s="6" t="s">
        <v>33</v>
      </c>
      <c r="G686" s="6" t="s">
        <v>29</v>
      </c>
      <c r="H686" s="7">
        <v>3.72</v>
      </c>
      <c r="I686" s="6" t="s">
        <v>60</v>
      </c>
      <c r="J686" s="6" t="s">
        <v>31</v>
      </c>
      <c r="K686" s="7">
        <v>3.15</v>
      </c>
      <c r="L686" s="6" t="s">
        <v>32</v>
      </c>
      <c r="M686" s="6">
        <v>201181</v>
      </c>
      <c r="N686" s="6" t="str">
        <f t="shared" si="31"/>
        <v>2011-8-1</v>
      </c>
      <c r="O686" s="7">
        <v>3.15</v>
      </c>
      <c r="P686" s="7">
        <v>3.15</v>
      </c>
      <c r="Q686" s="6" t="s">
        <v>32</v>
      </c>
      <c r="R686" s="6">
        <v>201181</v>
      </c>
      <c r="S686" s="6" t="str">
        <f t="shared" si="32"/>
        <v>2011-8-1</v>
      </c>
      <c r="T686" s="7">
        <v>3.15</v>
      </c>
      <c r="U686" s="7">
        <v>3.15</v>
      </c>
      <c r="V686" s="6" t="s">
        <v>32</v>
      </c>
      <c r="W686" s="6">
        <v>0</v>
      </c>
      <c r="X686" s="6">
        <v>0</v>
      </c>
      <c r="Y686" s="6">
        <v>1</v>
      </c>
      <c r="Z686" s="6">
        <v>0</v>
      </c>
      <c r="AA686" s="6">
        <v>0</v>
      </c>
      <c r="AB686" s="6">
        <v>0</v>
      </c>
      <c r="AC686" s="6">
        <v>0</v>
      </c>
      <c r="AD686" s="6">
        <v>0</v>
      </c>
      <c r="AE686" s="6">
        <v>0</v>
      </c>
      <c r="AF686" s="6">
        <v>0</v>
      </c>
      <c r="AG686" s="6">
        <v>0</v>
      </c>
      <c r="AH686" s="6">
        <v>0</v>
      </c>
    </row>
    <row r="687" spans="1:34" x14ac:dyDescent="0.3">
      <c r="A687" s="6">
        <v>201181</v>
      </c>
      <c r="B687" s="12" t="str">
        <f t="shared" si="30"/>
        <v>2011-8-1</v>
      </c>
      <c r="C687" s="15">
        <v>2011</v>
      </c>
      <c r="D687" s="15">
        <v>8</v>
      </c>
      <c r="E687" s="15">
        <v>1</v>
      </c>
      <c r="F687" s="6" t="s">
        <v>28</v>
      </c>
      <c r="G687" s="6" t="s">
        <v>34</v>
      </c>
      <c r="H687" s="7">
        <v>2.96</v>
      </c>
      <c r="I687" s="6" t="s">
        <v>54</v>
      </c>
      <c r="J687" s="6" t="s">
        <v>35</v>
      </c>
      <c r="K687" s="7">
        <v>2.74</v>
      </c>
      <c r="L687" s="6" t="s">
        <v>32</v>
      </c>
      <c r="M687" s="6">
        <v>201251</v>
      </c>
      <c r="N687" s="6" t="str">
        <f t="shared" si="31"/>
        <v>2012-5-1</v>
      </c>
      <c r="O687" s="7">
        <v>2.98</v>
      </c>
      <c r="P687" s="7">
        <v>3</v>
      </c>
      <c r="Q687" s="6" t="s">
        <v>32</v>
      </c>
      <c r="R687" s="6">
        <v>201351</v>
      </c>
      <c r="S687" s="6" t="str">
        <f t="shared" si="32"/>
        <v>2013-5-1</v>
      </c>
      <c r="T687" s="7">
        <v>3.22</v>
      </c>
      <c r="U687" s="7">
        <v>4</v>
      </c>
      <c r="V687" s="6" t="s">
        <v>32</v>
      </c>
      <c r="W687" s="6">
        <v>0</v>
      </c>
      <c r="X687" s="6">
        <v>0</v>
      </c>
      <c r="Y687" s="6">
        <v>1</v>
      </c>
      <c r="Z687" s="6">
        <v>1</v>
      </c>
      <c r="AA687" s="6">
        <v>0</v>
      </c>
      <c r="AB687" s="6">
        <v>0</v>
      </c>
      <c r="AC687" s="6">
        <v>0</v>
      </c>
      <c r="AD687" s="6">
        <v>0</v>
      </c>
      <c r="AE687" s="6">
        <v>0</v>
      </c>
      <c r="AF687" s="6">
        <v>0</v>
      </c>
      <c r="AG687" s="6">
        <v>0</v>
      </c>
      <c r="AH687" s="6">
        <v>0</v>
      </c>
    </row>
    <row r="688" spans="1:34" x14ac:dyDescent="0.3">
      <c r="A688" s="6">
        <v>201181</v>
      </c>
      <c r="B688" s="12" t="str">
        <f t="shared" si="30"/>
        <v>2011-8-1</v>
      </c>
      <c r="C688" s="15">
        <v>2011</v>
      </c>
      <c r="D688" s="15">
        <v>8</v>
      </c>
      <c r="E688" s="15">
        <v>1</v>
      </c>
      <c r="F688" s="6" t="s">
        <v>28</v>
      </c>
      <c r="G688" s="6" t="s">
        <v>38</v>
      </c>
      <c r="H688" s="7">
        <v>2.65</v>
      </c>
      <c r="I688" s="6" t="s">
        <v>30</v>
      </c>
      <c r="J688" s="6" t="s">
        <v>41</v>
      </c>
      <c r="K688" s="7">
        <v>2.41</v>
      </c>
      <c r="L688" s="6" t="s">
        <v>32</v>
      </c>
      <c r="M688" s="6">
        <v>201231</v>
      </c>
      <c r="N688" s="6" t="str">
        <f t="shared" si="31"/>
        <v>2012-3-1</v>
      </c>
      <c r="O688" s="7">
        <v>2.33</v>
      </c>
      <c r="P688" s="7">
        <v>2.23</v>
      </c>
      <c r="Q688" s="6" t="s">
        <v>32</v>
      </c>
      <c r="R688" s="6">
        <v>201571</v>
      </c>
      <c r="S688" s="6" t="str">
        <f t="shared" si="32"/>
        <v>2015-7-1</v>
      </c>
      <c r="T688" s="7">
        <v>2.4</v>
      </c>
      <c r="U688" s="7">
        <v>2</v>
      </c>
      <c r="V688" s="6" t="s">
        <v>32</v>
      </c>
      <c r="W688" s="6">
        <v>0</v>
      </c>
      <c r="X688" s="6">
        <v>0</v>
      </c>
      <c r="Y688" s="6">
        <v>1</v>
      </c>
      <c r="Z688" s="6">
        <v>1</v>
      </c>
      <c r="AA688" s="6">
        <v>1</v>
      </c>
      <c r="AB688" s="6">
        <v>1</v>
      </c>
      <c r="AC688" s="6">
        <v>0</v>
      </c>
      <c r="AD688" s="6">
        <v>0</v>
      </c>
      <c r="AE688" s="6">
        <v>0</v>
      </c>
      <c r="AF688" s="6">
        <v>1</v>
      </c>
      <c r="AG688" s="6">
        <v>1</v>
      </c>
      <c r="AH688" s="6">
        <v>1</v>
      </c>
    </row>
    <row r="689" spans="1:34" x14ac:dyDescent="0.3">
      <c r="A689" s="6">
        <v>201181</v>
      </c>
      <c r="B689" s="12" t="str">
        <f t="shared" si="30"/>
        <v>2011-8-1</v>
      </c>
      <c r="C689" s="15">
        <v>2011</v>
      </c>
      <c r="D689" s="15">
        <v>8</v>
      </c>
      <c r="E689" s="15">
        <v>1</v>
      </c>
      <c r="F689" s="6" t="s">
        <v>28</v>
      </c>
      <c r="G689" s="6" t="s">
        <v>38</v>
      </c>
      <c r="H689" s="7">
        <v>3.06</v>
      </c>
      <c r="I689" s="6" t="s">
        <v>54</v>
      </c>
      <c r="J689" s="6" t="s">
        <v>46</v>
      </c>
      <c r="K689" s="7">
        <v>3.08</v>
      </c>
      <c r="L689" s="6" t="s">
        <v>32</v>
      </c>
      <c r="M689" s="6">
        <v>201231</v>
      </c>
      <c r="N689" s="6" t="str">
        <f t="shared" si="31"/>
        <v>2012-3-1</v>
      </c>
      <c r="O689" s="7">
        <v>2.9</v>
      </c>
      <c r="P689" s="7">
        <v>2.78</v>
      </c>
      <c r="Q689" s="6" t="s">
        <v>32</v>
      </c>
      <c r="R689" s="6">
        <v>201561</v>
      </c>
      <c r="S689" s="6" t="str">
        <f t="shared" si="32"/>
        <v>2015-6-1</v>
      </c>
      <c r="T689" s="7">
        <v>2.4300000000000002</v>
      </c>
      <c r="U689" s="7">
        <v>2.2999999999999998</v>
      </c>
      <c r="V689" s="6" t="s">
        <v>32</v>
      </c>
      <c r="W689" s="6">
        <v>0</v>
      </c>
      <c r="X689" s="6">
        <v>0</v>
      </c>
      <c r="Y689" s="6">
        <v>1</v>
      </c>
      <c r="Z689" s="6">
        <v>1</v>
      </c>
      <c r="AA689" s="6">
        <v>1</v>
      </c>
      <c r="AB689" s="6">
        <v>1</v>
      </c>
      <c r="AC689" s="6">
        <v>0</v>
      </c>
      <c r="AD689" s="6">
        <v>0</v>
      </c>
      <c r="AE689" s="6">
        <v>0</v>
      </c>
      <c r="AF689" s="6">
        <v>1</v>
      </c>
      <c r="AG689" s="6">
        <v>1</v>
      </c>
      <c r="AH689" s="6">
        <v>1</v>
      </c>
    </row>
    <row r="690" spans="1:34" x14ac:dyDescent="0.3">
      <c r="A690" s="6">
        <v>201181</v>
      </c>
      <c r="B690" s="12" t="str">
        <f t="shared" si="30"/>
        <v>2011-8-1</v>
      </c>
      <c r="C690" s="15">
        <v>2011</v>
      </c>
      <c r="D690" s="15">
        <v>8</v>
      </c>
      <c r="E690" s="15">
        <v>1</v>
      </c>
      <c r="F690" s="6" t="s">
        <v>28</v>
      </c>
      <c r="G690" s="6" t="s">
        <v>40</v>
      </c>
      <c r="H690" s="7">
        <v>2.57</v>
      </c>
      <c r="I690" s="6" t="s">
        <v>54</v>
      </c>
      <c r="J690" s="6" t="s">
        <v>31</v>
      </c>
      <c r="K690" s="7">
        <v>2.09</v>
      </c>
      <c r="L690" s="6" t="s">
        <v>32</v>
      </c>
      <c r="M690" s="6">
        <v>201251</v>
      </c>
      <c r="N690" s="6" t="str">
        <f t="shared" si="31"/>
        <v>2012-5-1</v>
      </c>
      <c r="O690" s="7">
        <v>1.79</v>
      </c>
      <c r="P690" s="7">
        <v>2.7</v>
      </c>
      <c r="Q690" s="6" t="s">
        <v>39</v>
      </c>
      <c r="R690" s="6">
        <v>201571</v>
      </c>
      <c r="S690" s="6" t="str">
        <f t="shared" si="32"/>
        <v>2015-7-1</v>
      </c>
      <c r="T690" s="7">
        <v>2.35</v>
      </c>
      <c r="U690" s="7">
        <v>1</v>
      </c>
      <c r="V690" s="6" t="s">
        <v>32</v>
      </c>
      <c r="W690" s="6">
        <v>0</v>
      </c>
      <c r="X690" s="6">
        <v>0</v>
      </c>
      <c r="Y690" s="6">
        <v>1</v>
      </c>
      <c r="Z690" s="6">
        <v>1</v>
      </c>
      <c r="AA690" s="6">
        <v>1</v>
      </c>
      <c r="AB690" s="6">
        <v>1</v>
      </c>
      <c r="AC690" s="6">
        <v>0</v>
      </c>
      <c r="AD690" s="6">
        <v>0</v>
      </c>
      <c r="AE690" s="6">
        <v>0</v>
      </c>
      <c r="AF690" s="6">
        <v>1</v>
      </c>
      <c r="AG690" s="6">
        <v>1</v>
      </c>
      <c r="AH690" s="6">
        <v>1</v>
      </c>
    </row>
    <row r="691" spans="1:34" x14ac:dyDescent="0.3">
      <c r="A691" s="6">
        <v>201181</v>
      </c>
      <c r="B691" s="12" t="str">
        <f t="shared" si="30"/>
        <v>2011-8-1</v>
      </c>
      <c r="C691" s="15">
        <v>2011</v>
      </c>
      <c r="D691" s="15">
        <v>8</v>
      </c>
      <c r="E691" s="15">
        <v>1</v>
      </c>
      <c r="F691" s="6" t="s">
        <v>33</v>
      </c>
      <c r="G691" s="6" t="s">
        <v>34</v>
      </c>
      <c r="H691" s="7">
        <v>3.63</v>
      </c>
      <c r="I691" s="6" t="s">
        <v>51</v>
      </c>
      <c r="J691" s="6" t="s">
        <v>35</v>
      </c>
      <c r="K691" s="7">
        <v>2.91</v>
      </c>
      <c r="L691" s="6" t="s">
        <v>32</v>
      </c>
      <c r="M691" s="6">
        <v>201251</v>
      </c>
      <c r="N691" s="6" t="str">
        <f t="shared" si="31"/>
        <v>2012-5-1</v>
      </c>
      <c r="O691" s="7">
        <v>3.36</v>
      </c>
      <c r="P691" s="7">
        <v>4</v>
      </c>
      <c r="Q691" s="6" t="s">
        <v>32</v>
      </c>
      <c r="R691" s="6">
        <v>201351</v>
      </c>
      <c r="S691" s="6" t="str">
        <f t="shared" si="32"/>
        <v>2013-5-1</v>
      </c>
      <c r="T691" s="7">
        <v>3.58</v>
      </c>
      <c r="U691" s="7">
        <v>4</v>
      </c>
      <c r="V691" s="6" t="s">
        <v>32</v>
      </c>
      <c r="W691" s="6">
        <v>0</v>
      </c>
      <c r="X691" s="6">
        <v>0</v>
      </c>
      <c r="Y691" s="6">
        <v>1</v>
      </c>
      <c r="Z691" s="6">
        <v>1</v>
      </c>
      <c r="AA691" s="6">
        <v>0</v>
      </c>
      <c r="AB691" s="6">
        <v>0</v>
      </c>
      <c r="AC691" s="6">
        <v>0</v>
      </c>
      <c r="AD691" s="6">
        <v>0</v>
      </c>
      <c r="AE691" s="6">
        <v>0</v>
      </c>
      <c r="AF691" s="6">
        <v>0</v>
      </c>
      <c r="AG691" s="6">
        <v>0</v>
      </c>
      <c r="AH691" s="6">
        <v>0</v>
      </c>
    </row>
    <row r="692" spans="1:34" x14ac:dyDescent="0.3">
      <c r="A692" s="6">
        <v>201181</v>
      </c>
      <c r="B692" s="12" t="str">
        <f t="shared" si="30"/>
        <v>2011-8-1</v>
      </c>
      <c r="C692" s="15">
        <v>2011</v>
      </c>
      <c r="D692" s="15">
        <v>8</v>
      </c>
      <c r="E692" s="15">
        <v>1</v>
      </c>
      <c r="F692" s="6" t="s">
        <v>28</v>
      </c>
      <c r="G692" s="6" t="s">
        <v>34</v>
      </c>
      <c r="H692" s="7">
        <v>3.57</v>
      </c>
      <c r="I692" s="6" t="s">
        <v>51</v>
      </c>
      <c r="J692" s="6" t="s">
        <v>35</v>
      </c>
      <c r="K692" s="7">
        <v>3</v>
      </c>
      <c r="L692" s="6" t="s">
        <v>32</v>
      </c>
      <c r="M692" s="6">
        <v>201231</v>
      </c>
      <c r="N692" s="6" t="str">
        <f t="shared" si="31"/>
        <v>2012-3-1</v>
      </c>
      <c r="O692" s="7">
        <v>2.33</v>
      </c>
      <c r="P692" s="7">
        <v>1.66</v>
      </c>
      <c r="Q692" s="6" t="s">
        <v>42</v>
      </c>
      <c r="R692" s="6">
        <v>201531</v>
      </c>
      <c r="S692" s="6" t="str">
        <f t="shared" si="32"/>
        <v>2015-3-1</v>
      </c>
      <c r="T692" s="7">
        <v>2.84</v>
      </c>
      <c r="U692" s="7">
        <v>3.15</v>
      </c>
      <c r="V692" s="6" t="s">
        <v>32</v>
      </c>
      <c r="W692" s="6">
        <v>0</v>
      </c>
      <c r="X692" s="6">
        <v>0</v>
      </c>
      <c r="Y692" s="6">
        <v>1</v>
      </c>
      <c r="Z692" s="6">
        <v>1</v>
      </c>
      <c r="AA692" s="6">
        <v>1</v>
      </c>
      <c r="AB692" s="6">
        <v>1</v>
      </c>
      <c r="AC692" s="6">
        <v>0</v>
      </c>
      <c r="AD692" s="6">
        <v>0</v>
      </c>
      <c r="AE692" s="6">
        <v>0</v>
      </c>
      <c r="AF692" s="6">
        <v>1</v>
      </c>
      <c r="AG692" s="6">
        <v>1</v>
      </c>
      <c r="AH692" s="6">
        <v>1</v>
      </c>
    </row>
    <row r="693" spans="1:34" x14ac:dyDescent="0.3">
      <c r="A693" s="6">
        <v>201181</v>
      </c>
      <c r="B693" s="12" t="str">
        <f t="shared" si="30"/>
        <v>2011-8-1</v>
      </c>
      <c r="C693" s="15">
        <v>2011</v>
      </c>
      <c r="D693" s="15">
        <v>8</v>
      </c>
      <c r="E693" s="15">
        <v>1</v>
      </c>
      <c r="F693" s="6" t="s">
        <v>33</v>
      </c>
      <c r="G693" s="6" t="s">
        <v>40</v>
      </c>
      <c r="H693" s="7">
        <v>3.63</v>
      </c>
      <c r="I693" s="6" t="s">
        <v>30</v>
      </c>
      <c r="J693" s="6" t="s">
        <v>31</v>
      </c>
      <c r="K693" s="7">
        <v>2.4900000000000002</v>
      </c>
      <c r="L693" s="6" t="s">
        <v>32</v>
      </c>
      <c r="M693" s="6">
        <v>201231</v>
      </c>
      <c r="N693" s="6" t="str">
        <f t="shared" si="31"/>
        <v>2012-3-1</v>
      </c>
      <c r="O693" s="7">
        <v>2.4900000000000002</v>
      </c>
      <c r="P693" s="7">
        <v>2.48</v>
      </c>
      <c r="Q693" s="6" t="s">
        <v>32</v>
      </c>
      <c r="R693" s="6">
        <v>201531</v>
      </c>
      <c r="S693" s="6" t="str">
        <f t="shared" si="32"/>
        <v>2015-3-1</v>
      </c>
      <c r="T693" s="7">
        <v>2.06</v>
      </c>
      <c r="U693" s="7">
        <v>1.74</v>
      </c>
      <c r="V693" s="6" t="s">
        <v>42</v>
      </c>
      <c r="W693" s="6">
        <v>0</v>
      </c>
      <c r="X693" s="6">
        <v>0</v>
      </c>
      <c r="Y693" s="6">
        <v>1</v>
      </c>
      <c r="Z693" s="6">
        <v>1</v>
      </c>
      <c r="AA693" s="6">
        <v>1</v>
      </c>
      <c r="AB693" s="6">
        <v>1</v>
      </c>
      <c r="AC693" s="6">
        <v>0</v>
      </c>
      <c r="AD693" s="6">
        <v>0</v>
      </c>
      <c r="AE693" s="6">
        <v>0</v>
      </c>
      <c r="AF693" s="6">
        <v>0</v>
      </c>
      <c r="AG693" s="6">
        <v>0</v>
      </c>
      <c r="AH693" s="6">
        <v>0</v>
      </c>
    </row>
    <row r="694" spans="1:34" x14ac:dyDescent="0.3">
      <c r="A694" s="6">
        <v>201181</v>
      </c>
      <c r="B694" s="12" t="str">
        <f t="shared" si="30"/>
        <v>2011-8-1</v>
      </c>
      <c r="C694" s="15">
        <v>2011</v>
      </c>
      <c r="D694" s="15">
        <v>8</v>
      </c>
      <c r="E694" s="15">
        <v>1</v>
      </c>
      <c r="F694" s="6" t="s">
        <v>28</v>
      </c>
      <c r="G694" s="6" t="s">
        <v>38</v>
      </c>
      <c r="H694" s="7">
        <v>3.06</v>
      </c>
      <c r="I694" s="6" t="s">
        <v>51</v>
      </c>
      <c r="J694" s="6" t="s">
        <v>41</v>
      </c>
      <c r="K694" s="7">
        <v>2.72</v>
      </c>
      <c r="L694" s="6" t="s">
        <v>32</v>
      </c>
      <c r="M694" s="6">
        <v>201271</v>
      </c>
      <c r="N694" s="6" t="str">
        <f t="shared" si="31"/>
        <v>2012-7-1</v>
      </c>
      <c r="O694" s="7">
        <v>3.25</v>
      </c>
      <c r="P694" s="7">
        <v>0</v>
      </c>
      <c r="Q694" s="6" t="s">
        <v>32</v>
      </c>
      <c r="R694" s="6">
        <v>201281</v>
      </c>
      <c r="S694" s="6" t="str">
        <f t="shared" si="32"/>
        <v>2012-8-1</v>
      </c>
      <c r="T694" s="7">
        <v>3.04</v>
      </c>
      <c r="U694" s="7">
        <v>2.23</v>
      </c>
      <c r="V694" s="6" t="s">
        <v>32</v>
      </c>
      <c r="W694" s="6">
        <v>0</v>
      </c>
      <c r="X694" s="6">
        <v>0</v>
      </c>
      <c r="Y694" s="6">
        <v>1</v>
      </c>
      <c r="Z694" s="6">
        <v>1</v>
      </c>
      <c r="AA694" s="6">
        <v>0</v>
      </c>
      <c r="AB694" s="6">
        <v>0</v>
      </c>
      <c r="AC694" s="6">
        <v>0</v>
      </c>
      <c r="AD694" s="6">
        <v>0</v>
      </c>
      <c r="AE694" s="6">
        <v>0</v>
      </c>
      <c r="AF694" s="6">
        <v>0</v>
      </c>
      <c r="AG694" s="6">
        <v>0</v>
      </c>
      <c r="AH694" s="6">
        <v>0</v>
      </c>
    </row>
    <row r="695" spans="1:34" x14ac:dyDescent="0.3">
      <c r="A695" s="6">
        <v>201181</v>
      </c>
      <c r="B695" s="12" t="str">
        <f t="shared" si="30"/>
        <v>2011-8-1</v>
      </c>
      <c r="C695" s="15">
        <v>2011</v>
      </c>
      <c r="D695" s="15">
        <v>8</v>
      </c>
      <c r="E695" s="15">
        <v>1</v>
      </c>
      <c r="F695" s="6" t="s">
        <v>33</v>
      </c>
      <c r="G695" s="6" t="s">
        <v>34</v>
      </c>
      <c r="H695" s="7">
        <v>3.74</v>
      </c>
      <c r="I695" s="6" t="s">
        <v>51</v>
      </c>
      <c r="J695" s="6" t="s">
        <v>35</v>
      </c>
      <c r="K695" s="7">
        <v>3</v>
      </c>
      <c r="L695" s="6" t="s">
        <v>32</v>
      </c>
      <c r="M695" s="6">
        <v>201251</v>
      </c>
      <c r="N695" s="6" t="str">
        <f t="shared" si="31"/>
        <v>2012-5-1</v>
      </c>
      <c r="O695" s="7">
        <v>2.41</v>
      </c>
      <c r="P695" s="7">
        <v>2.85</v>
      </c>
      <c r="Q695" s="6" t="s">
        <v>32</v>
      </c>
      <c r="R695" s="6">
        <v>201561</v>
      </c>
      <c r="S695" s="6" t="str">
        <f t="shared" si="32"/>
        <v>2015-6-1</v>
      </c>
      <c r="T695" s="7">
        <v>2.54</v>
      </c>
      <c r="U695" s="7">
        <v>3.3</v>
      </c>
      <c r="V695" s="6" t="s">
        <v>32</v>
      </c>
      <c r="W695" s="6">
        <v>0</v>
      </c>
      <c r="X695" s="6">
        <v>0</v>
      </c>
      <c r="Y695" s="6">
        <v>1</v>
      </c>
      <c r="Z695" s="6">
        <v>1</v>
      </c>
      <c r="AA695" s="6">
        <v>1</v>
      </c>
      <c r="AB695" s="6">
        <v>1</v>
      </c>
      <c r="AC695" s="6">
        <v>0</v>
      </c>
      <c r="AD695" s="6">
        <v>0</v>
      </c>
      <c r="AE695" s="6">
        <v>0</v>
      </c>
      <c r="AF695" s="6">
        <v>1</v>
      </c>
      <c r="AG695" s="6">
        <v>1</v>
      </c>
      <c r="AH695" s="6">
        <v>1</v>
      </c>
    </row>
    <row r="696" spans="1:34" x14ac:dyDescent="0.3">
      <c r="A696" s="6">
        <v>201181</v>
      </c>
      <c r="B696" s="12" t="str">
        <f t="shared" si="30"/>
        <v>2011-8-1</v>
      </c>
      <c r="C696" s="15">
        <v>2011</v>
      </c>
      <c r="D696" s="15">
        <v>8</v>
      </c>
      <c r="E696" s="15">
        <v>1</v>
      </c>
      <c r="F696" s="6" t="s">
        <v>28</v>
      </c>
      <c r="G696" s="6" t="s">
        <v>34</v>
      </c>
      <c r="H696" s="7">
        <v>3.53</v>
      </c>
      <c r="I696" s="6" t="s">
        <v>30</v>
      </c>
      <c r="J696" s="6" t="s">
        <v>35</v>
      </c>
      <c r="K696" s="7">
        <v>3.4</v>
      </c>
      <c r="L696" s="6" t="s">
        <v>32</v>
      </c>
      <c r="M696" s="6">
        <v>201251</v>
      </c>
      <c r="N696" s="6" t="str">
        <f t="shared" si="31"/>
        <v>2012-5-1</v>
      </c>
      <c r="O696" s="7">
        <v>3.23</v>
      </c>
      <c r="P696" s="7">
        <v>1.7</v>
      </c>
      <c r="Q696" s="6" t="s">
        <v>42</v>
      </c>
      <c r="R696" s="6">
        <v>201531</v>
      </c>
      <c r="S696" s="6" t="str">
        <f t="shared" si="32"/>
        <v>2015-3-1</v>
      </c>
      <c r="T696" s="7">
        <v>3.17</v>
      </c>
      <c r="U696" s="7">
        <v>2.89</v>
      </c>
      <c r="V696" s="6" t="s">
        <v>32</v>
      </c>
      <c r="W696" s="6">
        <v>0</v>
      </c>
      <c r="X696" s="6">
        <v>0</v>
      </c>
      <c r="Y696" s="6">
        <v>1</v>
      </c>
      <c r="Z696" s="6">
        <v>1</v>
      </c>
      <c r="AA696" s="6">
        <v>1</v>
      </c>
      <c r="AB696" s="6">
        <v>1</v>
      </c>
      <c r="AC696" s="6">
        <v>0</v>
      </c>
      <c r="AD696" s="6">
        <v>0</v>
      </c>
      <c r="AE696" s="6">
        <v>0</v>
      </c>
      <c r="AF696" s="6">
        <v>1</v>
      </c>
      <c r="AG696" s="6">
        <v>1</v>
      </c>
      <c r="AH696" s="6">
        <v>1</v>
      </c>
    </row>
    <row r="697" spans="1:34" x14ac:dyDescent="0.3">
      <c r="A697" s="6">
        <v>201181</v>
      </c>
      <c r="B697" s="12" t="str">
        <f t="shared" si="30"/>
        <v>2011-8-1</v>
      </c>
      <c r="C697" s="15">
        <v>2011</v>
      </c>
      <c r="D697" s="15">
        <v>8</v>
      </c>
      <c r="E697" s="15">
        <v>1</v>
      </c>
      <c r="F697" s="6" t="s">
        <v>28</v>
      </c>
      <c r="G697" s="6" t="s">
        <v>40</v>
      </c>
      <c r="H697" s="7">
        <v>3.75</v>
      </c>
      <c r="I697" s="6" t="s">
        <v>56</v>
      </c>
      <c r="J697" s="6" t="s">
        <v>46</v>
      </c>
      <c r="K697" s="7">
        <v>3.3</v>
      </c>
      <c r="L697" s="6" t="s">
        <v>32</v>
      </c>
      <c r="M697" s="6">
        <v>201231</v>
      </c>
      <c r="N697" s="6" t="str">
        <f t="shared" si="31"/>
        <v>2012-3-1</v>
      </c>
      <c r="O697" s="7">
        <v>3.01</v>
      </c>
      <c r="P697" s="7">
        <v>2.75</v>
      </c>
      <c r="Q697" s="6" t="s">
        <v>32</v>
      </c>
      <c r="R697" s="6">
        <v>201531</v>
      </c>
      <c r="S697" s="6" t="str">
        <f t="shared" si="32"/>
        <v>2015-3-1</v>
      </c>
      <c r="T697" s="7">
        <v>3.23</v>
      </c>
      <c r="U697" s="7">
        <v>3.07</v>
      </c>
      <c r="V697" s="6" t="s">
        <v>32</v>
      </c>
      <c r="W697" s="6">
        <v>1</v>
      </c>
      <c r="X697" s="6">
        <v>0</v>
      </c>
      <c r="Y697" s="6">
        <v>1</v>
      </c>
      <c r="Z697" s="6">
        <v>1</v>
      </c>
      <c r="AA697" s="6">
        <v>1</v>
      </c>
      <c r="AB697" s="6">
        <v>1</v>
      </c>
      <c r="AC697" s="6">
        <v>0</v>
      </c>
      <c r="AD697" s="6">
        <v>0</v>
      </c>
      <c r="AE697" s="6">
        <v>0</v>
      </c>
      <c r="AF697" s="6">
        <v>1</v>
      </c>
      <c r="AG697" s="6">
        <v>1</v>
      </c>
      <c r="AH697" s="6">
        <v>1</v>
      </c>
    </row>
    <row r="698" spans="1:34" x14ac:dyDescent="0.3">
      <c r="A698" s="6">
        <v>201181</v>
      </c>
      <c r="B698" s="12" t="str">
        <f t="shared" si="30"/>
        <v>2011-8-1</v>
      </c>
      <c r="C698" s="15">
        <v>2011</v>
      </c>
      <c r="D698" s="15">
        <v>8</v>
      </c>
      <c r="E698" s="15">
        <v>1</v>
      </c>
      <c r="F698" s="6" t="s">
        <v>28</v>
      </c>
      <c r="G698" s="6" t="s">
        <v>40</v>
      </c>
      <c r="H698" s="7">
        <v>3.86</v>
      </c>
      <c r="I698" s="6" t="s">
        <v>55</v>
      </c>
      <c r="J698" s="6" t="s">
        <v>44</v>
      </c>
      <c r="K698" s="7">
        <v>3.62</v>
      </c>
      <c r="L698" s="6" t="s">
        <v>32</v>
      </c>
      <c r="M698" s="6">
        <v>201181</v>
      </c>
      <c r="N698" s="6" t="str">
        <f t="shared" si="31"/>
        <v>2011-8-1</v>
      </c>
      <c r="O698" s="7">
        <v>3.62</v>
      </c>
      <c r="P698" s="7">
        <v>3.62</v>
      </c>
      <c r="Q698" s="6" t="s">
        <v>32</v>
      </c>
      <c r="R698" s="6">
        <v>201181</v>
      </c>
      <c r="S698" s="6" t="str">
        <f t="shared" si="32"/>
        <v>2011-8-1</v>
      </c>
      <c r="T698" s="7">
        <v>3.62</v>
      </c>
      <c r="U698" s="7">
        <v>3.62</v>
      </c>
      <c r="V698" s="6" t="s">
        <v>32</v>
      </c>
      <c r="W698" s="6">
        <v>0</v>
      </c>
      <c r="X698" s="6">
        <v>0</v>
      </c>
      <c r="Y698" s="6">
        <v>1</v>
      </c>
      <c r="Z698" s="6">
        <v>0</v>
      </c>
      <c r="AA698" s="6">
        <v>0</v>
      </c>
      <c r="AB698" s="6">
        <v>0</v>
      </c>
      <c r="AC698" s="6">
        <v>0</v>
      </c>
      <c r="AD698" s="6">
        <v>0</v>
      </c>
      <c r="AE698" s="6">
        <v>0</v>
      </c>
      <c r="AF698" s="6">
        <v>0</v>
      </c>
      <c r="AG698" s="6">
        <v>0</v>
      </c>
      <c r="AH698" s="6">
        <v>0</v>
      </c>
    </row>
    <row r="699" spans="1:34" x14ac:dyDescent="0.3">
      <c r="A699" s="6">
        <v>201181</v>
      </c>
      <c r="B699" s="12" t="str">
        <f t="shared" si="30"/>
        <v>2011-8-1</v>
      </c>
      <c r="C699" s="15">
        <v>2011</v>
      </c>
      <c r="D699" s="15">
        <v>8</v>
      </c>
      <c r="E699" s="15">
        <v>1</v>
      </c>
      <c r="F699" s="6" t="s">
        <v>28</v>
      </c>
      <c r="G699" s="6" t="s">
        <v>40</v>
      </c>
      <c r="H699" s="7">
        <v>2.65</v>
      </c>
      <c r="I699" s="6" t="s">
        <v>54</v>
      </c>
      <c r="J699" s="6" t="s">
        <v>43</v>
      </c>
      <c r="K699" s="7">
        <v>1.96</v>
      </c>
      <c r="L699" s="6" t="s">
        <v>39</v>
      </c>
      <c r="M699" s="6">
        <v>201231</v>
      </c>
      <c r="N699" s="6" t="str">
        <f t="shared" si="31"/>
        <v>2012-3-1</v>
      </c>
      <c r="O699" s="7">
        <v>1.53</v>
      </c>
      <c r="P699" s="7">
        <v>1.19</v>
      </c>
      <c r="Q699" s="6" t="s">
        <v>39</v>
      </c>
      <c r="R699" s="6">
        <v>201231</v>
      </c>
      <c r="S699" s="6" t="str">
        <f t="shared" si="32"/>
        <v>2012-3-1</v>
      </c>
      <c r="T699" s="7">
        <v>1.53</v>
      </c>
      <c r="U699" s="7">
        <v>1.19</v>
      </c>
      <c r="V699" s="6" t="s">
        <v>39</v>
      </c>
      <c r="W699" s="6">
        <v>1</v>
      </c>
      <c r="X699" s="6">
        <v>0</v>
      </c>
      <c r="Y699" s="6">
        <v>1</v>
      </c>
      <c r="Z699" s="6">
        <v>0</v>
      </c>
      <c r="AA699" s="6">
        <v>0</v>
      </c>
      <c r="AB699" s="6">
        <v>0</v>
      </c>
      <c r="AC699" s="6">
        <v>0</v>
      </c>
      <c r="AD699" s="6">
        <v>0</v>
      </c>
      <c r="AE699" s="6">
        <v>0</v>
      </c>
      <c r="AF699" s="6">
        <v>0</v>
      </c>
      <c r="AG699" s="6">
        <v>0</v>
      </c>
      <c r="AH699" s="6">
        <v>0</v>
      </c>
    </row>
    <row r="700" spans="1:34" x14ac:dyDescent="0.3">
      <c r="A700" s="6">
        <v>201181</v>
      </c>
      <c r="B700" s="12" t="str">
        <f t="shared" si="30"/>
        <v>2011-8-1</v>
      </c>
      <c r="C700" s="15">
        <v>2011</v>
      </c>
      <c r="D700" s="15">
        <v>8</v>
      </c>
      <c r="E700" s="15">
        <v>1</v>
      </c>
      <c r="F700" s="6" t="s">
        <v>28</v>
      </c>
      <c r="G700" s="6" t="s">
        <v>40</v>
      </c>
      <c r="H700" s="7">
        <v>3.88</v>
      </c>
      <c r="I700" s="6" t="s">
        <v>61</v>
      </c>
      <c r="J700" s="6" t="s">
        <v>43</v>
      </c>
      <c r="K700" s="7">
        <v>3.19</v>
      </c>
      <c r="L700" s="6" t="s">
        <v>32</v>
      </c>
      <c r="M700" s="6">
        <v>201231</v>
      </c>
      <c r="N700" s="6" t="str">
        <f t="shared" si="31"/>
        <v>2012-3-1</v>
      </c>
      <c r="O700" s="7">
        <v>2.97</v>
      </c>
      <c r="P700" s="7">
        <v>2.81</v>
      </c>
      <c r="Q700" s="6" t="s">
        <v>32</v>
      </c>
      <c r="R700" s="6">
        <v>201531</v>
      </c>
      <c r="S700" s="6" t="str">
        <f t="shared" si="32"/>
        <v>2015-3-1</v>
      </c>
      <c r="T700" s="7">
        <v>3.08</v>
      </c>
      <c r="U700" s="7">
        <v>3.32</v>
      </c>
      <c r="V700" s="6" t="s">
        <v>32</v>
      </c>
      <c r="W700" s="6">
        <v>1</v>
      </c>
      <c r="X700" s="6">
        <v>0</v>
      </c>
      <c r="Y700" s="6">
        <v>1</v>
      </c>
      <c r="Z700" s="6">
        <v>1</v>
      </c>
      <c r="AA700" s="6">
        <v>1</v>
      </c>
      <c r="AB700" s="6">
        <v>1</v>
      </c>
      <c r="AC700" s="6">
        <v>0</v>
      </c>
      <c r="AD700" s="6">
        <v>0</v>
      </c>
      <c r="AE700" s="6">
        <v>0</v>
      </c>
      <c r="AF700" s="6">
        <v>1</v>
      </c>
      <c r="AG700" s="6">
        <v>1</v>
      </c>
      <c r="AH700" s="6">
        <v>1</v>
      </c>
    </row>
    <row r="701" spans="1:34" x14ac:dyDescent="0.3">
      <c r="A701" s="6">
        <v>201181</v>
      </c>
      <c r="B701" s="12" t="str">
        <f t="shared" si="30"/>
        <v>2011-8-1</v>
      </c>
      <c r="C701" s="15">
        <v>2011</v>
      </c>
      <c r="D701" s="15">
        <v>8</v>
      </c>
      <c r="E701" s="15">
        <v>1</v>
      </c>
      <c r="F701" s="6" t="s">
        <v>28</v>
      </c>
      <c r="G701" s="6" t="s">
        <v>37</v>
      </c>
      <c r="H701" s="7">
        <v>2.8</v>
      </c>
      <c r="I701" s="6" t="s">
        <v>30</v>
      </c>
      <c r="J701" s="6" t="s">
        <v>31</v>
      </c>
      <c r="K701" s="16"/>
      <c r="L701" s="17"/>
      <c r="M701" s="6">
        <v>201251</v>
      </c>
      <c r="N701" s="6" t="str">
        <f t="shared" si="31"/>
        <v>2012-5-1</v>
      </c>
      <c r="O701" s="7">
        <v>2.7</v>
      </c>
      <c r="P701" s="7">
        <v>2.7</v>
      </c>
      <c r="Q701" s="6" t="s">
        <v>32</v>
      </c>
      <c r="R701" s="6">
        <v>201251</v>
      </c>
      <c r="S701" s="6" t="str">
        <f t="shared" si="32"/>
        <v>2012-5-1</v>
      </c>
      <c r="T701" s="7">
        <v>2.7</v>
      </c>
      <c r="U701" s="7">
        <v>2.7</v>
      </c>
      <c r="V701" s="6" t="s">
        <v>32</v>
      </c>
      <c r="W701" s="6">
        <v>0</v>
      </c>
      <c r="X701" s="6">
        <v>0</v>
      </c>
      <c r="Y701" s="6">
        <v>1</v>
      </c>
      <c r="Z701" s="6">
        <v>0</v>
      </c>
      <c r="AA701" s="6">
        <v>0</v>
      </c>
      <c r="AB701" s="6">
        <v>0</v>
      </c>
      <c r="AC701" s="6">
        <v>0</v>
      </c>
      <c r="AD701" s="6">
        <v>0</v>
      </c>
      <c r="AE701" s="6">
        <v>0</v>
      </c>
      <c r="AF701" s="6">
        <v>0</v>
      </c>
      <c r="AG701" s="6">
        <v>0</v>
      </c>
      <c r="AH701" s="6">
        <v>0</v>
      </c>
    </row>
    <row r="702" spans="1:34" x14ac:dyDescent="0.3">
      <c r="A702" s="6">
        <v>201181</v>
      </c>
      <c r="B702" s="12" t="str">
        <f t="shared" si="30"/>
        <v>2011-8-1</v>
      </c>
      <c r="C702" s="15">
        <v>2011</v>
      </c>
      <c r="D702" s="15">
        <v>8</v>
      </c>
      <c r="E702" s="15">
        <v>1</v>
      </c>
      <c r="F702" s="6" t="s">
        <v>28</v>
      </c>
      <c r="G702" s="6" t="s">
        <v>34</v>
      </c>
      <c r="H702" s="7">
        <v>3</v>
      </c>
      <c r="I702" s="6" t="s">
        <v>55</v>
      </c>
      <c r="J702" s="6" t="s">
        <v>35</v>
      </c>
      <c r="K702" s="7">
        <v>0</v>
      </c>
      <c r="L702" s="6" t="s">
        <v>39</v>
      </c>
      <c r="M702" s="6">
        <v>201181</v>
      </c>
      <c r="N702" s="6" t="str">
        <f t="shared" si="31"/>
        <v>2011-8-1</v>
      </c>
      <c r="O702" s="7">
        <v>0</v>
      </c>
      <c r="P702" s="7">
        <v>0</v>
      </c>
      <c r="Q702" s="6" t="s">
        <v>39</v>
      </c>
      <c r="R702" s="6">
        <v>201181</v>
      </c>
      <c r="S702" s="6" t="str">
        <f t="shared" si="32"/>
        <v>2011-8-1</v>
      </c>
      <c r="T702" s="7">
        <v>0</v>
      </c>
      <c r="U702" s="7">
        <v>0</v>
      </c>
      <c r="V702" s="6" t="s">
        <v>39</v>
      </c>
      <c r="W702" s="6">
        <v>0</v>
      </c>
      <c r="X702" s="6">
        <v>0</v>
      </c>
      <c r="Y702" s="6">
        <v>1</v>
      </c>
      <c r="Z702" s="6">
        <v>0</v>
      </c>
      <c r="AA702" s="6">
        <v>0</v>
      </c>
      <c r="AB702" s="6">
        <v>0</v>
      </c>
      <c r="AC702" s="6">
        <v>0</v>
      </c>
      <c r="AD702" s="6">
        <v>0</v>
      </c>
      <c r="AE702" s="6">
        <v>0</v>
      </c>
      <c r="AF702" s="6">
        <v>0</v>
      </c>
      <c r="AG702" s="6">
        <v>0</v>
      </c>
      <c r="AH702" s="6">
        <v>0</v>
      </c>
    </row>
    <row r="703" spans="1:34" x14ac:dyDescent="0.3">
      <c r="A703" s="6">
        <v>201181</v>
      </c>
      <c r="B703" s="12" t="str">
        <f t="shared" si="30"/>
        <v>2011-8-1</v>
      </c>
      <c r="C703" s="15">
        <v>2011</v>
      </c>
      <c r="D703" s="15">
        <v>8</v>
      </c>
      <c r="E703" s="15">
        <v>1</v>
      </c>
      <c r="F703" s="6" t="s">
        <v>28</v>
      </c>
      <c r="G703" s="6" t="s">
        <v>29</v>
      </c>
      <c r="H703" s="7">
        <v>3.3</v>
      </c>
      <c r="I703" s="6" t="s">
        <v>30</v>
      </c>
      <c r="J703" s="6" t="s">
        <v>44</v>
      </c>
      <c r="K703" s="7">
        <v>2.62</v>
      </c>
      <c r="L703" s="6" t="s">
        <v>32</v>
      </c>
      <c r="M703" s="6">
        <v>201261</v>
      </c>
      <c r="N703" s="6" t="str">
        <f t="shared" si="31"/>
        <v>2012-6-1</v>
      </c>
      <c r="O703" s="7">
        <v>2.91</v>
      </c>
      <c r="P703" s="7">
        <v>3</v>
      </c>
      <c r="Q703" s="6" t="s">
        <v>32</v>
      </c>
      <c r="R703" s="6">
        <v>201481</v>
      </c>
      <c r="S703" s="6" t="str">
        <f t="shared" si="32"/>
        <v>2014-8-1</v>
      </c>
      <c r="T703" s="7">
        <v>2.93</v>
      </c>
      <c r="U703" s="7">
        <v>2.66</v>
      </c>
      <c r="V703" s="6" t="s">
        <v>32</v>
      </c>
      <c r="W703" s="6">
        <v>0</v>
      </c>
      <c r="X703" s="6">
        <v>1</v>
      </c>
      <c r="Y703" s="6">
        <v>1</v>
      </c>
      <c r="Z703" s="6">
        <v>1</v>
      </c>
      <c r="AA703" s="6">
        <v>1</v>
      </c>
      <c r="AB703" s="6">
        <v>1</v>
      </c>
      <c r="AC703" s="6">
        <v>0</v>
      </c>
      <c r="AD703" s="6">
        <v>0</v>
      </c>
      <c r="AE703" s="6">
        <v>0</v>
      </c>
      <c r="AF703" s="6">
        <v>1</v>
      </c>
      <c r="AG703" s="6">
        <v>1</v>
      </c>
      <c r="AH703" s="6">
        <v>1</v>
      </c>
    </row>
    <row r="704" spans="1:34" x14ac:dyDescent="0.3">
      <c r="A704" s="6">
        <v>201181</v>
      </c>
      <c r="B704" s="12" t="str">
        <f t="shared" si="30"/>
        <v>2011-8-1</v>
      </c>
      <c r="C704" s="15">
        <v>2011</v>
      </c>
      <c r="D704" s="15">
        <v>8</v>
      </c>
      <c r="E704" s="15">
        <v>1</v>
      </c>
      <c r="F704" s="6" t="s">
        <v>28</v>
      </c>
      <c r="G704" s="6" t="s">
        <v>40</v>
      </c>
      <c r="H704" s="7">
        <v>2.82</v>
      </c>
      <c r="I704" s="6" t="s">
        <v>55</v>
      </c>
      <c r="J704" s="6" t="s">
        <v>41</v>
      </c>
      <c r="K704" s="7">
        <v>2.94</v>
      </c>
      <c r="L704" s="6" t="s">
        <v>32</v>
      </c>
      <c r="M704" s="6">
        <v>201231</v>
      </c>
      <c r="N704" s="6" t="str">
        <f t="shared" si="31"/>
        <v>2012-3-1</v>
      </c>
      <c r="O704" s="7">
        <v>2.66</v>
      </c>
      <c r="P704" s="7">
        <v>2.46</v>
      </c>
      <c r="Q704" s="6" t="s">
        <v>32</v>
      </c>
      <c r="R704" s="6">
        <v>201531</v>
      </c>
      <c r="S704" s="6" t="str">
        <f t="shared" si="32"/>
        <v>2015-3-1</v>
      </c>
      <c r="T704" s="7">
        <v>2.81</v>
      </c>
      <c r="U704" s="7">
        <v>2.56</v>
      </c>
      <c r="V704" s="6" t="s">
        <v>32</v>
      </c>
      <c r="W704" s="6">
        <v>1</v>
      </c>
      <c r="X704" s="6">
        <v>0</v>
      </c>
      <c r="Y704" s="6">
        <v>1</v>
      </c>
      <c r="Z704" s="6">
        <v>1</v>
      </c>
      <c r="AA704" s="6">
        <v>1</v>
      </c>
      <c r="AB704" s="6">
        <v>1</v>
      </c>
      <c r="AC704" s="6">
        <v>0</v>
      </c>
      <c r="AD704" s="6">
        <v>0</v>
      </c>
      <c r="AE704" s="6">
        <v>0</v>
      </c>
      <c r="AF704" s="6">
        <v>1</v>
      </c>
      <c r="AG704" s="6">
        <v>1</v>
      </c>
      <c r="AH704" s="6">
        <v>1</v>
      </c>
    </row>
    <row r="705" spans="1:34" x14ac:dyDescent="0.3">
      <c r="A705" s="6">
        <v>201181</v>
      </c>
      <c r="B705" s="12" t="str">
        <f t="shared" si="30"/>
        <v>2011-8-1</v>
      </c>
      <c r="C705" s="15">
        <v>2011</v>
      </c>
      <c r="D705" s="15">
        <v>8</v>
      </c>
      <c r="E705" s="15">
        <v>1</v>
      </c>
      <c r="F705" s="6" t="s">
        <v>28</v>
      </c>
      <c r="G705" s="6" t="s">
        <v>34</v>
      </c>
      <c r="H705" s="7">
        <v>3.12</v>
      </c>
      <c r="I705" s="6" t="s">
        <v>55</v>
      </c>
      <c r="J705" s="6" t="s">
        <v>35</v>
      </c>
      <c r="K705" s="7">
        <v>2.83</v>
      </c>
      <c r="L705" s="6" t="s">
        <v>32</v>
      </c>
      <c r="M705" s="6">
        <v>201231</v>
      </c>
      <c r="N705" s="6" t="str">
        <f t="shared" si="31"/>
        <v>2012-3-1</v>
      </c>
      <c r="O705" s="7">
        <v>2.74</v>
      </c>
      <c r="P705" s="7">
        <v>2.66</v>
      </c>
      <c r="Q705" s="6" t="s">
        <v>32</v>
      </c>
      <c r="R705" s="6">
        <v>201331</v>
      </c>
      <c r="S705" s="6" t="str">
        <f t="shared" si="32"/>
        <v>2013-3-1</v>
      </c>
      <c r="T705" s="7">
        <v>2.94</v>
      </c>
      <c r="U705" s="7">
        <v>3.36</v>
      </c>
      <c r="V705" s="6" t="s">
        <v>32</v>
      </c>
      <c r="W705" s="6">
        <v>0</v>
      </c>
      <c r="X705" s="6">
        <v>1</v>
      </c>
      <c r="Y705" s="6">
        <v>1</v>
      </c>
      <c r="Z705" s="6">
        <v>1</v>
      </c>
      <c r="AA705" s="6">
        <v>0</v>
      </c>
      <c r="AB705" s="6">
        <v>0</v>
      </c>
      <c r="AC705" s="6">
        <v>0</v>
      </c>
      <c r="AD705" s="6">
        <v>0</v>
      </c>
      <c r="AE705" s="6">
        <v>0</v>
      </c>
      <c r="AF705" s="6">
        <v>0</v>
      </c>
      <c r="AG705" s="6">
        <v>0</v>
      </c>
      <c r="AH705" s="6">
        <v>0</v>
      </c>
    </row>
    <row r="706" spans="1:34" x14ac:dyDescent="0.3">
      <c r="A706" s="6">
        <v>201181</v>
      </c>
      <c r="B706" s="12" t="str">
        <f t="shared" si="30"/>
        <v>2011-8-1</v>
      </c>
      <c r="C706" s="15">
        <v>2011</v>
      </c>
      <c r="D706" s="15">
        <v>8</v>
      </c>
      <c r="E706" s="15">
        <v>1</v>
      </c>
      <c r="F706" s="6" t="s">
        <v>28</v>
      </c>
      <c r="G706" s="6" t="s">
        <v>37</v>
      </c>
      <c r="H706" s="7">
        <v>3.16</v>
      </c>
      <c r="I706" s="6" t="s">
        <v>30</v>
      </c>
      <c r="J706" s="6" t="s">
        <v>41</v>
      </c>
      <c r="K706" s="7">
        <v>2.74</v>
      </c>
      <c r="L706" s="6" t="s">
        <v>32</v>
      </c>
      <c r="M706" s="6">
        <v>201231</v>
      </c>
      <c r="N706" s="6" t="str">
        <f t="shared" si="31"/>
        <v>2012-3-1</v>
      </c>
      <c r="O706" s="7">
        <v>2.94</v>
      </c>
      <c r="P706" s="7">
        <v>3.07</v>
      </c>
      <c r="Q706" s="6" t="s">
        <v>32</v>
      </c>
      <c r="R706" s="6">
        <v>201381</v>
      </c>
      <c r="S706" s="6" t="str">
        <f t="shared" si="32"/>
        <v>2013-8-1</v>
      </c>
      <c r="T706" s="7">
        <v>3.1</v>
      </c>
      <c r="U706" s="7">
        <v>3.06</v>
      </c>
      <c r="V706" s="6" t="s">
        <v>32</v>
      </c>
      <c r="W706" s="6">
        <v>0</v>
      </c>
      <c r="X706" s="6">
        <v>1</v>
      </c>
      <c r="Y706" s="6">
        <v>1</v>
      </c>
      <c r="Z706" s="6">
        <v>1</v>
      </c>
      <c r="AA706" s="6">
        <v>1</v>
      </c>
      <c r="AB706" s="6">
        <v>0</v>
      </c>
      <c r="AC706" s="6">
        <v>0</v>
      </c>
      <c r="AD706" s="6">
        <v>0</v>
      </c>
      <c r="AE706" s="6">
        <v>0</v>
      </c>
      <c r="AF706" s="6">
        <v>0</v>
      </c>
      <c r="AG706" s="6">
        <v>0</v>
      </c>
      <c r="AH706" s="6">
        <v>0</v>
      </c>
    </row>
    <row r="707" spans="1:34" x14ac:dyDescent="0.3">
      <c r="A707" s="6">
        <v>201181</v>
      </c>
      <c r="B707" s="12" t="str">
        <f t="shared" ref="B707:B770" si="33">LEFT(A707,4)&amp;"-"&amp;MID(A707,5,1)&amp;"-"&amp;RIGHT(A707,1)</f>
        <v>2011-8-1</v>
      </c>
      <c r="C707" s="15">
        <v>2011</v>
      </c>
      <c r="D707" s="15">
        <v>8</v>
      </c>
      <c r="E707" s="15">
        <v>1</v>
      </c>
      <c r="F707" s="6" t="s">
        <v>28</v>
      </c>
      <c r="G707" s="6" t="s">
        <v>40</v>
      </c>
      <c r="H707" s="7">
        <v>2.76</v>
      </c>
      <c r="I707" s="6" t="s">
        <v>53</v>
      </c>
      <c r="J707" s="6" t="s">
        <v>44</v>
      </c>
      <c r="K707" s="7">
        <v>2.82</v>
      </c>
      <c r="L707" s="6" t="s">
        <v>32</v>
      </c>
      <c r="M707" s="6">
        <v>201181</v>
      </c>
      <c r="N707" s="6" t="str">
        <f t="shared" ref="N707:N770" si="34">LEFT(M707,4)&amp;"-"&amp;MID(M707,5,1)&amp;"-"&amp;RIGHT(M707,1)</f>
        <v>2011-8-1</v>
      </c>
      <c r="O707" s="7">
        <v>2.82</v>
      </c>
      <c r="P707" s="7">
        <v>2.82</v>
      </c>
      <c r="Q707" s="6" t="s">
        <v>32</v>
      </c>
      <c r="R707" s="6">
        <v>201181</v>
      </c>
      <c r="S707" s="6" t="str">
        <f t="shared" ref="S707:S770" si="35">LEFT(R707,4)&amp;"-"&amp;MID(R707,5,1)&amp;"-"&amp;RIGHT(R707,1)</f>
        <v>2011-8-1</v>
      </c>
      <c r="T707" s="7">
        <v>2.82</v>
      </c>
      <c r="U707" s="7">
        <v>2.82</v>
      </c>
      <c r="V707" s="6" t="s">
        <v>32</v>
      </c>
      <c r="W707" s="6">
        <v>0</v>
      </c>
      <c r="X707" s="6">
        <v>0</v>
      </c>
      <c r="Y707" s="6">
        <v>1</v>
      </c>
      <c r="Z707" s="6">
        <v>0</v>
      </c>
      <c r="AA707" s="6">
        <v>0</v>
      </c>
      <c r="AB707" s="6">
        <v>0</v>
      </c>
      <c r="AC707" s="6">
        <v>0</v>
      </c>
      <c r="AD707" s="6">
        <v>0</v>
      </c>
      <c r="AE707" s="6">
        <v>0</v>
      </c>
      <c r="AF707" s="6">
        <v>0</v>
      </c>
      <c r="AG707" s="6">
        <v>0</v>
      </c>
      <c r="AH707" s="6">
        <v>0</v>
      </c>
    </row>
    <row r="708" spans="1:34" x14ac:dyDescent="0.3">
      <c r="A708" s="6">
        <v>201181</v>
      </c>
      <c r="B708" s="12" t="str">
        <f t="shared" si="33"/>
        <v>2011-8-1</v>
      </c>
      <c r="C708" s="15">
        <v>2011</v>
      </c>
      <c r="D708" s="15">
        <v>8</v>
      </c>
      <c r="E708" s="15">
        <v>1</v>
      </c>
      <c r="F708" s="6" t="s">
        <v>33</v>
      </c>
      <c r="G708" s="6" t="s">
        <v>40</v>
      </c>
      <c r="H708" s="7">
        <v>3.87</v>
      </c>
      <c r="I708" s="6" t="s">
        <v>30</v>
      </c>
      <c r="J708" s="6" t="s">
        <v>31</v>
      </c>
      <c r="K708" s="7">
        <v>3.6</v>
      </c>
      <c r="L708" s="6" t="s">
        <v>32</v>
      </c>
      <c r="M708" s="6">
        <v>201231</v>
      </c>
      <c r="N708" s="6" t="str">
        <f t="shared" si="34"/>
        <v>2012-3-1</v>
      </c>
      <c r="O708" s="7">
        <v>3.57</v>
      </c>
      <c r="P708" s="7">
        <v>3.54</v>
      </c>
      <c r="Q708" s="6" t="s">
        <v>32</v>
      </c>
      <c r="R708" s="6">
        <v>201531</v>
      </c>
      <c r="S708" s="6" t="str">
        <f t="shared" si="35"/>
        <v>2015-3-1</v>
      </c>
      <c r="T708" s="7">
        <v>3.66</v>
      </c>
      <c r="U708" s="7">
        <v>4</v>
      </c>
      <c r="V708" s="6" t="s">
        <v>32</v>
      </c>
      <c r="W708" s="6">
        <v>1</v>
      </c>
      <c r="X708" s="6">
        <v>0</v>
      </c>
      <c r="Y708" s="6">
        <v>1</v>
      </c>
      <c r="Z708" s="6">
        <v>1</v>
      </c>
      <c r="AA708" s="6">
        <v>1</v>
      </c>
      <c r="AB708" s="6">
        <v>1</v>
      </c>
      <c r="AC708" s="6">
        <v>0</v>
      </c>
      <c r="AD708" s="6">
        <v>0</v>
      </c>
      <c r="AE708" s="6">
        <v>0</v>
      </c>
      <c r="AF708" s="6">
        <v>1</v>
      </c>
      <c r="AG708" s="6">
        <v>1</v>
      </c>
      <c r="AH708" s="6">
        <v>1</v>
      </c>
    </row>
    <row r="709" spans="1:34" x14ac:dyDescent="0.3">
      <c r="A709" s="6">
        <v>201181</v>
      </c>
      <c r="B709" s="12" t="str">
        <f t="shared" si="33"/>
        <v>2011-8-1</v>
      </c>
      <c r="C709" s="15">
        <v>2011</v>
      </c>
      <c r="D709" s="15">
        <v>8</v>
      </c>
      <c r="E709" s="15">
        <v>1</v>
      </c>
      <c r="F709" s="6" t="s">
        <v>33</v>
      </c>
      <c r="G709" s="6" t="s">
        <v>38</v>
      </c>
      <c r="H709" s="7">
        <v>3.07</v>
      </c>
      <c r="I709" s="6" t="s">
        <v>55</v>
      </c>
      <c r="J709" s="6" t="s">
        <v>31</v>
      </c>
      <c r="K709" s="7">
        <v>1.1399999999999999</v>
      </c>
      <c r="L709" s="6" t="s">
        <v>39</v>
      </c>
      <c r="M709" s="6">
        <v>201271</v>
      </c>
      <c r="N709" s="6" t="str">
        <f t="shared" si="34"/>
        <v>2012-7-1</v>
      </c>
      <c r="O709" s="7">
        <v>2.34</v>
      </c>
      <c r="P709" s="7">
        <v>4</v>
      </c>
      <c r="Q709" s="6" t="s">
        <v>32</v>
      </c>
      <c r="R709" s="6">
        <v>201531</v>
      </c>
      <c r="S709" s="6" t="str">
        <f t="shared" si="35"/>
        <v>2015-3-1</v>
      </c>
      <c r="T709" s="7">
        <v>2.83</v>
      </c>
      <c r="U709" s="7">
        <v>2.74</v>
      </c>
      <c r="V709" s="6" t="s">
        <v>32</v>
      </c>
      <c r="W709" s="6">
        <v>1</v>
      </c>
      <c r="X709" s="6">
        <v>0</v>
      </c>
      <c r="Y709" s="6">
        <v>1</v>
      </c>
      <c r="Z709" s="6">
        <v>1</v>
      </c>
      <c r="AA709" s="6">
        <v>1</v>
      </c>
      <c r="AB709" s="6">
        <v>1</v>
      </c>
      <c r="AC709" s="6">
        <v>0</v>
      </c>
      <c r="AD709" s="6">
        <v>0</v>
      </c>
      <c r="AE709" s="6">
        <v>0</v>
      </c>
      <c r="AF709" s="6">
        <v>1</v>
      </c>
      <c r="AG709" s="6">
        <v>1</v>
      </c>
      <c r="AH709" s="6">
        <v>1</v>
      </c>
    </row>
    <row r="710" spans="1:34" x14ac:dyDescent="0.3">
      <c r="A710" s="6">
        <v>201181</v>
      </c>
      <c r="B710" s="12" t="str">
        <f t="shared" si="33"/>
        <v>2011-8-1</v>
      </c>
      <c r="C710" s="15">
        <v>2011</v>
      </c>
      <c r="D710" s="15">
        <v>8</v>
      </c>
      <c r="E710" s="15">
        <v>1</v>
      </c>
      <c r="F710" s="6" t="s">
        <v>33</v>
      </c>
      <c r="G710" s="6" t="s">
        <v>38</v>
      </c>
      <c r="H710" s="7">
        <v>3.06</v>
      </c>
      <c r="I710" s="6" t="s">
        <v>30</v>
      </c>
      <c r="J710" s="6" t="s">
        <v>41</v>
      </c>
      <c r="K710" s="7">
        <v>3</v>
      </c>
      <c r="L710" s="6" t="s">
        <v>32</v>
      </c>
      <c r="M710" s="6">
        <v>201231</v>
      </c>
      <c r="N710" s="6" t="str">
        <f t="shared" si="34"/>
        <v>2012-3-1</v>
      </c>
      <c r="O710" s="7">
        <v>2.11</v>
      </c>
      <c r="P710" s="7">
        <v>1.32</v>
      </c>
      <c r="Q710" s="6" t="s">
        <v>42</v>
      </c>
      <c r="R710" s="6">
        <v>201571</v>
      </c>
      <c r="S710" s="6" t="str">
        <f t="shared" si="35"/>
        <v>2015-7-1</v>
      </c>
      <c r="T710" s="7">
        <v>2.14</v>
      </c>
      <c r="U710" s="7">
        <v>4</v>
      </c>
      <c r="V710" s="6" t="s">
        <v>32</v>
      </c>
      <c r="W710" s="6">
        <v>1</v>
      </c>
      <c r="X710" s="6">
        <v>0</v>
      </c>
      <c r="Y710" s="6">
        <v>1</v>
      </c>
      <c r="Z710" s="6">
        <v>1</v>
      </c>
      <c r="AA710" s="6">
        <v>1</v>
      </c>
      <c r="AB710" s="6">
        <v>1</v>
      </c>
      <c r="AC710" s="6">
        <v>0</v>
      </c>
      <c r="AD710" s="6">
        <v>0</v>
      </c>
      <c r="AE710" s="6">
        <v>0</v>
      </c>
      <c r="AF710" s="6">
        <v>1</v>
      </c>
      <c r="AG710" s="6">
        <v>1</v>
      </c>
      <c r="AH710" s="6">
        <v>1</v>
      </c>
    </row>
    <row r="711" spans="1:34" x14ac:dyDescent="0.3">
      <c r="A711" s="6">
        <v>201181</v>
      </c>
      <c r="B711" s="12" t="str">
        <f t="shared" si="33"/>
        <v>2011-8-1</v>
      </c>
      <c r="C711" s="15">
        <v>2011</v>
      </c>
      <c r="D711" s="15">
        <v>8</v>
      </c>
      <c r="E711" s="15">
        <v>1</v>
      </c>
      <c r="F711" s="6" t="s">
        <v>33</v>
      </c>
      <c r="G711" s="6" t="s">
        <v>38</v>
      </c>
      <c r="H711" s="7">
        <v>3.31</v>
      </c>
      <c r="I711" s="6" t="s">
        <v>52</v>
      </c>
      <c r="J711" s="6" t="s">
        <v>31</v>
      </c>
      <c r="K711" s="7">
        <v>3.45</v>
      </c>
      <c r="L711" s="6" t="s">
        <v>32</v>
      </c>
      <c r="M711" s="6">
        <v>201261</v>
      </c>
      <c r="N711" s="6" t="str">
        <f t="shared" si="34"/>
        <v>2012-6-1</v>
      </c>
      <c r="O711" s="7">
        <v>2.88</v>
      </c>
      <c r="P711" s="7">
        <v>0</v>
      </c>
      <c r="Q711" s="6" t="s">
        <v>32</v>
      </c>
      <c r="R711" s="6">
        <v>201531</v>
      </c>
      <c r="S711" s="6" t="str">
        <f t="shared" si="35"/>
        <v>2015-3-1</v>
      </c>
      <c r="T711" s="7">
        <v>2.76</v>
      </c>
      <c r="U711" s="7">
        <v>3.02</v>
      </c>
      <c r="V711" s="6" t="s">
        <v>32</v>
      </c>
      <c r="W711" s="6">
        <v>0</v>
      </c>
      <c r="X711" s="6">
        <v>0</v>
      </c>
      <c r="Y711" s="6">
        <v>1</v>
      </c>
      <c r="Z711" s="6">
        <v>1</v>
      </c>
      <c r="AA711" s="6">
        <v>1</v>
      </c>
      <c r="AB711" s="6">
        <v>1</v>
      </c>
      <c r="AC711" s="6">
        <v>0</v>
      </c>
      <c r="AD711" s="6">
        <v>0</v>
      </c>
      <c r="AE711" s="6">
        <v>0</v>
      </c>
      <c r="AF711" s="6">
        <v>1</v>
      </c>
      <c r="AG711" s="6">
        <v>1</v>
      </c>
      <c r="AH711" s="6">
        <v>1</v>
      </c>
    </row>
    <row r="712" spans="1:34" x14ac:dyDescent="0.3">
      <c r="A712" s="6">
        <v>201181</v>
      </c>
      <c r="B712" s="12" t="str">
        <f t="shared" si="33"/>
        <v>2011-8-1</v>
      </c>
      <c r="C712" s="15">
        <v>2011</v>
      </c>
      <c r="D712" s="15">
        <v>8</v>
      </c>
      <c r="E712" s="15">
        <v>1</v>
      </c>
      <c r="F712" s="6" t="s">
        <v>33</v>
      </c>
      <c r="G712" s="6" t="s">
        <v>34</v>
      </c>
      <c r="H712" s="7">
        <v>3</v>
      </c>
      <c r="I712" s="6" t="s">
        <v>54</v>
      </c>
      <c r="J712" s="6" t="s">
        <v>35</v>
      </c>
      <c r="K712" s="7">
        <v>2.94</v>
      </c>
      <c r="L712" s="6" t="s">
        <v>32</v>
      </c>
      <c r="M712" s="6">
        <v>201231</v>
      </c>
      <c r="N712" s="6" t="str">
        <f t="shared" si="34"/>
        <v>2012-3-1</v>
      </c>
      <c r="O712" s="7">
        <v>2.87</v>
      </c>
      <c r="P712" s="7">
        <v>2.81</v>
      </c>
      <c r="Q712" s="6" t="s">
        <v>32</v>
      </c>
      <c r="R712" s="6">
        <v>201531</v>
      </c>
      <c r="S712" s="6" t="str">
        <f t="shared" si="35"/>
        <v>2015-3-1</v>
      </c>
      <c r="T712" s="7">
        <v>3.04</v>
      </c>
      <c r="U712" s="7">
        <v>3.57</v>
      </c>
      <c r="V712" s="6" t="s">
        <v>32</v>
      </c>
      <c r="W712" s="6">
        <v>0</v>
      </c>
      <c r="X712" s="6">
        <v>1</v>
      </c>
      <c r="Y712" s="6">
        <v>1</v>
      </c>
      <c r="Z712" s="6">
        <v>1</v>
      </c>
      <c r="AA712" s="6">
        <v>1</v>
      </c>
      <c r="AB712" s="6">
        <v>1</v>
      </c>
      <c r="AC712" s="6">
        <v>0</v>
      </c>
      <c r="AD712" s="6">
        <v>0</v>
      </c>
      <c r="AE712" s="6">
        <v>0</v>
      </c>
      <c r="AF712" s="6">
        <v>1</v>
      </c>
      <c r="AG712" s="6">
        <v>1</v>
      </c>
      <c r="AH712" s="6">
        <v>1</v>
      </c>
    </row>
    <row r="713" spans="1:34" x14ac:dyDescent="0.3">
      <c r="A713" s="6">
        <v>201181</v>
      </c>
      <c r="B713" s="12" t="str">
        <f t="shared" si="33"/>
        <v>2011-8-1</v>
      </c>
      <c r="C713" s="15">
        <v>2011</v>
      </c>
      <c r="D713" s="15">
        <v>8</v>
      </c>
      <c r="E713" s="15">
        <v>1</v>
      </c>
      <c r="F713" s="6" t="s">
        <v>28</v>
      </c>
      <c r="G713" s="6" t="s">
        <v>40</v>
      </c>
      <c r="H713" s="7">
        <v>3.61</v>
      </c>
      <c r="I713" s="6" t="s">
        <v>60</v>
      </c>
      <c r="J713" s="6" t="s">
        <v>31</v>
      </c>
      <c r="K713" s="7">
        <v>2.13</v>
      </c>
      <c r="L713" s="6" t="s">
        <v>32</v>
      </c>
      <c r="M713" s="6">
        <v>201231</v>
      </c>
      <c r="N713" s="6" t="str">
        <f t="shared" si="34"/>
        <v>2012-3-1</v>
      </c>
      <c r="O713" s="7">
        <v>2.34</v>
      </c>
      <c r="P713" s="7">
        <v>2.66</v>
      </c>
      <c r="Q713" s="6" t="s">
        <v>32</v>
      </c>
      <c r="R713" s="6">
        <v>201331</v>
      </c>
      <c r="S713" s="6" t="str">
        <f t="shared" si="35"/>
        <v>2013-3-1</v>
      </c>
      <c r="T713" s="7">
        <v>2.2999999999999998</v>
      </c>
      <c r="U713" s="7">
        <v>1.3</v>
      </c>
      <c r="V713" s="6" t="s">
        <v>42</v>
      </c>
      <c r="W713" s="6">
        <v>1</v>
      </c>
      <c r="X713" s="6">
        <v>0</v>
      </c>
      <c r="Y713" s="6">
        <v>1</v>
      </c>
      <c r="Z713" s="6">
        <v>1</v>
      </c>
      <c r="AA713" s="6">
        <v>0</v>
      </c>
      <c r="AB713" s="6">
        <v>0</v>
      </c>
      <c r="AC713" s="6">
        <v>0</v>
      </c>
      <c r="AD713" s="6">
        <v>0</v>
      </c>
      <c r="AE713" s="6">
        <v>0</v>
      </c>
      <c r="AF713" s="6">
        <v>0</v>
      </c>
      <c r="AG713" s="6">
        <v>0</v>
      </c>
      <c r="AH713" s="6">
        <v>0</v>
      </c>
    </row>
    <row r="714" spans="1:34" x14ac:dyDescent="0.3">
      <c r="A714" s="6">
        <v>201181</v>
      </c>
      <c r="B714" s="12" t="str">
        <f t="shared" si="33"/>
        <v>2011-8-1</v>
      </c>
      <c r="C714" s="15">
        <v>2011</v>
      </c>
      <c r="D714" s="15">
        <v>8</v>
      </c>
      <c r="E714" s="15">
        <v>1</v>
      </c>
      <c r="F714" s="6" t="s">
        <v>33</v>
      </c>
      <c r="G714" s="6" t="s">
        <v>40</v>
      </c>
      <c r="H714" s="7">
        <v>3.87</v>
      </c>
      <c r="I714" s="6" t="s">
        <v>56</v>
      </c>
      <c r="J714" s="6" t="s">
        <v>41</v>
      </c>
      <c r="K714" s="7">
        <v>3.25</v>
      </c>
      <c r="L714" s="6" t="s">
        <v>32</v>
      </c>
      <c r="M714" s="6">
        <v>201231</v>
      </c>
      <c r="N714" s="6" t="str">
        <f t="shared" si="34"/>
        <v>2012-3-1</v>
      </c>
      <c r="O714" s="7">
        <v>3.55</v>
      </c>
      <c r="P714" s="7">
        <v>3.85</v>
      </c>
      <c r="Q714" s="6" t="s">
        <v>32</v>
      </c>
      <c r="R714" s="6">
        <v>201531</v>
      </c>
      <c r="S714" s="6" t="str">
        <f t="shared" si="35"/>
        <v>2015-3-1</v>
      </c>
      <c r="T714" s="7">
        <v>3.62</v>
      </c>
      <c r="U714" s="7">
        <v>3.82</v>
      </c>
      <c r="V714" s="6" t="s">
        <v>32</v>
      </c>
      <c r="W714" s="6">
        <v>1</v>
      </c>
      <c r="X714" s="6">
        <v>0</v>
      </c>
      <c r="Y714" s="6">
        <v>1</v>
      </c>
      <c r="Z714" s="6">
        <v>1</v>
      </c>
      <c r="AA714" s="6">
        <v>1</v>
      </c>
      <c r="AB714" s="6">
        <v>1</v>
      </c>
      <c r="AC714" s="6">
        <v>0</v>
      </c>
      <c r="AD714" s="6">
        <v>0</v>
      </c>
      <c r="AE714" s="6">
        <v>0</v>
      </c>
      <c r="AF714" s="6">
        <v>1</v>
      </c>
      <c r="AG714" s="6">
        <v>1</v>
      </c>
      <c r="AH714" s="6">
        <v>1</v>
      </c>
    </row>
    <row r="715" spans="1:34" x14ac:dyDescent="0.3">
      <c r="A715" s="6">
        <v>201181</v>
      </c>
      <c r="B715" s="12" t="str">
        <f t="shared" si="33"/>
        <v>2011-8-1</v>
      </c>
      <c r="C715" s="15">
        <v>2011</v>
      </c>
      <c r="D715" s="15">
        <v>8</v>
      </c>
      <c r="E715" s="15">
        <v>1</v>
      </c>
      <c r="F715" s="6" t="s">
        <v>28</v>
      </c>
      <c r="G715" s="6" t="s">
        <v>40</v>
      </c>
      <c r="H715" s="7">
        <v>3.37</v>
      </c>
      <c r="I715" s="6" t="s">
        <v>30</v>
      </c>
      <c r="J715" s="6" t="s">
        <v>43</v>
      </c>
      <c r="K715" s="7">
        <v>3.32</v>
      </c>
      <c r="L715" s="6" t="s">
        <v>32</v>
      </c>
      <c r="M715" s="6">
        <v>201231</v>
      </c>
      <c r="N715" s="6" t="str">
        <f t="shared" si="34"/>
        <v>2012-3-1</v>
      </c>
      <c r="O715" s="7">
        <v>3.41</v>
      </c>
      <c r="P715" s="7">
        <v>3.5</v>
      </c>
      <c r="Q715" s="6" t="s">
        <v>32</v>
      </c>
      <c r="R715" s="6">
        <v>201531</v>
      </c>
      <c r="S715" s="6" t="str">
        <f t="shared" si="35"/>
        <v>2015-3-1</v>
      </c>
      <c r="T715" s="7">
        <v>3.59</v>
      </c>
      <c r="U715" s="7">
        <v>4</v>
      </c>
      <c r="V715" s="6" t="s">
        <v>32</v>
      </c>
      <c r="W715" s="6">
        <v>1</v>
      </c>
      <c r="X715" s="6">
        <v>0</v>
      </c>
      <c r="Y715" s="6">
        <v>1</v>
      </c>
      <c r="Z715" s="6">
        <v>1</v>
      </c>
      <c r="AA715" s="6">
        <v>1</v>
      </c>
      <c r="AB715" s="6">
        <v>1</v>
      </c>
      <c r="AC715" s="6">
        <v>0</v>
      </c>
      <c r="AD715" s="6">
        <v>0</v>
      </c>
      <c r="AE715" s="6">
        <v>0</v>
      </c>
      <c r="AF715" s="6">
        <v>1</v>
      </c>
      <c r="AG715" s="6">
        <v>1</v>
      </c>
      <c r="AH715" s="6">
        <v>1</v>
      </c>
    </row>
    <row r="716" spans="1:34" x14ac:dyDescent="0.3">
      <c r="A716" s="6">
        <v>201181</v>
      </c>
      <c r="B716" s="12" t="str">
        <f t="shared" si="33"/>
        <v>2011-8-1</v>
      </c>
      <c r="C716" s="15">
        <v>2011</v>
      </c>
      <c r="D716" s="15">
        <v>8</v>
      </c>
      <c r="E716" s="15">
        <v>1</v>
      </c>
      <c r="F716" s="6" t="s">
        <v>28</v>
      </c>
      <c r="G716" s="6" t="s">
        <v>40</v>
      </c>
      <c r="H716" s="7">
        <v>3.67</v>
      </c>
      <c r="I716" s="6" t="s">
        <v>55</v>
      </c>
      <c r="J716" s="6" t="s">
        <v>31</v>
      </c>
      <c r="K716" s="7">
        <v>3.26</v>
      </c>
      <c r="L716" s="6" t="s">
        <v>32</v>
      </c>
      <c r="M716" s="6">
        <v>201231</v>
      </c>
      <c r="N716" s="6" t="str">
        <f t="shared" si="34"/>
        <v>2012-3-1</v>
      </c>
      <c r="O716" s="7">
        <v>2.83</v>
      </c>
      <c r="P716" s="7">
        <v>2.42</v>
      </c>
      <c r="Q716" s="6" t="s">
        <v>32</v>
      </c>
      <c r="R716" s="6">
        <v>201281</v>
      </c>
      <c r="S716" s="6" t="str">
        <f t="shared" si="35"/>
        <v>2012-8-1</v>
      </c>
      <c r="T716" s="7">
        <v>2.5</v>
      </c>
      <c r="U716" s="7">
        <v>0</v>
      </c>
      <c r="V716" s="6" t="s">
        <v>42</v>
      </c>
      <c r="W716" s="6">
        <v>1</v>
      </c>
      <c r="X716" s="6">
        <v>0</v>
      </c>
      <c r="Y716" s="6">
        <v>1</v>
      </c>
      <c r="Z716" s="6">
        <v>1</v>
      </c>
      <c r="AA716" s="6">
        <v>0</v>
      </c>
      <c r="AB716" s="6">
        <v>0</v>
      </c>
      <c r="AC716" s="6">
        <v>0</v>
      </c>
      <c r="AD716" s="6">
        <v>0</v>
      </c>
      <c r="AE716" s="6">
        <v>0</v>
      </c>
      <c r="AF716" s="6">
        <v>0</v>
      </c>
      <c r="AG716" s="6">
        <v>0</v>
      </c>
      <c r="AH716" s="6">
        <v>0</v>
      </c>
    </row>
    <row r="717" spans="1:34" x14ac:dyDescent="0.3">
      <c r="A717" s="6">
        <v>201181</v>
      </c>
      <c r="B717" s="12" t="str">
        <f t="shared" si="33"/>
        <v>2011-8-1</v>
      </c>
      <c r="C717" s="15">
        <v>2011</v>
      </c>
      <c r="D717" s="15">
        <v>8</v>
      </c>
      <c r="E717" s="15">
        <v>1</v>
      </c>
      <c r="F717" s="6" t="s">
        <v>33</v>
      </c>
      <c r="G717" s="6" t="s">
        <v>40</v>
      </c>
      <c r="H717" s="7">
        <v>3.02</v>
      </c>
      <c r="I717" s="6" t="s">
        <v>55</v>
      </c>
      <c r="J717" s="6" t="s">
        <v>31</v>
      </c>
      <c r="K717" s="7">
        <v>2.69</v>
      </c>
      <c r="L717" s="6" t="s">
        <v>32</v>
      </c>
      <c r="M717" s="6">
        <v>201231</v>
      </c>
      <c r="N717" s="6" t="str">
        <f t="shared" si="34"/>
        <v>2012-3-1</v>
      </c>
      <c r="O717" s="7">
        <v>2.6</v>
      </c>
      <c r="P717" s="7">
        <v>2.52</v>
      </c>
      <c r="Q717" s="6" t="s">
        <v>32</v>
      </c>
      <c r="R717" s="6">
        <v>201661</v>
      </c>
      <c r="S717" s="6" t="str">
        <f t="shared" si="35"/>
        <v>2016-6-1</v>
      </c>
      <c r="T717" s="7">
        <v>2.2599999999999998</v>
      </c>
      <c r="U717" s="7">
        <v>4</v>
      </c>
      <c r="V717" s="6" t="s">
        <v>32</v>
      </c>
      <c r="W717" s="6">
        <v>1</v>
      </c>
      <c r="X717" s="6">
        <v>0</v>
      </c>
      <c r="Y717" s="6">
        <v>1</v>
      </c>
      <c r="Z717" s="6">
        <v>1</v>
      </c>
      <c r="AA717" s="6">
        <v>1</v>
      </c>
      <c r="AB717" s="6">
        <v>1</v>
      </c>
      <c r="AC717" s="6">
        <v>0</v>
      </c>
      <c r="AD717" s="6">
        <v>0</v>
      </c>
      <c r="AE717" s="6">
        <v>0</v>
      </c>
      <c r="AF717" s="6">
        <v>0</v>
      </c>
      <c r="AG717" s="6">
        <v>1</v>
      </c>
      <c r="AH717" s="6">
        <v>1</v>
      </c>
    </row>
    <row r="718" spans="1:34" x14ac:dyDescent="0.3">
      <c r="A718" s="6">
        <v>201181</v>
      </c>
      <c r="B718" s="12" t="str">
        <f t="shared" si="33"/>
        <v>2011-8-1</v>
      </c>
      <c r="C718" s="15">
        <v>2011</v>
      </c>
      <c r="D718" s="15">
        <v>8</v>
      </c>
      <c r="E718" s="15">
        <v>1</v>
      </c>
      <c r="F718" s="6" t="s">
        <v>28</v>
      </c>
      <c r="G718" s="6" t="s">
        <v>40</v>
      </c>
      <c r="H718" s="7">
        <v>4</v>
      </c>
      <c r="I718" s="6" t="s">
        <v>30</v>
      </c>
      <c r="J718" s="6" t="s">
        <v>41</v>
      </c>
      <c r="K718" s="7">
        <v>3.69</v>
      </c>
      <c r="L718" s="6" t="s">
        <v>32</v>
      </c>
      <c r="M718" s="6">
        <v>201231</v>
      </c>
      <c r="N718" s="6" t="str">
        <f t="shared" si="34"/>
        <v>2012-3-1</v>
      </c>
      <c r="O718" s="7">
        <v>3.77</v>
      </c>
      <c r="P718" s="7">
        <v>3.86</v>
      </c>
      <c r="Q718" s="6" t="s">
        <v>32</v>
      </c>
      <c r="R718" s="6">
        <v>201581</v>
      </c>
      <c r="S718" s="6" t="str">
        <f t="shared" si="35"/>
        <v>2015-8-1</v>
      </c>
      <c r="T718" s="7">
        <v>3.83</v>
      </c>
      <c r="U718" s="7">
        <v>3.7</v>
      </c>
      <c r="V718" s="6" t="s">
        <v>32</v>
      </c>
      <c r="W718" s="6">
        <v>1</v>
      </c>
      <c r="X718" s="6">
        <v>0</v>
      </c>
      <c r="Y718" s="6">
        <v>1</v>
      </c>
      <c r="Z718" s="6">
        <v>1</v>
      </c>
      <c r="AA718" s="6">
        <v>1</v>
      </c>
      <c r="AB718" s="6">
        <v>1</v>
      </c>
      <c r="AC718" s="6">
        <v>1</v>
      </c>
      <c r="AD718" s="6">
        <v>0</v>
      </c>
      <c r="AE718" s="6">
        <v>0</v>
      </c>
      <c r="AF718" s="6">
        <v>0</v>
      </c>
      <c r="AG718" s="6">
        <v>1</v>
      </c>
      <c r="AH718" s="6">
        <v>1</v>
      </c>
    </row>
    <row r="719" spans="1:34" x14ac:dyDescent="0.3">
      <c r="A719" s="6">
        <v>201181</v>
      </c>
      <c r="B719" s="12" t="str">
        <f t="shared" si="33"/>
        <v>2011-8-1</v>
      </c>
      <c r="C719" s="15">
        <v>2011</v>
      </c>
      <c r="D719" s="15">
        <v>8</v>
      </c>
      <c r="E719" s="15">
        <v>1</v>
      </c>
      <c r="F719" s="6" t="s">
        <v>33</v>
      </c>
      <c r="G719" s="6" t="s">
        <v>40</v>
      </c>
      <c r="H719" s="7">
        <v>3.69</v>
      </c>
      <c r="I719" s="6" t="s">
        <v>30</v>
      </c>
      <c r="J719" s="6" t="s">
        <v>31</v>
      </c>
      <c r="K719" s="7">
        <v>4</v>
      </c>
      <c r="L719" s="6" t="s">
        <v>32</v>
      </c>
      <c r="M719" s="6">
        <v>201231</v>
      </c>
      <c r="N719" s="6" t="str">
        <f t="shared" si="34"/>
        <v>2012-3-1</v>
      </c>
      <c r="O719" s="7">
        <v>3.6</v>
      </c>
      <c r="P719" s="7">
        <v>3.25</v>
      </c>
      <c r="Q719" s="6" t="s">
        <v>32</v>
      </c>
      <c r="R719" s="6">
        <v>201531</v>
      </c>
      <c r="S719" s="6" t="str">
        <f t="shared" si="35"/>
        <v>2015-3-1</v>
      </c>
      <c r="T719" s="7">
        <v>3.63</v>
      </c>
      <c r="U719" s="7">
        <v>4</v>
      </c>
      <c r="V719" s="6" t="s">
        <v>32</v>
      </c>
      <c r="W719" s="6">
        <v>1</v>
      </c>
      <c r="X719" s="6">
        <v>0</v>
      </c>
      <c r="Y719" s="6">
        <v>1</v>
      </c>
      <c r="Z719" s="6">
        <v>1</v>
      </c>
      <c r="AA719" s="6">
        <v>1</v>
      </c>
      <c r="AB719" s="6">
        <v>1</v>
      </c>
      <c r="AC719" s="6">
        <v>0</v>
      </c>
      <c r="AD719" s="6">
        <v>0</v>
      </c>
      <c r="AE719" s="6">
        <v>0</v>
      </c>
      <c r="AF719" s="6">
        <v>1</v>
      </c>
      <c r="AG719" s="6">
        <v>1</v>
      </c>
      <c r="AH719" s="6">
        <v>1</v>
      </c>
    </row>
    <row r="720" spans="1:34" x14ac:dyDescent="0.3">
      <c r="A720" s="6">
        <v>201181</v>
      </c>
      <c r="B720" s="12" t="str">
        <f t="shared" si="33"/>
        <v>2011-8-1</v>
      </c>
      <c r="C720" s="15">
        <v>2011</v>
      </c>
      <c r="D720" s="15">
        <v>8</v>
      </c>
      <c r="E720" s="15">
        <v>1</v>
      </c>
      <c r="F720" s="6" t="s">
        <v>28</v>
      </c>
      <c r="G720" s="6" t="s">
        <v>40</v>
      </c>
      <c r="H720" s="7">
        <v>3.52</v>
      </c>
      <c r="I720" s="6" t="s">
        <v>52</v>
      </c>
      <c r="J720" s="6" t="s">
        <v>46</v>
      </c>
      <c r="K720" s="7">
        <v>1</v>
      </c>
      <c r="L720" s="6" t="s">
        <v>39</v>
      </c>
      <c r="M720" s="6">
        <v>201231</v>
      </c>
      <c r="N720" s="6" t="str">
        <f t="shared" si="34"/>
        <v>2012-3-1</v>
      </c>
      <c r="O720" s="7">
        <v>0.66</v>
      </c>
      <c r="P720" s="7">
        <v>0</v>
      </c>
      <c r="Q720" s="6" t="s">
        <v>47</v>
      </c>
      <c r="R720" s="6">
        <v>201231</v>
      </c>
      <c r="S720" s="6" t="str">
        <f t="shared" si="35"/>
        <v>2012-3-1</v>
      </c>
      <c r="T720" s="7">
        <v>0.66</v>
      </c>
      <c r="U720" s="7">
        <v>0</v>
      </c>
      <c r="V720" s="6" t="s">
        <v>47</v>
      </c>
      <c r="W720" s="6">
        <v>0</v>
      </c>
      <c r="X720" s="6">
        <v>0</v>
      </c>
      <c r="Y720" s="6">
        <v>1</v>
      </c>
      <c r="Z720" s="6">
        <v>0</v>
      </c>
      <c r="AA720" s="6">
        <v>0</v>
      </c>
      <c r="AB720" s="6">
        <v>0</v>
      </c>
      <c r="AC720" s="6">
        <v>0</v>
      </c>
      <c r="AD720" s="6">
        <v>0</v>
      </c>
      <c r="AE720" s="6">
        <v>0</v>
      </c>
      <c r="AF720" s="6">
        <v>0</v>
      </c>
      <c r="AG720" s="6">
        <v>0</v>
      </c>
      <c r="AH720" s="6">
        <v>0</v>
      </c>
    </row>
    <row r="721" spans="1:34" x14ac:dyDescent="0.3">
      <c r="A721" s="6">
        <v>201181</v>
      </c>
      <c r="B721" s="12" t="str">
        <f t="shared" si="33"/>
        <v>2011-8-1</v>
      </c>
      <c r="C721" s="15">
        <v>2011</v>
      </c>
      <c r="D721" s="15">
        <v>8</v>
      </c>
      <c r="E721" s="15">
        <v>1</v>
      </c>
      <c r="F721" s="6" t="s">
        <v>28</v>
      </c>
      <c r="G721" s="6" t="s">
        <v>34</v>
      </c>
      <c r="H721" s="7">
        <v>3.23</v>
      </c>
      <c r="I721" s="6" t="s">
        <v>60</v>
      </c>
      <c r="J721" s="6" t="s">
        <v>35</v>
      </c>
      <c r="K721" s="7">
        <v>3.5</v>
      </c>
      <c r="L721" s="6" t="s">
        <v>32</v>
      </c>
      <c r="M721" s="6">
        <v>201231</v>
      </c>
      <c r="N721" s="6" t="str">
        <f t="shared" si="34"/>
        <v>2012-3-1</v>
      </c>
      <c r="O721" s="7">
        <v>3.58</v>
      </c>
      <c r="P721" s="7">
        <v>3.67</v>
      </c>
      <c r="Q721" s="6" t="s">
        <v>32</v>
      </c>
      <c r="R721" s="6">
        <v>201451</v>
      </c>
      <c r="S721" s="6" t="str">
        <f t="shared" si="35"/>
        <v>2014-5-1</v>
      </c>
      <c r="T721" s="7">
        <v>3.77</v>
      </c>
      <c r="U721" s="7">
        <v>3.87</v>
      </c>
      <c r="V721" s="6" t="s">
        <v>32</v>
      </c>
      <c r="W721" s="6">
        <v>0</v>
      </c>
      <c r="X721" s="6">
        <v>1</v>
      </c>
      <c r="Y721" s="6">
        <v>1</v>
      </c>
      <c r="Z721" s="6">
        <v>1</v>
      </c>
      <c r="AA721" s="6">
        <v>1</v>
      </c>
      <c r="AB721" s="6">
        <v>0</v>
      </c>
      <c r="AC721" s="6">
        <v>0</v>
      </c>
      <c r="AD721" s="6">
        <v>0</v>
      </c>
      <c r="AE721" s="6">
        <v>1</v>
      </c>
      <c r="AF721" s="6">
        <v>1</v>
      </c>
      <c r="AG721" s="6">
        <v>1</v>
      </c>
      <c r="AH721" s="6">
        <v>1</v>
      </c>
    </row>
    <row r="722" spans="1:34" x14ac:dyDescent="0.3">
      <c r="A722" s="6">
        <v>201181</v>
      </c>
      <c r="B722" s="12" t="str">
        <f t="shared" si="33"/>
        <v>2011-8-1</v>
      </c>
      <c r="C722" s="15">
        <v>2011</v>
      </c>
      <c r="D722" s="15">
        <v>8</v>
      </c>
      <c r="E722" s="15">
        <v>1</v>
      </c>
      <c r="F722" s="6" t="s">
        <v>33</v>
      </c>
      <c r="G722" s="6" t="s">
        <v>34</v>
      </c>
      <c r="H722" s="7">
        <v>2.88</v>
      </c>
      <c r="I722" s="6" t="s">
        <v>30</v>
      </c>
      <c r="J722" s="6" t="s">
        <v>35</v>
      </c>
      <c r="K722" s="7">
        <v>3.29</v>
      </c>
      <c r="L722" s="6" t="s">
        <v>32</v>
      </c>
      <c r="M722" s="6">
        <v>201261</v>
      </c>
      <c r="N722" s="6" t="str">
        <f t="shared" si="34"/>
        <v>2012-6-1</v>
      </c>
      <c r="O722" s="7">
        <v>3.05</v>
      </c>
      <c r="P722" s="7">
        <v>3.3</v>
      </c>
      <c r="Q722" s="6" t="s">
        <v>32</v>
      </c>
      <c r="R722" s="6">
        <v>201571</v>
      </c>
      <c r="S722" s="6" t="str">
        <f t="shared" si="35"/>
        <v>2015-7-1</v>
      </c>
      <c r="T722" s="7">
        <v>3.05</v>
      </c>
      <c r="U722" s="7">
        <v>3</v>
      </c>
      <c r="V722" s="6" t="s">
        <v>32</v>
      </c>
      <c r="W722" s="6">
        <v>0</v>
      </c>
      <c r="X722" s="6">
        <v>1</v>
      </c>
      <c r="Y722" s="6">
        <v>1</v>
      </c>
      <c r="Z722" s="6">
        <v>1</v>
      </c>
      <c r="AA722" s="6">
        <v>1</v>
      </c>
      <c r="AB722" s="6">
        <v>1</v>
      </c>
      <c r="AC722" s="6">
        <v>0</v>
      </c>
      <c r="AD722" s="6">
        <v>0</v>
      </c>
      <c r="AE722" s="6">
        <v>0</v>
      </c>
      <c r="AF722" s="6">
        <v>1</v>
      </c>
      <c r="AG722" s="6">
        <v>1</v>
      </c>
      <c r="AH722" s="6">
        <v>1</v>
      </c>
    </row>
    <row r="723" spans="1:34" x14ac:dyDescent="0.3">
      <c r="A723" s="6">
        <v>201181</v>
      </c>
      <c r="B723" s="12" t="str">
        <f t="shared" si="33"/>
        <v>2011-8-1</v>
      </c>
      <c r="C723" s="15">
        <v>2011</v>
      </c>
      <c r="D723" s="15">
        <v>8</v>
      </c>
      <c r="E723" s="15">
        <v>1</v>
      </c>
      <c r="F723" s="6" t="s">
        <v>33</v>
      </c>
      <c r="G723" s="6" t="s">
        <v>40</v>
      </c>
      <c r="H723" s="7">
        <v>3.6</v>
      </c>
      <c r="I723" s="6" t="s">
        <v>30</v>
      </c>
      <c r="J723" s="6" t="s">
        <v>46</v>
      </c>
      <c r="K723" s="7">
        <v>3.17</v>
      </c>
      <c r="L723" s="6" t="s">
        <v>32</v>
      </c>
      <c r="M723" s="6">
        <v>201231</v>
      </c>
      <c r="N723" s="6" t="str">
        <f t="shared" si="34"/>
        <v>2012-3-1</v>
      </c>
      <c r="O723" s="7">
        <v>2.92</v>
      </c>
      <c r="P723" s="7">
        <v>2.65</v>
      </c>
      <c r="Q723" s="6" t="s">
        <v>32</v>
      </c>
      <c r="R723" s="6">
        <v>201531</v>
      </c>
      <c r="S723" s="6" t="str">
        <f t="shared" si="35"/>
        <v>2015-3-1</v>
      </c>
      <c r="T723" s="7">
        <v>3</v>
      </c>
      <c r="U723" s="7">
        <v>3.2</v>
      </c>
      <c r="V723" s="6" t="s">
        <v>32</v>
      </c>
      <c r="W723" s="6">
        <v>0</v>
      </c>
      <c r="X723" s="6">
        <v>0</v>
      </c>
      <c r="Y723" s="6">
        <v>1</v>
      </c>
      <c r="Z723" s="6">
        <v>1</v>
      </c>
      <c r="AA723" s="6">
        <v>1</v>
      </c>
      <c r="AB723" s="6">
        <v>1</v>
      </c>
      <c r="AC723" s="6">
        <v>0</v>
      </c>
      <c r="AD723" s="6">
        <v>0</v>
      </c>
      <c r="AE723" s="6">
        <v>0</v>
      </c>
      <c r="AF723" s="6">
        <v>1</v>
      </c>
      <c r="AG723" s="6">
        <v>1</v>
      </c>
      <c r="AH723" s="6">
        <v>1</v>
      </c>
    </row>
    <row r="724" spans="1:34" x14ac:dyDescent="0.3">
      <c r="A724" s="6">
        <v>201181</v>
      </c>
      <c r="B724" s="12" t="str">
        <f t="shared" si="33"/>
        <v>2011-8-1</v>
      </c>
      <c r="C724" s="15">
        <v>2011</v>
      </c>
      <c r="D724" s="15">
        <v>8</v>
      </c>
      <c r="E724" s="15">
        <v>1</v>
      </c>
      <c r="F724" s="6" t="s">
        <v>28</v>
      </c>
      <c r="G724" s="6" t="s">
        <v>38</v>
      </c>
      <c r="H724" s="7">
        <v>3.6</v>
      </c>
      <c r="I724" s="6" t="s">
        <v>30</v>
      </c>
      <c r="J724" s="6" t="s">
        <v>41</v>
      </c>
      <c r="K724" s="7">
        <v>3.19</v>
      </c>
      <c r="L724" s="6" t="s">
        <v>32</v>
      </c>
      <c r="M724" s="6">
        <v>201231</v>
      </c>
      <c r="N724" s="6" t="str">
        <f t="shared" si="34"/>
        <v>2012-3-1</v>
      </c>
      <c r="O724" s="7">
        <v>3.22</v>
      </c>
      <c r="P724" s="7">
        <v>3.25</v>
      </c>
      <c r="Q724" s="6" t="s">
        <v>32</v>
      </c>
      <c r="R724" s="6">
        <v>201531</v>
      </c>
      <c r="S724" s="6" t="str">
        <f t="shared" si="35"/>
        <v>2015-3-1</v>
      </c>
      <c r="T724" s="7">
        <v>3.29</v>
      </c>
      <c r="U724" s="7">
        <v>3.56</v>
      </c>
      <c r="V724" s="6" t="s">
        <v>32</v>
      </c>
      <c r="W724" s="6">
        <v>0</v>
      </c>
      <c r="X724" s="6">
        <v>0</v>
      </c>
      <c r="Y724" s="6">
        <v>1</v>
      </c>
      <c r="Z724" s="6">
        <v>1</v>
      </c>
      <c r="AA724" s="6">
        <v>1</v>
      </c>
      <c r="AB724" s="6">
        <v>1</v>
      </c>
      <c r="AC724" s="6">
        <v>0</v>
      </c>
      <c r="AD724" s="6">
        <v>0</v>
      </c>
      <c r="AE724" s="6">
        <v>0</v>
      </c>
      <c r="AF724" s="6">
        <v>1</v>
      </c>
      <c r="AG724" s="6">
        <v>1</v>
      </c>
      <c r="AH724" s="6">
        <v>1</v>
      </c>
    </row>
    <row r="725" spans="1:34" x14ac:dyDescent="0.3">
      <c r="A725" s="6">
        <v>201181</v>
      </c>
      <c r="B725" s="12" t="str">
        <f t="shared" si="33"/>
        <v>2011-8-1</v>
      </c>
      <c r="C725" s="15">
        <v>2011</v>
      </c>
      <c r="D725" s="15">
        <v>8</v>
      </c>
      <c r="E725" s="15">
        <v>1</v>
      </c>
      <c r="F725" s="6" t="s">
        <v>33</v>
      </c>
      <c r="G725" s="6" t="s">
        <v>40</v>
      </c>
      <c r="H725" s="7">
        <v>2.5099999999999998</v>
      </c>
      <c r="I725" s="6" t="s">
        <v>30</v>
      </c>
      <c r="J725" s="6" t="s">
        <v>43</v>
      </c>
      <c r="K725" s="7">
        <v>2.58</v>
      </c>
      <c r="L725" s="6" t="s">
        <v>32</v>
      </c>
      <c r="M725" s="6">
        <v>201231</v>
      </c>
      <c r="N725" s="6" t="str">
        <f t="shared" si="34"/>
        <v>2012-3-1</v>
      </c>
      <c r="O725" s="7">
        <v>2.86</v>
      </c>
      <c r="P725" s="7">
        <v>3.1</v>
      </c>
      <c r="Q725" s="6" t="s">
        <v>32</v>
      </c>
      <c r="R725" s="6">
        <v>201531</v>
      </c>
      <c r="S725" s="6" t="str">
        <f t="shared" si="35"/>
        <v>2015-3-1</v>
      </c>
      <c r="T725" s="7">
        <v>3</v>
      </c>
      <c r="U725" s="7">
        <v>3.23</v>
      </c>
      <c r="V725" s="6" t="s">
        <v>32</v>
      </c>
      <c r="W725" s="6">
        <v>1</v>
      </c>
      <c r="X725" s="6">
        <v>0</v>
      </c>
      <c r="Y725" s="6">
        <v>1</v>
      </c>
      <c r="Z725" s="6">
        <v>1</v>
      </c>
      <c r="AA725" s="6">
        <v>1</v>
      </c>
      <c r="AB725" s="6">
        <v>1</v>
      </c>
      <c r="AC725" s="6">
        <v>0</v>
      </c>
      <c r="AD725" s="6">
        <v>0</v>
      </c>
      <c r="AE725" s="6">
        <v>0</v>
      </c>
      <c r="AF725" s="6">
        <v>1</v>
      </c>
      <c r="AG725" s="6">
        <v>1</v>
      </c>
      <c r="AH725" s="6">
        <v>1</v>
      </c>
    </row>
    <row r="726" spans="1:34" x14ac:dyDescent="0.3">
      <c r="A726" s="6">
        <v>201181</v>
      </c>
      <c r="B726" s="12" t="str">
        <f t="shared" si="33"/>
        <v>2011-8-1</v>
      </c>
      <c r="C726" s="15">
        <v>2011</v>
      </c>
      <c r="D726" s="15">
        <v>8</v>
      </c>
      <c r="E726" s="15">
        <v>1</v>
      </c>
      <c r="F726" s="6" t="s">
        <v>33</v>
      </c>
      <c r="G726" s="6" t="s">
        <v>40</v>
      </c>
      <c r="H726" s="7">
        <v>3.98</v>
      </c>
      <c r="I726" s="6" t="s">
        <v>30</v>
      </c>
      <c r="J726" s="6" t="s">
        <v>31</v>
      </c>
      <c r="K726" s="7">
        <v>4</v>
      </c>
      <c r="L726" s="6" t="s">
        <v>32</v>
      </c>
      <c r="M726" s="6">
        <v>201231</v>
      </c>
      <c r="N726" s="6" t="str">
        <f t="shared" si="34"/>
        <v>2012-3-1</v>
      </c>
      <c r="O726" s="7">
        <v>3.85</v>
      </c>
      <c r="P726" s="7">
        <v>3.72</v>
      </c>
      <c r="Q726" s="6" t="s">
        <v>32</v>
      </c>
      <c r="R726" s="6">
        <v>201531</v>
      </c>
      <c r="S726" s="6" t="str">
        <f t="shared" si="35"/>
        <v>2015-3-1</v>
      </c>
      <c r="T726" s="7">
        <v>3.81</v>
      </c>
      <c r="U726" s="7">
        <v>3.78</v>
      </c>
      <c r="V726" s="6" t="s">
        <v>32</v>
      </c>
      <c r="W726" s="6">
        <v>0</v>
      </c>
      <c r="X726" s="6">
        <v>0</v>
      </c>
      <c r="Y726" s="6">
        <v>1</v>
      </c>
      <c r="Z726" s="6">
        <v>1</v>
      </c>
      <c r="AA726" s="6">
        <v>1</v>
      </c>
      <c r="AB726" s="6">
        <v>1</v>
      </c>
      <c r="AC726" s="6">
        <v>0</v>
      </c>
      <c r="AD726" s="6">
        <v>0</v>
      </c>
      <c r="AE726" s="6">
        <v>0</v>
      </c>
      <c r="AF726" s="6">
        <v>1</v>
      </c>
      <c r="AG726" s="6">
        <v>1</v>
      </c>
      <c r="AH726" s="6">
        <v>1</v>
      </c>
    </row>
    <row r="727" spans="1:34" x14ac:dyDescent="0.3">
      <c r="A727" s="6">
        <v>201181</v>
      </c>
      <c r="B727" s="12" t="str">
        <f t="shared" si="33"/>
        <v>2011-8-1</v>
      </c>
      <c r="C727" s="15">
        <v>2011</v>
      </c>
      <c r="D727" s="15">
        <v>8</v>
      </c>
      <c r="E727" s="15">
        <v>1</v>
      </c>
      <c r="F727" s="6" t="s">
        <v>33</v>
      </c>
      <c r="G727" s="6" t="s">
        <v>38</v>
      </c>
      <c r="H727" s="7">
        <v>3.37</v>
      </c>
      <c r="I727" s="6" t="s">
        <v>54</v>
      </c>
      <c r="J727" s="6" t="s">
        <v>41</v>
      </c>
      <c r="K727" s="7">
        <v>2.42</v>
      </c>
      <c r="L727" s="6" t="s">
        <v>32</v>
      </c>
      <c r="M727" s="6">
        <v>201261</v>
      </c>
      <c r="N727" s="6" t="str">
        <f t="shared" si="34"/>
        <v>2012-6-1</v>
      </c>
      <c r="O727" s="7">
        <v>2.4300000000000002</v>
      </c>
      <c r="P727" s="7">
        <v>0</v>
      </c>
      <c r="Q727" s="6" t="s">
        <v>32</v>
      </c>
      <c r="R727" s="6">
        <v>201481</v>
      </c>
      <c r="S727" s="6" t="str">
        <f t="shared" si="35"/>
        <v>2014-8-1</v>
      </c>
      <c r="T727" s="7">
        <v>2.78</v>
      </c>
      <c r="U727" s="7">
        <v>3.35</v>
      </c>
      <c r="V727" s="6" t="s">
        <v>32</v>
      </c>
      <c r="W727" s="6">
        <v>0</v>
      </c>
      <c r="X727" s="6">
        <v>0</v>
      </c>
      <c r="Y727" s="6">
        <v>1</v>
      </c>
      <c r="Z727" s="6">
        <v>1</v>
      </c>
      <c r="AA727" s="6">
        <v>1</v>
      </c>
      <c r="AB727" s="6">
        <v>1</v>
      </c>
      <c r="AC727" s="6">
        <v>0</v>
      </c>
      <c r="AD727" s="6">
        <v>0</v>
      </c>
      <c r="AE727" s="6">
        <v>0</v>
      </c>
      <c r="AF727" s="6">
        <v>1</v>
      </c>
      <c r="AG727" s="6">
        <v>1</v>
      </c>
      <c r="AH727" s="6">
        <v>1</v>
      </c>
    </row>
    <row r="728" spans="1:34" x14ac:dyDescent="0.3">
      <c r="A728" s="6">
        <v>201181</v>
      </c>
      <c r="B728" s="12" t="str">
        <f t="shared" si="33"/>
        <v>2011-8-1</v>
      </c>
      <c r="C728" s="15">
        <v>2011</v>
      </c>
      <c r="D728" s="15">
        <v>8</v>
      </c>
      <c r="E728" s="15">
        <v>1</v>
      </c>
      <c r="F728" s="6" t="s">
        <v>33</v>
      </c>
      <c r="G728" s="6" t="s">
        <v>38</v>
      </c>
      <c r="H728" s="7">
        <v>3.71</v>
      </c>
      <c r="I728" s="6" t="s">
        <v>57</v>
      </c>
      <c r="J728" s="6" t="s">
        <v>41</v>
      </c>
      <c r="K728" s="7">
        <v>3.7</v>
      </c>
      <c r="L728" s="6" t="s">
        <v>32</v>
      </c>
      <c r="M728" s="6">
        <v>201231</v>
      </c>
      <c r="N728" s="6" t="str">
        <f t="shared" si="34"/>
        <v>2012-3-1</v>
      </c>
      <c r="O728" s="7">
        <v>3.15</v>
      </c>
      <c r="P728" s="7">
        <v>2.46</v>
      </c>
      <c r="Q728" s="6" t="s">
        <v>32</v>
      </c>
      <c r="R728" s="6">
        <v>201481</v>
      </c>
      <c r="S728" s="6" t="str">
        <f t="shared" si="35"/>
        <v>2014-8-1</v>
      </c>
      <c r="T728" s="7">
        <v>3.07</v>
      </c>
      <c r="U728" s="7">
        <v>3.66</v>
      </c>
      <c r="V728" s="6" t="s">
        <v>32</v>
      </c>
      <c r="W728" s="6">
        <v>0</v>
      </c>
      <c r="X728" s="6">
        <v>0</v>
      </c>
      <c r="Y728" s="6">
        <v>1</v>
      </c>
      <c r="Z728" s="6">
        <v>1</v>
      </c>
      <c r="AA728" s="6">
        <v>1</v>
      </c>
      <c r="AB728" s="6">
        <v>1</v>
      </c>
      <c r="AC728" s="6">
        <v>0</v>
      </c>
      <c r="AD728" s="6">
        <v>0</v>
      </c>
      <c r="AE728" s="6">
        <v>0</v>
      </c>
      <c r="AF728" s="6">
        <v>1</v>
      </c>
      <c r="AG728" s="6">
        <v>1</v>
      </c>
      <c r="AH728" s="6">
        <v>1</v>
      </c>
    </row>
    <row r="729" spans="1:34" x14ac:dyDescent="0.3">
      <c r="A729" s="6">
        <v>201181</v>
      </c>
      <c r="B729" s="12" t="str">
        <f t="shared" si="33"/>
        <v>2011-8-1</v>
      </c>
      <c r="C729" s="15">
        <v>2011</v>
      </c>
      <c r="D729" s="15">
        <v>8</v>
      </c>
      <c r="E729" s="15">
        <v>1</v>
      </c>
      <c r="F729" s="6" t="s">
        <v>33</v>
      </c>
      <c r="G729" s="6" t="s">
        <v>40</v>
      </c>
      <c r="H729" s="7">
        <v>3.3</v>
      </c>
      <c r="I729" s="6" t="s">
        <v>52</v>
      </c>
      <c r="J729" s="6" t="s">
        <v>48</v>
      </c>
      <c r="K729" s="7">
        <v>2.98</v>
      </c>
      <c r="L729" s="6" t="s">
        <v>32</v>
      </c>
      <c r="M729" s="6">
        <v>201231</v>
      </c>
      <c r="N729" s="6" t="str">
        <f t="shared" si="34"/>
        <v>2012-3-1</v>
      </c>
      <c r="O729" s="7">
        <v>2.95</v>
      </c>
      <c r="P729" s="7">
        <v>2.92</v>
      </c>
      <c r="Q729" s="6" t="s">
        <v>32</v>
      </c>
      <c r="R729" s="6">
        <v>201531</v>
      </c>
      <c r="S729" s="6" t="str">
        <f t="shared" si="35"/>
        <v>2015-3-1</v>
      </c>
      <c r="T729" s="7">
        <v>3.41</v>
      </c>
      <c r="U729" s="7">
        <v>3.59</v>
      </c>
      <c r="V729" s="6" t="s">
        <v>32</v>
      </c>
      <c r="W729" s="6">
        <v>1</v>
      </c>
      <c r="X729" s="6">
        <v>0</v>
      </c>
      <c r="Y729" s="6">
        <v>1</v>
      </c>
      <c r="Z729" s="6">
        <v>1</v>
      </c>
      <c r="AA729" s="6">
        <v>1</v>
      </c>
      <c r="AB729" s="6">
        <v>1</v>
      </c>
      <c r="AC729" s="6">
        <v>0</v>
      </c>
      <c r="AD729" s="6">
        <v>0</v>
      </c>
      <c r="AE729" s="6">
        <v>0</v>
      </c>
      <c r="AF729" s="6">
        <v>1</v>
      </c>
      <c r="AG729" s="6">
        <v>1</v>
      </c>
      <c r="AH729" s="6">
        <v>1</v>
      </c>
    </row>
    <row r="730" spans="1:34" x14ac:dyDescent="0.3">
      <c r="A730" s="6">
        <v>201181</v>
      </c>
      <c r="B730" s="12" t="str">
        <f t="shared" si="33"/>
        <v>2011-8-1</v>
      </c>
      <c r="C730" s="15">
        <v>2011</v>
      </c>
      <c r="D730" s="15">
        <v>8</v>
      </c>
      <c r="E730" s="15">
        <v>1</v>
      </c>
      <c r="F730" s="6" t="s">
        <v>28</v>
      </c>
      <c r="G730" s="6" t="s">
        <v>38</v>
      </c>
      <c r="H730" s="7">
        <v>3.05</v>
      </c>
      <c r="I730" s="6" t="s">
        <v>30</v>
      </c>
      <c r="J730" s="6" t="s">
        <v>31</v>
      </c>
      <c r="K730" s="7">
        <v>2.8</v>
      </c>
      <c r="L730" s="6" t="s">
        <v>32</v>
      </c>
      <c r="M730" s="6">
        <v>201231</v>
      </c>
      <c r="N730" s="6" t="str">
        <f t="shared" si="34"/>
        <v>2012-3-1</v>
      </c>
      <c r="O730" s="7">
        <v>2.69</v>
      </c>
      <c r="P730" s="7">
        <v>2.5</v>
      </c>
      <c r="Q730" s="6" t="s">
        <v>32</v>
      </c>
      <c r="R730" s="6">
        <v>201231</v>
      </c>
      <c r="S730" s="6" t="str">
        <f t="shared" si="35"/>
        <v>2012-3-1</v>
      </c>
      <c r="T730" s="7">
        <v>2.69</v>
      </c>
      <c r="U730" s="7">
        <v>2.5</v>
      </c>
      <c r="V730" s="6" t="s">
        <v>32</v>
      </c>
      <c r="W730" s="6">
        <v>0</v>
      </c>
      <c r="X730" s="6">
        <v>1</v>
      </c>
      <c r="Y730" s="6">
        <v>1</v>
      </c>
      <c r="Z730" s="6">
        <v>0</v>
      </c>
      <c r="AA730" s="6">
        <v>0</v>
      </c>
      <c r="AB730" s="6">
        <v>0</v>
      </c>
      <c r="AC730" s="6">
        <v>0</v>
      </c>
      <c r="AD730" s="6">
        <v>0</v>
      </c>
      <c r="AE730" s="6">
        <v>0</v>
      </c>
      <c r="AF730" s="6">
        <v>0</v>
      </c>
      <c r="AG730" s="6">
        <v>0</v>
      </c>
      <c r="AH730" s="6">
        <v>0</v>
      </c>
    </row>
    <row r="731" spans="1:34" x14ac:dyDescent="0.3">
      <c r="A731" s="6">
        <v>201181</v>
      </c>
      <c r="B731" s="12" t="str">
        <f t="shared" si="33"/>
        <v>2011-8-1</v>
      </c>
      <c r="C731" s="15">
        <v>2011</v>
      </c>
      <c r="D731" s="15">
        <v>8</v>
      </c>
      <c r="E731" s="15">
        <v>1</v>
      </c>
      <c r="F731" s="6" t="s">
        <v>33</v>
      </c>
      <c r="G731" s="6" t="s">
        <v>38</v>
      </c>
      <c r="H731" s="7">
        <v>3.45</v>
      </c>
      <c r="I731" s="6" t="s">
        <v>53</v>
      </c>
      <c r="J731" s="6" t="s">
        <v>31</v>
      </c>
      <c r="K731" s="7">
        <v>1.92</v>
      </c>
      <c r="L731" s="6" t="s">
        <v>39</v>
      </c>
      <c r="M731" s="6">
        <v>201231</v>
      </c>
      <c r="N731" s="6" t="str">
        <f t="shared" si="34"/>
        <v>2012-3-1</v>
      </c>
      <c r="O731" s="7">
        <v>2.1800000000000002</v>
      </c>
      <c r="P731" s="7">
        <v>2.42</v>
      </c>
      <c r="Q731" s="6" t="s">
        <v>32</v>
      </c>
      <c r="R731" s="6">
        <v>201281</v>
      </c>
      <c r="S731" s="6" t="str">
        <f t="shared" si="35"/>
        <v>2012-8-1</v>
      </c>
      <c r="T731" s="7">
        <v>1.85</v>
      </c>
      <c r="U731" s="7">
        <v>1</v>
      </c>
      <c r="V731" s="6" t="s">
        <v>39</v>
      </c>
      <c r="W731" s="6">
        <v>0</v>
      </c>
      <c r="X731" s="6">
        <v>0</v>
      </c>
      <c r="Y731" s="6">
        <v>1</v>
      </c>
      <c r="Z731" s="6">
        <v>1</v>
      </c>
      <c r="AA731" s="6">
        <v>0</v>
      </c>
      <c r="AB731" s="6">
        <v>0</v>
      </c>
      <c r="AC731" s="6">
        <v>0</v>
      </c>
      <c r="AD731" s="6">
        <v>0</v>
      </c>
      <c r="AE731" s="6">
        <v>0</v>
      </c>
      <c r="AF731" s="6">
        <v>0</v>
      </c>
      <c r="AG731" s="6">
        <v>0</v>
      </c>
      <c r="AH731" s="6">
        <v>0</v>
      </c>
    </row>
    <row r="732" spans="1:34" x14ac:dyDescent="0.3">
      <c r="A732" s="6">
        <v>201181</v>
      </c>
      <c r="B732" s="12" t="str">
        <f t="shared" si="33"/>
        <v>2011-8-1</v>
      </c>
      <c r="C732" s="15">
        <v>2011</v>
      </c>
      <c r="D732" s="15">
        <v>8</v>
      </c>
      <c r="E732" s="15">
        <v>1</v>
      </c>
      <c r="F732" s="6" t="s">
        <v>28</v>
      </c>
      <c r="G732" s="6" t="s">
        <v>38</v>
      </c>
      <c r="H732" s="7">
        <v>3.37</v>
      </c>
      <c r="I732" s="6" t="s">
        <v>30</v>
      </c>
      <c r="J732" s="6" t="s">
        <v>31</v>
      </c>
      <c r="K732" s="7">
        <v>3.08</v>
      </c>
      <c r="L732" s="6" t="s">
        <v>32</v>
      </c>
      <c r="M732" s="6">
        <v>201231</v>
      </c>
      <c r="N732" s="6" t="str">
        <f t="shared" si="34"/>
        <v>2012-3-1</v>
      </c>
      <c r="O732" s="7">
        <v>2.94</v>
      </c>
      <c r="P732" s="7">
        <v>2.65</v>
      </c>
      <c r="Q732" s="6" t="s">
        <v>32</v>
      </c>
      <c r="R732" s="6">
        <v>201551</v>
      </c>
      <c r="S732" s="6" t="str">
        <f t="shared" si="35"/>
        <v>2015-5-1</v>
      </c>
      <c r="T732" s="7">
        <v>2.78</v>
      </c>
      <c r="U732" s="7">
        <v>0</v>
      </c>
      <c r="V732" s="17"/>
      <c r="W732" s="6">
        <v>1</v>
      </c>
      <c r="X732" s="6">
        <v>0</v>
      </c>
      <c r="Y732" s="6">
        <v>1</v>
      </c>
      <c r="Z732" s="6">
        <v>1</v>
      </c>
      <c r="AA732" s="6">
        <v>1</v>
      </c>
      <c r="AB732" s="6">
        <v>1</v>
      </c>
      <c r="AC732" s="6">
        <v>0</v>
      </c>
      <c r="AD732" s="6">
        <v>0</v>
      </c>
      <c r="AE732" s="6">
        <v>0</v>
      </c>
      <c r="AF732" s="6">
        <v>1</v>
      </c>
      <c r="AG732" s="6">
        <v>1</v>
      </c>
      <c r="AH732" s="6">
        <v>1</v>
      </c>
    </row>
    <row r="733" spans="1:34" x14ac:dyDescent="0.3">
      <c r="A733" s="6">
        <v>201181</v>
      </c>
      <c r="B733" s="12" t="str">
        <f t="shared" si="33"/>
        <v>2011-8-1</v>
      </c>
      <c r="C733" s="15">
        <v>2011</v>
      </c>
      <c r="D733" s="15">
        <v>8</v>
      </c>
      <c r="E733" s="15">
        <v>1</v>
      </c>
      <c r="F733" s="6" t="s">
        <v>33</v>
      </c>
      <c r="G733" s="6" t="s">
        <v>36</v>
      </c>
      <c r="H733" s="7">
        <v>3.05</v>
      </c>
      <c r="I733" s="6" t="s">
        <v>30</v>
      </c>
      <c r="J733" s="6" t="s">
        <v>46</v>
      </c>
      <c r="K733" s="7">
        <v>2.57</v>
      </c>
      <c r="L733" s="6" t="s">
        <v>32</v>
      </c>
      <c r="M733" s="6">
        <v>201181</v>
      </c>
      <c r="N733" s="6" t="str">
        <f t="shared" si="34"/>
        <v>2011-8-1</v>
      </c>
      <c r="O733" s="7">
        <v>2.57</v>
      </c>
      <c r="P733" s="7">
        <v>2.57</v>
      </c>
      <c r="Q733" s="6" t="s">
        <v>32</v>
      </c>
      <c r="R733" s="6">
        <v>201181</v>
      </c>
      <c r="S733" s="6" t="str">
        <f t="shared" si="35"/>
        <v>2011-8-1</v>
      </c>
      <c r="T733" s="7">
        <v>2.57</v>
      </c>
      <c r="U733" s="7">
        <v>2.57</v>
      </c>
      <c r="V733" s="6" t="s">
        <v>32</v>
      </c>
      <c r="W733" s="6">
        <v>1</v>
      </c>
      <c r="X733" s="6">
        <v>1</v>
      </c>
      <c r="Y733" s="6">
        <v>1</v>
      </c>
      <c r="Z733" s="6">
        <v>0</v>
      </c>
      <c r="AA733" s="6">
        <v>0</v>
      </c>
      <c r="AB733" s="6">
        <v>0</v>
      </c>
      <c r="AC733" s="6">
        <v>0</v>
      </c>
      <c r="AD733" s="6">
        <v>0</v>
      </c>
      <c r="AE733" s="6">
        <v>0</v>
      </c>
      <c r="AF733" s="6">
        <v>0</v>
      </c>
      <c r="AG733" s="6">
        <v>0</v>
      </c>
      <c r="AH733" s="6">
        <v>0</v>
      </c>
    </row>
    <row r="734" spans="1:34" x14ac:dyDescent="0.3">
      <c r="A734" s="6">
        <v>201181</v>
      </c>
      <c r="B734" s="12" t="str">
        <f t="shared" si="33"/>
        <v>2011-8-1</v>
      </c>
      <c r="C734" s="15">
        <v>2011</v>
      </c>
      <c r="D734" s="15">
        <v>8</v>
      </c>
      <c r="E734" s="15">
        <v>1</v>
      </c>
      <c r="F734" s="6" t="s">
        <v>33</v>
      </c>
      <c r="G734" s="6" t="s">
        <v>40</v>
      </c>
      <c r="H734" s="7">
        <v>3.77</v>
      </c>
      <c r="I734" s="6" t="s">
        <v>30</v>
      </c>
      <c r="J734" s="6" t="s">
        <v>48</v>
      </c>
      <c r="K734" s="7">
        <v>3.07</v>
      </c>
      <c r="L734" s="6" t="s">
        <v>32</v>
      </c>
      <c r="M734" s="6">
        <v>201231</v>
      </c>
      <c r="N734" s="6" t="str">
        <f t="shared" si="34"/>
        <v>2012-3-1</v>
      </c>
      <c r="O734" s="7">
        <v>3.16</v>
      </c>
      <c r="P734" s="7">
        <v>3.25</v>
      </c>
      <c r="Q734" s="6" t="s">
        <v>32</v>
      </c>
      <c r="R734" s="6">
        <v>201571</v>
      </c>
      <c r="S734" s="6" t="str">
        <f t="shared" si="35"/>
        <v>2015-7-1</v>
      </c>
      <c r="T734" s="7">
        <v>3.26</v>
      </c>
      <c r="U734" s="7">
        <v>3</v>
      </c>
      <c r="V734" s="6" t="s">
        <v>32</v>
      </c>
      <c r="W734" s="6">
        <v>0</v>
      </c>
      <c r="X734" s="6">
        <v>0</v>
      </c>
      <c r="Y734" s="6">
        <v>1</v>
      </c>
      <c r="Z734" s="6">
        <v>1</v>
      </c>
      <c r="AA734" s="6">
        <v>1</v>
      </c>
      <c r="AB734" s="6">
        <v>1</v>
      </c>
      <c r="AC734" s="6">
        <v>0</v>
      </c>
      <c r="AD734" s="6">
        <v>0</v>
      </c>
      <c r="AE734" s="6">
        <v>0</v>
      </c>
      <c r="AF734" s="6">
        <v>0</v>
      </c>
      <c r="AG734" s="6">
        <v>0</v>
      </c>
      <c r="AH734" s="6">
        <v>0</v>
      </c>
    </row>
    <row r="735" spans="1:34" x14ac:dyDescent="0.3">
      <c r="A735" s="6">
        <v>201181</v>
      </c>
      <c r="B735" s="12" t="str">
        <f t="shared" si="33"/>
        <v>2011-8-1</v>
      </c>
      <c r="C735" s="15">
        <v>2011</v>
      </c>
      <c r="D735" s="15">
        <v>8</v>
      </c>
      <c r="E735" s="15">
        <v>1</v>
      </c>
      <c r="F735" s="6" t="s">
        <v>33</v>
      </c>
      <c r="G735" s="6" t="s">
        <v>40</v>
      </c>
      <c r="H735" s="7">
        <v>3.79</v>
      </c>
      <c r="I735" s="6" t="s">
        <v>30</v>
      </c>
      <c r="J735" s="6" t="s">
        <v>43</v>
      </c>
      <c r="K735" s="7">
        <v>2.75</v>
      </c>
      <c r="L735" s="6" t="s">
        <v>32</v>
      </c>
      <c r="M735" s="6">
        <v>201231</v>
      </c>
      <c r="N735" s="6" t="str">
        <f t="shared" si="34"/>
        <v>2012-3-1</v>
      </c>
      <c r="O735" s="7">
        <v>2.75</v>
      </c>
      <c r="P735" s="7">
        <v>2.75</v>
      </c>
      <c r="Q735" s="6" t="s">
        <v>32</v>
      </c>
      <c r="R735" s="6">
        <v>201531</v>
      </c>
      <c r="S735" s="6" t="str">
        <f t="shared" si="35"/>
        <v>2015-3-1</v>
      </c>
      <c r="T735" s="7">
        <v>3.04</v>
      </c>
      <c r="U735" s="7">
        <v>3.7</v>
      </c>
      <c r="V735" s="6" t="s">
        <v>32</v>
      </c>
      <c r="W735" s="6">
        <v>1</v>
      </c>
      <c r="X735" s="6">
        <v>0</v>
      </c>
      <c r="Y735" s="6">
        <v>1</v>
      </c>
      <c r="Z735" s="6">
        <v>1</v>
      </c>
      <c r="AA735" s="6">
        <v>1</v>
      </c>
      <c r="AB735" s="6">
        <v>1</v>
      </c>
      <c r="AC735" s="6">
        <v>0</v>
      </c>
      <c r="AD735" s="6">
        <v>0</v>
      </c>
      <c r="AE735" s="6">
        <v>0</v>
      </c>
      <c r="AF735" s="6">
        <v>1</v>
      </c>
      <c r="AG735" s="6">
        <v>1</v>
      </c>
      <c r="AH735" s="6">
        <v>1</v>
      </c>
    </row>
    <row r="736" spans="1:34" x14ac:dyDescent="0.3">
      <c r="A736" s="6">
        <v>201181</v>
      </c>
      <c r="B736" s="12" t="str">
        <f t="shared" si="33"/>
        <v>2011-8-1</v>
      </c>
      <c r="C736" s="15">
        <v>2011</v>
      </c>
      <c r="D736" s="15">
        <v>8</v>
      </c>
      <c r="E736" s="15">
        <v>1</v>
      </c>
      <c r="F736" s="6" t="s">
        <v>33</v>
      </c>
      <c r="G736" s="6" t="s">
        <v>40</v>
      </c>
      <c r="H736" s="7">
        <v>3.15</v>
      </c>
      <c r="I736" s="6" t="s">
        <v>55</v>
      </c>
      <c r="J736" s="6" t="s">
        <v>43</v>
      </c>
      <c r="K736" s="7">
        <v>1.82</v>
      </c>
      <c r="L736" s="6" t="s">
        <v>39</v>
      </c>
      <c r="M736" s="6">
        <v>201231</v>
      </c>
      <c r="N736" s="6" t="str">
        <f t="shared" si="34"/>
        <v>2012-3-1</v>
      </c>
      <c r="O736" s="7">
        <v>2.17</v>
      </c>
      <c r="P736" s="7">
        <v>2.63</v>
      </c>
      <c r="Q736" s="6" t="s">
        <v>32</v>
      </c>
      <c r="R736" s="6">
        <v>201381</v>
      </c>
      <c r="S736" s="6" t="str">
        <f t="shared" si="35"/>
        <v>2013-8-1</v>
      </c>
      <c r="T736" s="7">
        <v>2.16</v>
      </c>
      <c r="U736" s="7">
        <v>2.33</v>
      </c>
      <c r="V736" s="6" t="s">
        <v>32</v>
      </c>
      <c r="W736" s="6">
        <v>1</v>
      </c>
      <c r="X736" s="6">
        <v>0</v>
      </c>
      <c r="Y736" s="6">
        <v>1</v>
      </c>
      <c r="Z736" s="6">
        <v>1</v>
      </c>
      <c r="AA736" s="6">
        <v>1</v>
      </c>
      <c r="AB736" s="6">
        <v>0</v>
      </c>
      <c r="AC736" s="6">
        <v>0</v>
      </c>
      <c r="AD736" s="6">
        <v>0</v>
      </c>
      <c r="AE736" s="6">
        <v>1</v>
      </c>
      <c r="AF736" s="6">
        <v>1</v>
      </c>
      <c r="AG736" s="6">
        <v>1</v>
      </c>
      <c r="AH736" s="6">
        <v>1</v>
      </c>
    </row>
    <row r="737" spans="1:34" x14ac:dyDescent="0.3">
      <c r="A737" s="6">
        <v>201181</v>
      </c>
      <c r="B737" s="12" t="str">
        <f t="shared" si="33"/>
        <v>2011-8-1</v>
      </c>
      <c r="C737" s="15">
        <v>2011</v>
      </c>
      <c r="D737" s="15">
        <v>8</v>
      </c>
      <c r="E737" s="15">
        <v>1</v>
      </c>
      <c r="F737" s="6" t="s">
        <v>28</v>
      </c>
      <c r="G737" s="6" t="s">
        <v>38</v>
      </c>
      <c r="H737" s="7">
        <v>3.22</v>
      </c>
      <c r="I737" s="6" t="s">
        <v>60</v>
      </c>
      <c r="J737" s="6" t="s">
        <v>44</v>
      </c>
      <c r="K737" s="7">
        <v>0.54</v>
      </c>
      <c r="L737" s="6" t="s">
        <v>39</v>
      </c>
      <c r="M737" s="6">
        <v>201261</v>
      </c>
      <c r="N737" s="6" t="str">
        <f t="shared" si="34"/>
        <v>2012-6-1</v>
      </c>
      <c r="O737" s="7">
        <v>3.3</v>
      </c>
      <c r="P737" s="7">
        <v>3.3</v>
      </c>
      <c r="Q737" s="6" t="s">
        <v>32</v>
      </c>
      <c r="R737" s="17"/>
      <c r="S737" s="6" t="str">
        <f t="shared" si="35"/>
        <v>--</v>
      </c>
      <c r="T737" s="16"/>
      <c r="U737" s="16"/>
      <c r="V737" s="17"/>
      <c r="W737" s="6">
        <v>1</v>
      </c>
      <c r="X737" s="6">
        <v>0</v>
      </c>
      <c r="Y737" s="6">
        <v>1</v>
      </c>
      <c r="Z737" s="6">
        <v>1</v>
      </c>
      <c r="AA737" s="6">
        <v>1</v>
      </c>
      <c r="AB737" s="6">
        <v>0</v>
      </c>
      <c r="AC737" s="6">
        <v>0</v>
      </c>
      <c r="AD737" s="6">
        <v>0</v>
      </c>
      <c r="AE737" s="6">
        <v>0</v>
      </c>
      <c r="AF737" s="6">
        <v>0</v>
      </c>
      <c r="AG737" s="6">
        <v>0</v>
      </c>
      <c r="AH737" s="6">
        <v>0</v>
      </c>
    </row>
    <row r="738" spans="1:34" x14ac:dyDescent="0.3">
      <c r="A738" s="6">
        <v>201181</v>
      </c>
      <c r="B738" s="12" t="str">
        <f t="shared" si="33"/>
        <v>2011-8-1</v>
      </c>
      <c r="C738" s="15">
        <v>2011</v>
      </c>
      <c r="D738" s="15">
        <v>8</v>
      </c>
      <c r="E738" s="15">
        <v>1</v>
      </c>
      <c r="F738" s="6" t="s">
        <v>33</v>
      </c>
      <c r="G738" s="6" t="s">
        <v>38</v>
      </c>
      <c r="H738" s="7">
        <v>3.73</v>
      </c>
      <c r="I738" s="6" t="s">
        <v>30</v>
      </c>
      <c r="J738" s="6" t="s">
        <v>31</v>
      </c>
      <c r="K738" s="7">
        <v>3.44</v>
      </c>
      <c r="L738" s="6" t="s">
        <v>32</v>
      </c>
      <c r="M738" s="6">
        <v>201261</v>
      </c>
      <c r="N738" s="6" t="str">
        <f t="shared" si="34"/>
        <v>2012-6-1</v>
      </c>
      <c r="O738" s="7">
        <v>3.04</v>
      </c>
      <c r="P738" s="7">
        <v>3.7</v>
      </c>
      <c r="Q738" s="6" t="s">
        <v>32</v>
      </c>
      <c r="R738" s="6">
        <v>201531</v>
      </c>
      <c r="S738" s="6" t="str">
        <f t="shared" si="35"/>
        <v>2015-3-1</v>
      </c>
      <c r="T738" s="7">
        <v>3.29</v>
      </c>
      <c r="U738" s="7">
        <v>3.43</v>
      </c>
      <c r="V738" s="6" t="s">
        <v>32</v>
      </c>
      <c r="W738" s="6">
        <v>0</v>
      </c>
      <c r="X738" s="6">
        <v>1</v>
      </c>
      <c r="Y738" s="6">
        <v>1</v>
      </c>
      <c r="Z738" s="6">
        <v>1</v>
      </c>
      <c r="AA738" s="6">
        <v>1</v>
      </c>
      <c r="AB738" s="6">
        <v>1</v>
      </c>
      <c r="AC738" s="6">
        <v>0</v>
      </c>
      <c r="AD738" s="6">
        <v>0</v>
      </c>
      <c r="AE738" s="6">
        <v>0</v>
      </c>
      <c r="AF738" s="6">
        <v>1</v>
      </c>
      <c r="AG738" s="6">
        <v>1</v>
      </c>
      <c r="AH738" s="6">
        <v>1</v>
      </c>
    </row>
    <row r="739" spans="1:34" x14ac:dyDescent="0.3">
      <c r="A739" s="6">
        <v>201181</v>
      </c>
      <c r="B739" s="12" t="str">
        <f t="shared" si="33"/>
        <v>2011-8-1</v>
      </c>
      <c r="C739" s="15">
        <v>2011</v>
      </c>
      <c r="D739" s="15">
        <v>8</v>
      </c>
      <c r="E739" s="15">
        <v>1</v>
      </c>
      <c r="F739" s="6" t="s">
        <v>33</v>
      </c>
      <c r="G739" s="6" t="s">
        <v>40</v>
      </c>
      <c r="H739" s="7">
        <v>3.5</v>
      </c>
      <c r="I739" s="6" t="s">
        <v>61</v>
      </c>
      <c r="J739" s="6" t="s">
        <v>46</v>
      </c>
      <c r="K739" s="7">
        <v>2.85</v>
      </c>
      <c r="L739" s="6" t="s">
        <v>32</v>
      </c>
      <c r="M739" s="6">
        <v>201231</v>
      </c>
      <c r="N739" s="6" t="str">
        <f t="shared" si="34"/>
        <v>2012-3-1</v>
      </c>
      <c r="O739" s="7">
        <v>3.28</v>
      </c>
      <c r="P739" s="7">
        <v>3.75</v>
      </c>
      <c r="Q739" s="6" t="s">
        <v>32</v>
      </c>
      <c r="R739" s="6">
        <v>201531</v>
      </c>
      <c r="S739" s="6" t="str">
        <f t="shared" si="35"/>
        <v>2015-3-1</v>
      </c>
      <c r="T739" s="7">
        <v>2.69</v>
      </c>
      <c r="U739" s="7">
        <v>2.34</v>
      </c>
      <c r="V739" s="6" t="s">
        <v>32</v>
      </c>
      <c r="W739" s="6">
        <v>0</v>
      </c>
      <c r="X739" s="6">
        <v>0</v>
      </c>
      <c r="Y739" s="6">
        <v>1</v>
      </c>
      <c r="Z739" s="6">
        <v>1</v>
      </c>
      <c r="AA739" s="6">
        <v>1</v>
      </c>
      <c r="AB739" s="6">
        <v>1</v>
      </c>
      <c r="AC739" s="6">
        <v>0</v>
      </c>
      <c r="AD739" s="6">
        <v>0</v>
      </c>
      <c r="AE739" s="6">
        <v>0</v>
      </c>
      <c r="AF739" s="6">
        <v>0</v>
      </c>
      <c r="AG739" s="6">
        <v>1</v>
      </c>
      <c r="AH739" s="6">
        <v>1</v>
      </c>
    </row>
    <row r="740" spans="1:34" x14ac:dyDescent="0.3">
      <c r="A740" s="6">
        <v>201181</v>
      </c>
      <c r="B740" s="12" t="str">
        <f t="shared" si="33"/>
        <v>2011-8-1</v>
      </c>
      <c r="C740" s="15">
        <v>2011</v>
      </c>
      <c r="D740" s="15">
        <v>8</v>
      </c>
      <c r="E740" s="15">
        <v>1</v>
      </c>
      <c r="F740" s="6" t="s">
        <v>33</v>
      </c>
      <c r="G740" s="6" t="s">
        <v>38</v>
      </c>
      <c r="H740" s="7">
        <v>3.14</v>
      </c>
      <c r="I740" s="6" t="s">
        <v>30</v>
      </c>
      <c r="J740" s="6" t="s">
        <v>31</v>
      </c>
      <c r="K740" s="7">
        <v>3.61</v>
      </c>
      <c r="L740" s="6" t="s">
        <v>32</v>
      </c>
      <c r="M740" s="6">
        <v>201231</v>
      </c>
      <c r="N740" s="6" t="str">
        <f t="shared" si="34"/>
        <v>2012-3-1</v>
      </c>
      <c r="O740" s="7">
        <v>3.17</v>
      </c>
      <c r="P740" s="7">
        <v>2.66</v>
      </c>
      <c r="Q740" s="6" t="s">
        <v>32</v>
      </c>
      <c r="R740" s="6">
        <v>201531</v>
      </c>
      <c r="S740" s="6" t="str">
        <f t="shared" si="35"/>
        <v>2015-3-1</v>
      </c>
      <c r="T740" s="7">
        <v>3.25</v>
      </c>
      <c r="U740" s="7">
        <v>3.52</v>
      </c>
      <c r="V740" s="6" t="s">
        <v>32</v>
      </c>
      <c r="W740" s="6">
        <v>0</v>
      </c>
      <c r="X740" s="6">
        <v>0</v>
      </c>
      <c r="Y740" s="6">
        <v>1</v>
      </c>
      <c r="Z740" s="6">
        <v>1</v>
      </c>
      <c r="AA740" s="6">
        <v>1</v>
      </c>
      <c r="AB740" s="6">
        <v>1</v>
      </c>
      <c r="AC740" s="6">
        <v>0</v>
      </c>
      <c r="AD740" s="6">
        <v>0</v>
      </c>
      <c r="AE740" s="6">
        <v>0</v>
      </c>
      <c r="AF740" s="6">
        <v>1</v>
      </c>
      <c r="AG740" s="6">
        <v>1</v>
      </c>
      <c r="AH740" s="6">
        <v>1</v>
      </c>
    </row>
    <row r="741" spans="1:34" x14ac:dyDescent="0.3">
      <c r="A741" s="6">
        <v>201181</v>
      </c>
      <c r="B741" s="12" t="str">
        <f t="shared" si="33"/>
        <v>2011-8-1</v>
      </c>
      <c r="C741" s="15">
        <v>2011</v>
      </c>
      <c r="D741" s="15">
        <v>8</v>
      </c>
      <c r="E741" s="15">
        <v>1</v>
      </c>
      <c r="F741" s="6" t="s">
        <v>28</v>
      </c>
      <c r="G741" s="6" t="s">
        <v>36</v>
      </c>
      <c r="H741" s="7">
        <v>3.13</v>
      </c>
      <c r="I741" s="6" t="s">
        <v>55</v>
      </c>
      <c r="J741" s="6" t="s">
        <v>31</v>
      </c>
      <c r="K741" s="7">
        <v>1.82</v>
      </c>
      <c r="L741" s="6" t="s">
        <v>39</v>
      </c>
      <c r="M741" s="6">
        <v>201231</v>
      </c>
      <c r="N741" s="6" t="str">
        <f t="shared" si="34"/>
        <v>2012-3-1</v>
      </c>
      <c r="O741" s="7">
        <v>1.36</v>
      </c>
      <c r="P741" s="7">
        <v>0.9</v>
      </c>
      <c r="Q741" s="6" t="s">
        <v>47</v>
      </c>
      <c r="R741" s="6">
        <v>201231</v>
      </c>
      <c r="S741" s="6" t="str">
        <f t="shared" si="35"/>
        <v>2012-3-1</v>
      </c>
      <c r="T741" s="7">
        <v>1.36</v>
      </c>
      <c r="U741" s="7">
        <v>0.9</v>
      </c>
      <c r="V741" s="6" t="s">
        <v>47</v>
      </c>
      <c r="W741" s="6">
        <v>0</v>
      </c>
      <c r="X741" s="6">
        <v>0</v>
      </c>
      <c r="Y741" s="6">
        <v>1</v>
      </c>
      <c r="Z741" s="6">
        <v>0</v>
      </c>
      <c r="AA741" s="6">
        <v>0</v>
      </c>
      <c r="AB741" s="6">
        <v>0</v>
      </c>
      <c r="AC741" s="6">
        <v>0</v>
      </c>
      <c r="AD741" s="6">
        <v>0</v>
      </c>
      <c r="AE741" s="6">
        <v>0</v>
      </c>
      <c r="AF741" s="6">
        <v>0</v>
      </c>
      <c r="AG741" s="6">
        <v>0</v>
      </c>
      <c r="AH741" s="6">
        <v>0</v>
      </c>
    </row>
    <row r="742" spans="1:34" x14ac:dyDescent="0.3">
      <c r="A742" s="6">
        <v>201181</v>
      </c>
      <c r="B742" s="12" t="str">
        <f t="shared" si="33"/>
        <v>2011-8-1</v>
      </c>
      <c r="C742" s="15">
        <v>2011</v>
      </c>
      <c r="D742" s="15">
        <v>8</v>
      </c>
      <c r="E742" s="15">
        <v>1</v>
      </c>
      <c r="F742" s="6" t="s">
        <v>28</v>
      </c>
      <c r="G742" s="6" t="s">
        <v>40</v>
      </c>
      <c r="H742" s="7">
        <v>3.68</v>
      </c>
      <c r="I742" s="6" t="s">
        <v>53</v>
      </c>
      <c r="J742" s="6" t="s">
        <v>41</v>
      </c>
      <c r="K742" s="7">
        <v>2.5099999999999998</v>
      </c>
      <c r="L742" s="6" t="s">
        <v>32</v>
      </c>
      <c r="M742" s="6">
        <v>201271</v>
      </c>
      <c r="N742" s="6" t="str">
        <f t="shared" si="34"/>
        <v>2012-7-1</v>
      </c>
      <c r="O742" s="7">
        <v>2.71</v>
      </c>
      <c r="P742" s="7">
        <v>0</v>
      </c>
      <c r="Q742" s="6" t="s">
        <v>32</v>
      </c>
      <c r="R742" s="6">
        <v>201481</v>
      </c>
      <c r="S742" s="6" t="str">
        <f t="shared" si="35"/>
        <v>2014-8-1</v>
      </c>
      <c r="T742" s="7">
        <v>2.85</v>
      </c>
      <c r="U742" s="7">
        <v>2.65</v>
      </c>
      <c r="V742" s="6" t="s">
        <v>32</v>
      </c>
      <c r="W742" s="6">
        <v>0</v>
      </c>
      <c r="X742" s="6">
        <v>0</v>
      </c>
      <c r="Y742" s="6">
        <v>1</v>
      </c>
      <c r="Z742" s="6">
        <v>1</v>
      </c>
      <c r="AA742" s="6">
        <v>1</v>
      </c>
      <c r="AB742" s="6">
        <v>1</v>
      </c>
      <c r="AC742" s="6">
        <v>0</v>
      </c>
      <c r="AD742" s="6">
        <v>0</v>
      </c>
      <c r="AE742" s="6">
        <v>0</v>
      </c>
      <c r="AF742" s="6">
        <v>1</v>
      </c>
      <c r="AG742" s="6">
        <v>1</v>
      </c>
      <c r="AH742" s="6">
        <v>1</v>
      </c>
    </row>
    <row r="743" spans="1:34" x14ac:dyDescent="0.3">
      <c r="A743" s="6">
        <v>201181</v>
      </c>
      <c r="B743" s="12" t="str">
        <f t="shared" si="33"/>
        <v>2011-8-1</v>
      </c>
      <c r="C743" s="15">
        <v>2011</v>
      </c>
      <c r="D743" s="15">
        <v>8</v>
      </c>
      <c r="E743" s="15">
        <v>1</v>
      </c>
      <c r="F743" s="6" t="s">
        <v>33</v>
      </c>
      <c r="G743" s="6" t="s">
        <v>40</v>
      </c>
      <c r="H743" s="7">
        <v>3.25</v>
      </c>
      <c r="I743" s="6" t="s">
        <v>55</v>
      </c>
      <c r="J743" s="6" t="s">
        <v>43</v>
      </c>
      <c r="K743" s="7">
        <v>2.9</v>
      </c>
      <c r="L743" s="6" t="s">
        <v>32</v>
      </c>
      <c r="M743" s="6">
        <v>201231</v>
      </c>
      <c r="N743" s="6" t="str">
        <f t="shared" si="34"/>
        <v>2012-3-1</v>
      </c>
      <c r="O743" s="7">
        <v>2.4700000000000002</v>
      </c>
      <c r="P743" s="7">
        <v>2</v>
      </c>
      <c r="Q743" s="6" t="s">
        <v>32</v>
      </c>
      <c r="R743" s="6">
        <v>201781</v>
      </c>
      <c r="S743" s="6" t="str">
        <f t="shared" si="35"/>
        <v>2017-8-1</v>
      </c>
      <c r="T743" s="7">
        <v>2.8</v>
      </c>
      <c r="U743" s="7">
        <v>3.76</v>
      </c>
      <c r="V743" s="6" t="s">
        <v>32</v>
      </c>
      <c r="W743" s="6">
        <v>1</v>
      </c>
      <c r="X743" s="6">
        <v>0</v>
      </c>
      <c r="Y743" s="6">
        <v>1</v>
      </c>
      <c r="Z743" s="6">
        <v>1</v>
      </c>
      <c r="AA743" s="6">
        <v>1</v>
      </c>
      <c r="AB743" s="6">
        <v>1</v>
      </c>
      <c r="AC743" s="6">
        <v>1</v>
      </c>
      <c r="AD743" s="6">
        <v>1</v>
      </c>
      <c r="AE743" s="6">
        <v>0</v>
      </c>
      <c r="AF743" s="6">
        <v>0</v>
      </c>
      <c r="AG743" s="6">
        <v>0</v>
      </c>
      <c r="AH743" s="6">
        <v>0</v>
      </c>
    </row>
    <row r="744" spans="1:34" x14ac:dyDescent="0.3">
      <c r="A744" s="6">
        <v>201181</v>
      </c>
      <c r="B744" s="12" t="str">
        <f t="shared" si="33"/>
        <v>2011-8-1</v>
      </c>
      <c r="C744" s="15">
        <v>2011</v>
      </c>
      <c r="D744" s="15">
        <v>8</v>
      </c>
      <c r="E744" s="15">
        <v>1</v>
      </c>
      <c r="F744" s="6" t="s">
        <v>33</v>
      </c>
      <c r="G744" s="6" t="s">
        <v>38</v>
      </c>
      <c r="H744" s="7">
        <v>3.42</v>
      </c>
      <c r="I744" s="6" t="s">
        <v>54</v>
      </c>
      <c r="J744" s="6" t="s">
        <v>31</v>
      </c>
      <c r="K744" s="7">
        <v>3</v>
      </c>
      <c r="L744" s="6" t="s">
        <v>32</v>
      </c>
      <c r="M744" s="6">
        <v>201231</v>
      </c>
      <c r="N744" s="6" t="str">
        <f t="shared" si="34"/>
        <v>2012-3-1</v>
      </c>
      <c r="O744" s="7">
        <v>2.72</v>
      </c>
      <c r="P744" s="7">
        <v>2.4700000000000002</v>
      </c>
      <c r="Q744" s="6" t="s">
        <v>32</v>
      </c>
      <c r="R744" s="6">
        <v>201531</v>
      </c>
      <c r="S744" s="6" t="str">
        <f t="shared" si="35"/>
        <v>2015-3-1</v>
      </c>
      <c r="T744" s="7">
        <v>2.97</v>
      </c>
      <c r="U744" s="7">
        <v>3.76</v>
      </c>
      <c r="V744" s="6" t="s">
        <v>32</v>
      </c>
      <c r="W744" s="6">
        <v>0</v>
      </c>
      <c r="X744" s="6">
        <v>0</v>
      </c>
      <c r="Y744" s="6">
        <v>1</v>
      </c>
      <c r="Z744" s="6">
        <v>1</v>
      </c>
      <c r="AA744" s="6">
        <v>1</v>
      </c>
      <c r="AB744" s="6">
        <v>1</v>
      </c>
      <c r="AC744" s="6">
        <v>0</v>
      </c>
      <c r="AD744" s="6">
        <v>0</v>
      </c>
      <c r="AE744" s="6">
        <v>0</v>
      </c>
      <c r="AF744" s="6">
        <v>1</v>
      </c>
      <c r="AG744" s="6">
        <v>1</v>
      </c>
      <c r="AH744" s="6">
        <v>1</v>
      </c>
    </row>
    <row r="745" spans="1:34" x14ac:dyDescent="0.3">
      <c r="A745" s="6">
        <v>201181</v>
      </c>
      <c r="B745" s="12" t="str">
        <f t="shared" si="33"/>
        <v>2011-8-1</v>
      </c>
      <c r="C745" s="15">
        <v>2011</v>
      </c>
      <c r="D745" s="15">
        <v>8</v>
      </c>
      <c r="E745" s="15">
        <v>1</v>
      </c>
      <c r="F745" s="6" t="s">
        <v>28</v>
      </c>
      <c r="G745" s="6" t="s">
        <v>40</v>
      </c>
      <c r="H745" s="7">
        <v>3.55</v>
      </c>
      <c r="I745" s="6" t="s">
        <v>30</v>
      </c>
      <c r="J745" s="6" t="s">
        <v>43</v>
      </c>
      <c r="K745" s="7">
        <v>2.79</v>
      </c>
      <c r="L745" s="6" t="s">
        <v>32</v>
      </c>
      <c r="M745" s="6">
        <v>201231</v>
      </c>
      <c r="N745" s="6" t="str">
        <f t="shared" si="34"/>
        <v>2012-3-1</v>
      </c>
      <c r="O745" s="7">
        <v>2.33</v>
      </c>
      <c r="P745" s="7">
        <v>1.76</v>
      </c>
      <c r="Q745" s="6" t="s">
        <v>42</v>
      </c>
      <c r="R745" s="6">
        <v>201531</v>
      </c>
      <c r="S745" s="6" t="str">
        <f t="shared" si="35"/>
        <v>2015-3-1</v>
      </c>
      <c r="T745" s="7">
        <v>2.58</v>
      </c>
      <c r="U745" s="7">
        <v>2.62</v>
      </c>
      <c r="V745" s="6" t="s">
        <v>32</v>
      </c>
      <c r="W745" s="6">
        <v>1</v>
      </c>
      <c r="X745" s="6">
        <v>0</v>
      </c>
      <c r="Y745" s="6">
        <v>1</v>
      </c>
      <c r="Z745" s="6">
        <v>1</v>
      </c>
      <c r="AA745" s="6">
        <v>1</v>
      </c>
      <c r="AB745" s="6">
        <v>1</v>
      </c>
      <c r="AC745" s="6">
        <v>0</v>
      </c>
      <c r="AD745" s="6">
        <v>0</v>
      </c>
      <c r="AE745" s="6">
        <v>0</v>
      </c>
      <c r="AF745" s="6">
        <v>1</v>
      </c>
      <c r="AG745" s="6">
        <v>1</v>
      </c>
      <c r="AH745" s="6">
        <v>1</v>
      </c>
    </row>
    <row r="746" spans="1:34" x14ac:dyDescent="0.3">
      <c r="A746" s="6">
        <v>201181</v>
      </c>
      <c r="B746" s="12" t="str">
        <f t="shared" si="33"/>
        <v>2011-8-1</v>
      </c>
      <c r="C746" s="15">
        <v>2011</v>
      </c>
      <c r="D746" s="15">
        <v>8</v>
      </c>
      <c r="E746" s="15">
        <v>1</v>
      </c>
      <c r="F746" s="6" t="s">
        <v>28</v>
      </c>
      <c r="G746" s="6" t="s">
        <v>37</v>
      </c>
      <c r="H746" s="7">
        <v>3.71</v>
      </c>
      <c r="I746" s="6" t="s">
        <v>30</v>
      </c>
      <c r="J746" s="6" t="s">
        <v>41</v>
      </c>
      <c r="K746" s="7">
        <v>3.85</v>
      </c>
      <c r="L746" s="6" t="s">
        <v>32</v>
      </c>
      <c r="M746" s="6">
        <v>201231</v>
      </c>
      <c r="N746" s="6" t="str">
        <f t="shared" si="34"/>
        <v>2012-3-1</v>
      </c>
      <c r="O746" s="7">
        <v>3.71</v>
      </c>
      <c r="P746" s="7">
        <v>3.57</v>
      </c>
      <c r="Q746" s="6" t="s">
        <v>32</v>
      </c>
      <c r="R746" s="6">
        <v>201531</v>
      </c>
      <c r="S746" s="6" t="str">
        <f t="shared" si="35"/>
        <v>2015-3-1</v>
      </c>
      <c r="T746" s="7">
        <v>3.27</v>
      </c>
      <c r="U746" s="7">
        <v>3.17</v>
      </c>
      <c r="V746" s="6" t="s">
        <v>32</v>
      </c>
      <c r="W746" s="6">
        <v>1</v>
      </c>
      <c r="X746" s="6">
        <v>0</v>
      </c>
      <c r="Y746" s="6">
        <v>1</v>
      </c>
      <c r="Z746" s="6">
        <v>1</v>
      </c>
      <c r="AA746" s="6">
        <v>1</v>
      </c>
      <c r="AB746" s="6">
        <v>1</v>
      </c>
      <c r="AC746" s="6">
        <v>0</v>
      </c>
      <c r="AD746" s="6">
        <v>0</v>
      </c>
      <c r="AE746" s="6">
        <v>0</v>
      </c>
      <c r="AF746" s="6">
        <v>1</v>
      </c>
      <c r="AG746" s="6">
        <v>1</v>
      </c>
      <c r="AH746" s="6">
        <v>1</v>
      </c>
    </row>
    <row r="747" spans="1:34" x14ac:dyDescent="0.3">
      <c r="A747" s="6">
        <v>201181</v>
      </c>
      <c r="B747" s="12" t="str">
        <f t="shared" si="33"/>
        <v>2011-8-1</v>
      </c>
      <c r="C747" s="15">
        <v>2011</v>
      </c>
      <c r="D747" s="15">
        <v>8</v>
      </c>
      <c r="E747" s="15">
        <v>1</v>
      </c>
      <c r="F747" s="6" t="s">
        <v>28</v>
      </c>
      <c r="G747" s="6" t="s">
        <v>40</v>
      </c>
      <c r="H747" s="7">
        <v>2.89</v>
      </c>
      <c r="I747" s="6" t="s">
        <v>30</v>
      </c>
      <c r="J747" s="6" t="s">
        <v>43</v>
      </c>
      <c r="K747" s="7">
        <v>2.1800000000000002</v>
      </c>
      <c r="L747" s="6" t="s">
        <v>32</v>
      </c>
      <c r="M747" s="6">
        <v>201231</v>
      </c>
      <c r="N747" s="6" t="str">
        <f t="shared" si="34"/>
        <v>2012-3-1</v>
      </c>
      <c r="O747" s="7">
        <v>2.19</v>
      </c>
      <c r="P747" s="7">
        <v>2.2000000000000002</v>
      </c>
      <c r="Q747" s="6" t="s">
        <v>32</v>
      </c>
      <c r="R747" s="6">
        <v>201531</v>
      </c>
      <c r="S747" s="6" t="str">
        <f t="shared" si="35"/>
        <v>2015-3-1</v>
      </c>
      <c r="T747" s="7">
        <v>2.77</v>
      </c>
      <c r="U747" s="7">
        <v>3.38</v>
      </c>
      <c r="V747" s="6" t="s">
        <v>32</v>
      </c>
      <c r="W747" s="6">
        <v>1</v>
      </c>
      <c r="X747" s="6">
        <v>0</v>
      </c>
      <c r="Y747" s="6">
        <v>1</v>
      </c>
      <c r="Z747" s="6">
        <v>1</v>
      </c>
      <c r="AA747" s="6">
        <v>1</v>
      </c>
      <c r="AB747" s="6">
        <v>1</v>
      </c>
      <c r="AC747" s="6">
        <v>0</v>
      </c>
      <c r="AD747" s="6">
        <v>0</v>
      </c>
      <c r="AE747" s="6">
        <v>0</v>
      </c>
      <c r="AF747" s="6">
        <v>1</v>
      </c>
      <c r="AG747" s="6">
        <v>1</v>
      </c>
      <c r="AH747" s="6">
        <v>1</v>
      </c>
    </row>
    <row r="748" spans="1:34" x14ac:dyDescent="0.3">
      <c r="A748" s="6">
        <v>201181</v>
      </c>
      <c r="B748" s="12" t="str">
        <f t="shared" si="33"/>
        <v>2011-8-1</v>
      </c>
      <c r="C748" s="15">
        <v>2011</v>
      </c>
      <c r="D748" s="15">
        <v>8</v>
      </c>
      <c r="E748" s="15">
        <v>1</v>
      </c>
      <c r="F748" s="6" t="s">
        <v>28</v>
      </c>
      <c r="G748" s="6" t="s">
        <v>40</v>
      </c>
      <c r="H748" s="7">
        <v>3.16</v>
      </c>
      <c r="I748" s="6" t="s">
        <v>54</v>
      </c>
      <c r="J748" s="6" t="s">
        <v>44</v>
      </c>
      <c r="K748" s="7">
        <v>0</v>
      </c>
      <c r="L748" s="6" t="s">
        <v>39</v>
      </c>
      <c r="M748" s="6">
        <v>201181</v>
      </c>
      <c r="N748" s="6" t="str">
        <f t="shared" si="34"/>
        <v>2011-8-1</v>
      </c>
      <c r="O748" s="7">
        <v>0</v>
      </c>
      <c r="P748" s="7">
        <v>0</v>
      </c>
      <c r="Q748" s="6" t="s">
        <v>39</v>
      </c>
      <c r="R748" s="6">
        <v>201331</v>
      </c>
      <c r="S748" s="6" t="str">
        <f t="shared" si="35"/>
        <v>2013-3-1</v>
      </c>
      <c r="T748" s="7">
        <v>0</v>
      </c>
      <c r="U748" s="7">
        <v>0</v>
      </c>
      <c r="V748" s="6" t="s">
        <v>47</v>
      </c>
      <c r="W748" s="6">
        <v>0</v>
      </c>
      <c r="X748" s="6">
        <v>0</v>
      </c>
      <c r="Y748" s="6">
        <v>1</v>
      </c>
      <c r="Z748" s="6">
        <v>0</v>
      </c>
      <c r="AA748" s="6">
        <v>0</v>
      </c>
      <c r="AB748" s="6">
        <v>0</v>
      </c>
      <c r="AC748" s="6">
        <v>0</v>
      </c>
      <c r="AD748" s="6">
        <v>0</v>
      </c>
      <c r="AE748" s="6">
        <v>0</v>
      </c>
      <c r="AF748" s="6">
        <v>0</v>
      </c>
      <c r="AG748" s="6">
        <v>0</v>
      </c>
      <c r="AH748" s="6">
        <v>0</v>
      </c>
    </row>
    <row r="749" spans="1:34" x14ac:dyDescent="0.3">
      <c r="A749" s="6">
        <v>201181</v>
      </c>
      <c r="B749" s="12" t="str">
        <f t="shared" si="33"/>
        <v>2011-8-1</v>
      </c>
      <c r="C749" s="15">
        <v>2011</v>
      </c>
      <c r="D749" s="15">
        <v>8</v>
      </c>
      <c r="E749" s="15">
        <v>1</v>
      </c>
      <c r="F749" s="6" t="s">
        <v>33</v>
      </c>
      <c r="G749" s="6" t="s">
        <v>40</v>
      </c>
      <c r="H749" s="7">
        <v>3.52</v>
      </c>
      <c r="I749" s="6" t="s">
        <v>30</v>
      </c>
      <c r="J749" s="6" t="s">
        <v>41</v>
      </c>
      <c r="K749" s="7">
        <v>1.82</v>
      </c>
      <c r="L749" s="6" t="s">
        <v>39</v>
      </c>
      <c r="M749" s="6">
        <v>201231</v>
      </c>
      <c r="N749" s="6" t="str">
        <f t="shared" si="34"/>
        <v>2012-3-1</v>
      </c>
      <c r="O749" s="7">
        <v>1.86</v>
      </c>
      <c r="P749" s="7">
        <v>1.9</v>
      </c>
      <c r="Q749" s="6" t="s">
        <v>39</v>
      </c>
      <c r="R749" s="6">
        <v>201431</v>
      </c>
      <c r="S749" s="6" t="str">
        <f t="shared" si="35"/>
        <v>2014-3-1</v>
      </c>
      <c r="T749" s="7">
        <v>2.2799999999999998</v>
      </c>
      <c r="U749" s="7">
        <v>2.75</v>
      </c>
      <c r="V749" s="6" t="s">
        <v>32</v>
      </c>
      <c r="W749" s="6">
        <v>0</v>
      </c>
      <c r="X749" s="6">
        <v>0</v>
      </c>
      <c r="Y749" s="6">
        <v>1</v>
      </c>
      <c r="Z749" s="6">
        <v>1</v>
      </c>
      <c r="AA749" s="6">
        <v>1</v>
      </c>
      <c r="AB749" s="6">
        <v>0</v>
      </c>
      <c r="AC749" s="6">
        <v>0</v>
      </c>
      <c r="AD749" s="6">
        <v>0</v>
      </c>
      <c r="AE749" s="6">
        <v>1</v>
      </c>
      <c r="AF749" s="6">
        <v>1</v>
      </c>
      <c r="AG749" s="6">
        <v>1</v>
      </c>
      <c r="AH749" s="6">
        <v>1</v>
      </c>
    </row>
    <row r="750" spans="1:34" x14ac:dyDescent="0.3">
      <c r="A750" s="6">
        <v>201181</v>
      </c>
      <c r="B750" s="12" t="str">
        <f t="shared" si="33"/>
        <v>2011-8-1</v>
      </c>
      <c r="C750" s="15">
        <v>2011</v>
      </c>
      <c r="D750" s="15">
        <v>8</v>
      </c>
      <c r="E750" s="15">
        <v>1</v>
      </c>
      <c r="F750" s="6" t="s">
        <v>33</v>
      </c>
      <c r="G750" s="6" t="s">
        <v>36</v>
      </c>
      <c r="H750" s="7">
        <v>3.6</v>
      </c>
      <c r="I750" s="6" t="s">
        <v>30</v>
      </c>
      <c r="J750" s="6" t="s">
        <v>31</v>
      </c>
      <c r="K750" s="7">
        <v>3.66</v>
      </c>
      <c r="L750" s="6" t="s">
        <v>32</v>
      </c>
      <c r="M750" s="6">
        <v>201181</v>
      </c>
      <c r="N750" s="6" t="str">
        <f t="shared" si="34"/>
        <v>2011-8-1</v>
      </c>
      <c r="O750" s="7">
        <v>3.66</v>
      </c>
      <c r="P750" s="7">
        <v>3.66</v>
      </c>
      <c r="Q750" s="6" t="s">
        <v>32</v>
      </c>
      <c r="R750" s="6">
        <v>201181</v>
      </c>
      <c r="S750" s="6" t="str">
        <f t="shared" si="35"/>
        <v>2011-8-1</v>
      </c>
      <c r="T750" s="7">
        <v>3.66</v>
      </c>
      <c r="U750" s="7">
        <v>3.66</v>
      </c>
      <c r="V750" s="6" t="s">
        <v>32</v>
      </c>
      <c r="W750" s="6">
        <v>0</v>
      </c>
      <c r="X750" s="6">
        <v>1</v>
      </c>
      <c r="Y750" s="6">
        <v>1</v>
      </c>
      <c r="Z750" s="6">
        <v>0</v>
      </c>
      <c r="AA750" s="6">
        <v>0</v>
      </c>
      <c r="AB750" s="6">
        <v>0</v>
      </c>
      <c r="AC750" s="6">
        <v>0</v>
      </c>
      <c r="AD750" s="6">
        <v>0</v>
      </c>
      <c r="AE750" s="6">
        <v>0</v>
      </c>
      <c r="AF750" s="6">
        <v>0</v>
      </c>
      <c r="AG750" s="6">
        <v>0</v>
      </c>
      <c r="AH750" s="6">
        <v>0</v>
      </c>
    </row>
    <row r="751" spans="1:34" x14ac:dyDescent="0.3">
      <c r="A751" s="6">
        <v>201181</v>
      </c>
      <c r="B751" s="12" t="str">
        <f t="shared" si="33"/>
        <v>2011-8-1</v>
      </c>
      <c r="C751" s="15">
        <v>2011</v>
      </c>
      <c r="D751" s="15">
        <v>8</v>
      </c>
      <c r="E751" s="15">
        <v>1</v>
      </c>
      <c r="F751" s="6" t="s">
        <v>33</v>
      </c>
      <c r="G751" s="6" t="s">
        <v>40</v>
      </c>
      <c r="H751" s="7">
        <v>3.81</v>
      </c>
      <c r="I751" s="6" t="s">
        <v>61</v>
      </c>
      <c r="J751" s="6" t="s">
        <v>31</v>
      </c>
      <c r="K751" s="7">
        <v>3.85</v>
      </c>
      <c r="L751" s="6" t="s">
        <v>32</v>
      </c>
      <c r="M751" s="6">
        <v>201231</v>
      </c>
      <c r="N751" s="6" t="str">
        <f t="shared" si="34"/>
        <v>2012-3-1</v>
      </c>
      <c r="O751" s="7">
        <v>3.47</v>
      </c>
      <c r="P751" s="7">
        <v>3.1</v>
      </c>
      <c r="Q751" s="6" t="s">
        <v>32</v>
      </c>
      <c r="R751" s="6">
        <v>201331</v>
      </c>
      <c r="S751" s="6" t="str">
        <f t="shared" si="35"/>
        <v>2013-3-1</v>
      </c>
      <c r="T751" s="7">
        <v>3.59</v>
      </c>
      <c r="U751" s="7">
        <v>3.86</v>
      </c>
      <c r="V751" s="6" t="s">
        <v>32</v>
      </c>
      <c r="W751" s="6">
        <v>0</v>
      </c>
      <c r="X751" s="6">
        <v>0</v>
      </c>
      <c r="Y751" s="6">
        <v>1</v>
      </c>
      <c r="Z751" s="6">
        <v>1</v>
      </c>
      <c r="AA751" s="6">
        <v>0</v>
      </c>
      <c r="AB751" s="6">
        <v>0</v>
      </c>
      <c r="AC751" s="6">
        <v>0</v>
      </c>
      <c r="AD751" s="6">
        <v>0</v>
      </c>
      <c r="AE751" s="6">
        <v>1</v>
      </c>
      <c r="AF751" s="6">
        <v>1</v>
      </c>
      <c r="AG751" s="6">
        <v>1</v>
      </c>
      <c r="AH751" s="6">
        <v>1</v>
      </c>
    </row>
    <row r="752" spans="1:34" x14ac:dyDescent="0.3">
      <c r="A752" s="6">
        <v>201181</v>
      </c>
      <c r="B752" s="12" t="str">
        <f t="shared" si="33"/>
        <v>2011-8-1</v>
      </c>
      <c r="C752" s="15">
        <v>2011</v>
      </c>
      <c r="D752" s="15">
        <v>8</v>
      </c>
      <c r="E752" s="15">
        <v>1</v>
      </c>
      <c r="F752" s="6" t="s">
        <v>33</v>
      </c>
      <c r="G752" s="6" t="s">
        <v>40</v>
      </c>
      <c r="H752" s="7">
        <v>3.83</v>
      </c>
      <c r="I752" s="6" t="s">
        <v>30</v>
      </c>
      <c r="J752" s="6" t="s">
        <v>41</v>
      </c>
      <c r="K752" s="7">
        <v>3.12</v>
      </c>
      <c r="L752" s="6" t="s">
        <v>32</v>
      </c>
      <c r="M752" s="6">
        <v>201231</v>
      </c>
      <c r="N752" s="6" t="str">
        <f t="shared" si="34"/>
        <v>2012-3-1</v>
      </c>
      <c r="O752" s="7">
        <v>3.21</v>
      </c>
      <c r="P752" s="7">
        <v>3.28</v>
      </c>
      <c r="Q752" s="6" t="s">
        <v>32</v>
      </c>
      <c r="R752" s="6">
        <v>201531</v>
      </c>
      <c r="S752" s="6" t="str">
        <f t="shared" si="35"/>
        <v>2015-3-1</v>
      </c>
      <c r="T752" s="7">
        <v>3.39</v>
      </c>
      <c r="U752" s="7">
        <v>3.28</v>
      </c>
      <c r="V752" s="6" t="s">
        <v>32</v>
      </c>
      <c r="W752" s="6">
        <v>1</v>
      </c>
      <c r="X752" s="6">
        <v>0</v>
      </c>
      <c r="Y752" s="6">
        <v>1</v>
      </c>
      <c r="Z752" s="6">
        <v>1</v>
      </c>
      <c r="AA752" s="6">
        <v>1</v>
      </c>
      <c r="AB752" s="6">
        <v>1</v>
      </c>
      <c r="AC752" s="6">
        <v>0</v>
      </c>
      <c r="AD752" s="6">
        <v>0</v>
      </c>
      <c r="AE752" s="6">
        <v>0</v>
      </c>
      <c r="AF752" s="6">
        <v>1</v>
      </c>
      <c r="AG752" s="6">
        <v>1</v>
      </c>
      <c r="AH752" s="6">
        <v>1</v>
      </c>
    </row>
    <row r="753" spans="1:34" x14ac:dyDescent="0.3">
      <c r="A753" s="6">
        <v>201181</v>
      </c>
      <c r="B753" s="12" t="str">
        <f t="shared" si="33"/>
        <v>2011-8-1</v>
      </c>
      <c r="C753" s="15">
        <v>2011</v>
      </c>
      <c r="D753" s="15">
        <v>8</v>
      </c>
      <c r="E753" s="15">
        <v>1</v>
      </c>
      <c r="F753" s="6" t="s">
        <v>33</v>
      </c>
      <c r="G753" s="6" t="s">
        <v>37</v>
      </c>
      <c r="H753" s="7">
        <v>2.97</v>
      </c>
      <c r="I753" s="6" t="s">
        <v>30</v>
      </c>
      <c r="J753" s="6" t="s">
        <v>45</v>
      </c>
      <c r="K753" s="7">
        <v>2.96</v>
      </c>
      <c r="L753" s="6" t="s">
        <v>32</v>
      </c>
      <c r="M753" s="6">
        <v>201261</v>
      </c>
      <c r="N753" s="6" t="str">
        <f t="shared" si="34"/>
        <v>2012-6-1</v>
      </c>
      <c r="O753" s="7">
        <v>2.8</v>
      </c>
      <c r="P753" s="7">
        <v>2</v>
      </c>
      <c r="Q753" s="6" t="s">
        <v>32</v>
      </c>
      <c r="R753" s="6">
        <v>201531</v>
      </c>
      <c r="S753" s="6" t="str">
        <f t="shared" si="35"/>
        <v>2015-3-1</v>
      </c>
      <c r="T753" s="7">
        <v>2.78</v>
      </c>
      <c r="U753" s="7">
        <v>2.56</v>
      </c>
      <c r="V753" s="6" t="s">
        <v>32</v>
      </c>
      <c r="W753" s="6">
        <v>1</v>
      </c>
      <c r="X753" s="6">
        <v>1</v>
      </c>
      <c r="Y753" s="6">
        <v>1</v>
      </c>
      <c r="Z753" s="6">
        <v>1</v>
      </c>
      <c r="AA753" s="6">
        <v>1</v>
      </c>
      <c r="AB753" s="6">
        <v>1</v>
      </c>
      <c r="AC753" s="6">
        <v>0</v>
      </c>
      <c r="AD753" s="6">
        <v>0</v>
      </c>
      <c r="AE753" s="6">
        <v>0</v>
      </c>
      <c r="AF753" s="6">
        <v>1</v>
      </c>
      <c r="AG753" s="6">
        <v>1</v>
      </c>
      <c r="AH753" s="6">
        <v>1</v>
      </c>
    </row>
    <row r="754" spans="1:34" x14ac:dyDescent="0.3">
      <c r="A754" s="6">
        <v>201181</v>
      </c>
      <c r="B754" s="12" t="str">
        <f t="shared" si="33"/>
        <v>2011-8-1</v>
      </c>
      <c r="C754" s="15">
        <v>2011</v>
      </c>
      <c r="D754" s="15">
        <v>8</v>
      </c>
      <c r="E754" s="15">
        <v>1</v>
      </c>
      <c r="F754" s="6" t="s">
        <v>33</v>
      </c>
      <c r="G754" s="6" t="s">
        <v>40</v>
      </c>
      <c r="H754" s="7">
        <v>3.73</v>
      </c>
      <c r="I754" s="6" t="s">
        <v>57</v>
      </c>
      <c r="J754" s="6" t="s">
        <v>44</v>
      </c>
      <c r="K754" s="7">
        <v>2.94</v>
      </c>
      <c r="L754" s="6" t="s">
        <v>32</v>
      </c>
      <c r="M754" s="6">
        <v>201231</v>
      </c>
      <c r="N754" s="6" t="str">
        <f t="shared" si="34"/>
        <v>2012-3-1</v>
      </c>
      <c r="O754" s="7">
        <v>2.84</v>
      </c>
      <c r="P754" s="7">
        <v>2.76</v>
      </c>
      <c r="Q754" s="6" t="s">
        <v>32</v>
      </c>
      <c r="R754" s="6">
        <v>201531</v>
      </c>
      <c r="S754" s="6" t="str">
        <f t="shared" si="35"/>
        <v>2015-3-1</v>
      </c>
      <c r="T754" s="7">
        <v>3.29</v>
      </c>
      <c r="U754" s="7">
        <v>3.66</v>
      </c>
      <c r="V754" s="6" t="s">
        <v>32</v>
      </c>
      <c r="W754" s="6">
        <v>1</v>
      </c>
      <c r="X754" s="6">
        <v>0</v>
      </c>
      <c r="Y754" s="6">
        <v>1</v>
      </c>
      <c r="Z754" s="6">
        <v>1</v>
      </c>
      <c r="AA754" s="6">
        <v>1</v>
      </c>
      <c r="AB754" s="6">
        <v>1</v>
      </c>
      <c r="AC754" s="6">
        <v>0</v>
      </c>
      <c r="AD754" s="6">
        <v>0</v>
      </c>
      <c r="AE754" s="6">
        <v>0</v>
      </c>
      <c r="AF754" s="6">
        <v>1</v>
      </c>
      <c r="AG754" s="6">
        <v>1</v>
      </c>
      <c r="AH754" s="6">
        <v>1</v>
      </c>
    </row>
    <row r="755" spans="1:34" x14ac:dyDescent="0.3">
      <c r="A755" s="6">
        <v>201181</v>
      </c>
      <c r="B755" s="12" t="str">
        <f t="shared" si="33"/>
        <v>2011-8-1</v>
      </c>
      <c r="C755" s="15">
        <v>2011</v>
      </c>
      <c r="D755" s="15">
        <v>8</v>
      </c>
      <c r="E755" s="15">
        <v>1</v>
      </c>
      <c r="F755" s="6" t="s">
        <v>33</v>
      </c>
      <c r="G755" s="6" t="s">
        <v>29</v>
      </c>
      <c r="H755" s="7">
        <v>2.5499999999999998</v>
      </c>
      <c r="I755" s="6" t="s">
        <v>55</v>
      </c>
      <c r="J755" s="6" t="s">
        <v>31</v>
      </c>
      <c r="K755" s="7">
        <v>2.46</v>
      </c>
      <c r="L755" s="6" t="s">
        <v>32</v>
      </c>
      <c r="M755" s="6">
        <v>201251</v>
      </c>
      <c r="N755" s="6" t="str">
        <f t="shared" si="34"/>
        <v>2012-5-1</v>
      </c>
      <c r="O755" s="7">
        <v>1.9</v>
      </c>
      <c r="P755" s="7">
        <v>2</v>
      </c>
      <c r="Q755" s="6" t="s">
        <v>39</v>
      </c>
      <c r="R755" s="6">
        <v>201551</v>
      </c>
      <c r="S755" s="6" t="str">
        <f t="shared" si="35"/>
        <v>2015-5-1</v>
      </c>
      <c r="T755" s="7">
        <v>2.84</v>
      </c>
      <c r="U755" s="7">
        <v>0</v>
      </c>
      <c r="V755" s="6" t="s">
        <v>32</v>
      </c>
      <c r="W755" s="6">
        <v>0</v>
      </c>
      <c r="X755" s="6">
        <v>0</v>
      </c>
      <c r="Y755" s="6">
        <v>1</v>
      </c>
      <c r="Z755" s="6">
        <v>1</v>
      </c>
      <c r="AA755" s="6">
        <v>1</v>
      </c>
      <c r="AB755" s="6">
        <v>1</v>
      </c>
      <c r="AC755" s="6">
        <v>0</v>
      </c>
      <c r="AD755" s="6">
        <v>0</v>
      </c>
      <c r="AE755" s="6">
        <v>0</v>
      </c>
      <c r="AF755" s="6">
        <v>1</v>
      </c>
      <c r="AG755" s="6">
        <v>1</v>
      </c>
      <c r="AH755" s="6">
        <v>1</v>
      </c>
    </row>
    <row r="756" spans="1:34" x14ac:dyDescent="0.3">
      <c r="A756" s="6">
        <v>201181</v>
      </c>
      <c r="B756" s="12" t="str">
        <f t="shared" si="33"/>
        <v>2011-8-1</v>
      </c>
      <c r="C756" s="15">
        <v>2011</v>
      </c>
      <c r="D756" s="15">
        <v>8</v>
      </c>
      <c r="E756" s="15">
        <v>1</v>
      </c>
      <c r="F756" s="6" t="s">
        <v>28</v>
      </c>
      <c r="G756" s="6" t="s">
        <v>38</v>
      </c>
      <c r="H756" s="7">
        <v>4</v>
      </c>
      <c r="I756" s="6" t="s">
        <v>55</v>
      </c>
      <c r="J756" s="6" t="s">
        <v>31</v>
      </c>
      <c r="K756" s="7">
        <v>3.8</v>
      </c>
      <c r="L756" s="6" t="s">
        <v>32</v>
      </c>
      <c r="M756" s="6">
        <v>201231</v>
      </c>
      <c r="N756" s="6" t="str">
        <f t="shared" si="34"/>
        <v>2012-3-1</v>
      </c>
      <c r="O756" s="7">
        <v>3.83</v>
      </c>
      <c r="P756" s="7">
        <v>3.86</v>
      </c>
      <c r="Q756" s="6" t="s">
        <v>32</v>
      </c>
      <c r="R756" s="6">
        <v>201331</v>
      </c>
      <c r="S756" s="6" t="str">
        <f t="shared" si="35"/>
        <v>2013-3-1</v>
      </c>
      <c r="T756" s="7">
        <v>3.91</v>
      </c>
      <c r="U756" s="7">
        <v>4</v>
      </c>
      <c r="V756" s="6" t="s">
        <v>32</v>
      </c>
      <c r="W756" s="6">
        <v>0</v>
      </c>
      <c r="X756" s="6">
        <v>1</v>
      </c>
      <c r="Y756" s="6">
        <v>1</v>
      </c>
      <c r="Z756" s="6">
        <v>1</v>
      </c>
      <c r="AA756" s="6">
        <v>0</v>
      </c>
      <c r="AB756" s="6">
        <v>0</v>
      </c>
      <c r="AC756" s="6">
        <v>0</v>
      </c>
      <c r="AD756" s="6">
        <v>0</v>
      </c>
      <c r="AE756" s="6">
        <v>0</v>
      </c>
      <c r="AF756" s="6">
        <v>0</v>
      </c>
      <c r="AG756" s="6">
        <v>0</v>
      </c>
      <c r="AH756" s="6">
        <v>0</v>
      </c>
    </row>
    <row r="757" spans="1:34" x14ac:dyDescent="0.3">
      <c r="A757" s="6">
        <v>201181</v>
      </c>
      <c r="B757" s="12" t="str">
        <f t="shared" si="33"/>
        <v>2011-8-1</v>
      </c>
      <c r="C757" s="15">
        <v>2011</v>
      </c>
      <c r="D757" s="15">
        <v>8</v>
      </c>
      <c r="E757" s="15">
        <v>1</v>
      </c>
      <c r="F757" s="6" t="s">
        <v>33</v>
      </c>
      <c r="G757" s="6" t="s">
        <v>38</v>
      </c>
      <c r="H757" s="7">
        <v>3.17</v>
      </c>
      <c r="I757" s="6" t="s">
        <v>52</v>
      </c>
      <c r="J757" s="6" t="s">
        <v>31</v>
      </c>
      <c r="K757" s="7">
        <v>2.94</v>
      </c>
      <c r="L757" s="6" t="s">
        <v>32</v>
      </c>
      <c r="M757" s="6">
        <v>201231</v>
      </c>
      <c r="N757" s="6" t="str">
        <f t="shared" si="34"/>
        <v>2012-3-1</v>
      </c>
      <c r="O757" s="7">
        <v>2.98</v>
      </c>
      <c r="P757" s="7">
        <v>3.04</v>
      </c>
      <c r="Q757" s="6" t="s">
        <v>32</v>
      </c>
      <c r="R757" s="6">
        <v>201331</v>
      </c>
      <c r="S757" s="6" t="str">
        <f t="shared" si="35"/>
        <v>2013-3-1</v>
      </c>
      <c r="T757" s="7">
        <v>3.13</v>
      </c>
      <c r="U757" s="7">
        <v>3.59</v>
      </c>
      <c r="V757" s="6" t="s">
        <v>32</v>
      </c>
      <c r="W757" s="6">
        <v>0</v>
      </c>
      <c r="X757" s="6">
        <v>0</v>
      </c>
      <c r="Y757" s="6">
        <v>1</v>
      </c>
      <c r="Z757" s="6">
        <v>1</v>
      </c>
      <c r="AA757" s="6">
        <v>0</v>
      </c>
      <c r="AB757" s="6">
        <v>0</v>
      </c>
      <c r="AC757" s="6">
        <v>0</v>
      </c>
      <c r="AD757" s="6">
        <v>0</v>
      </c>
      <c r="AE757" s="6">
        <v>0</v>
      </c>
      <c r="AF757" s="6">
        <v>0</v>
      </c>
      <c r="AG757" s="6">
        <v>0</v>
      </c>
      <c r="AH757" s="6">
        <v>0</v>
      </c>
    </row>
    <row r="758" spans="1:34" x14ac:dyDescent="0.3">
      <c r="A758" s="6">
        <v>201181</v>
      </c>
      <c r="B758" s="12" t="str">
        <f t="shared" si="33"/>
        <v>2011-8-1</v>
      </c>
      <c r="C758" s="15">
        <v>2011</v>
      </c>
      <c r="D758" s="15">
        <v>8</v>
      </c>
      <c r="E758" s="15">
        <v>1</v>
      </c>
      <c r="F758" s="6" t="s">
        <v>33</v>
      </c>
      <c r="G758" s="6" t="s">
        <v>38</v>
      </c>
      <c r="H758" s="7">
        <v>3.43</v>
      </c>
      <c r="I758" s="6" t="s">
        <v>59</v>
      </c>
      <c r="J758" s="6" t="s">
        <v>31</v>
      </c>
      <c r="K758" s="7">
        <v>3.51</v>
      </c>
      <c r="L758" s="6" t="s">
        <v>32</v>
      </c>
      <c r="M758" s="6">
        <v>201231</v>
      </c>
      <c r="N758" s="6" t="str">
        <f t="shared" si="34"/>
        <v>2012-3-1</v>
      </c>
      <c r="O758" s="7">
        <v>3.55</v>
      </c>
      <c r="P758" s="7">
        <v>3.57</v>
      </c>
      <c r="Q758" s="6" t="s">
        <v>32</v>
      </c>
      <c r="R758" s="6">
        <v>201531</v>
      </c>
      <c r="S758" s="6" t="str">
        <f t="shared" si="35"/>
        <v>2015-3-1</v>
      </c>
      <c r="T758" s="7">
        <v>3.64</v>
      </c>
      <c r="U758" s="7">
        <v>3.75</v>
      </c>
      <c r="V758" s="6" t="s">
        <v>32</v>
      </c>
      <c r="W758" s="6">
        <v>0</v>
      </c>
      <c r="X758" s="6">
        <v>0</v>
      </c>
      <c r="Y758" s="6">
        <v>1</v>
      </c>
      <c r="Z758" s="6">
        <v>1</v>
      </c>
      <c r="AA758" s="6">
        <v>1</v>
      </c>
      <c r="AB758" s="6">
        <v>1</v>
      </c>
      <c r="AC758" s="6">
        <v>0</v>
      </c>
      <c r="AD758" s="6">
        <v>0</v>
      </c>
      <c r="AE758" s="6">
        <v>0</v>
      </c>
      <c r="AF758" s="6">
        <v>1</v>
      </c>
      <c r="AG758" s="6">
        <v>1</v>
      </c>
      <c r="AH758" s="6">
        <v>1</v>
      </c>
    </row>
    <row r="759" spans="1:34" x14ac:dyDescent="0.3">
      <c r="A759" s="6">
        <v>201181</v>
      </c>
      <c r="B759" s="12" t="str">
        <f t="shared" si="33"/>
        <v>2011-8-1</v>
      </c>
      <c r="C759" s="15">
        <v>2011</v>
      </c>
      <c r="D759" s="15">
        <v>8</v>
      </c>
      <c r="E759" s="15">
        <v>1</v>
      </c>
      <c r="F759" s="6" t="s">
        <v>28</v>
      </c>
      <c r="G759" s="6" t="s">
        <v>37</v>
      </c>
      <c r="H759" s="7">
        <v>3.19</v>
      </c>
      <c r="I759" s="6" t="s">
        <v>53</v>
      </c>
      <c r="J759" s="6" t="s">
        <v>41</v>
      </c>
      <c r="K759" s="7">
        <v>2.93</v>
      </c>
      <c r="L759" s="6" t="s">
        <v>32</v>
      </c>
      <c r="M759" s="6">
        <v>201261</v>
      </c>
      <c r="N759" s="6" t="str">
        <f t="shared" si="34"/>
        <v>2012-6-1</v>
      </c>
      <c r="O759" s="7">
        <v>2.84</v>
      </c>
      <c r="P759" s="7">
        <v>2</v>
      </c>
      <c r="Q759" s="6" t="s">
        <v>32</v>
      </c>
      <c r="R759" s="6">
        <v>201581</v>
      </c>
      <c r="S759" s="6" t="str">
        <f t="shared" si="35"/>
        <v>2015-8-1</v>
      </c>
      <c r="T759" s="7">
        <v>3.07</v>
      </c>
      <c r="U759" s="7">
        <v>2.96</v>
      </c>
      <c r="V759" s="6" t="s">
        <v>32</v>
      </c>
      <c r="W759" s="6">
        <v>0</v>
      </c>
      <c r="X759" s="6">
        <v>0</v>
      </c>
      <c r="Y759" s="6">
        <v>1</v>
      </c>
      <c r="Z759" s="6">
        <v>1</v>
      </c>
      <c r="AA759" s="6">
        <v>1</v>
      </c>
      <c r="AB759" s="6">
        <v>1</v>
      </c>
      <c r="AC759" s="6">
        <v>1</v>
      </c>
      <c r="AD759" s="6">
        <v>0</v>
      </c>
      <c r="AE759" s="6">
        <v>0</v>
      </c>
      <c r="AF759" s="6">
        <v>0</v>
      </c>
      <c r="AG759" s="6">
        <v>1</v>
      </c>
      <c r="AH759" s="6">
        <v>1</v>
      </c>
    </row>
    <row r="760" spans="1:34" x14ac:dyDescent="0.3">
      <c r="A760" s="6">
        <v>201181</v>
      </c>
      <c r="B760" s="12" t="str">
        <f t="shared" si="33"/>
        <v>2011-8-1</v>
      </c>
      <c r="C760" s="15">
        <v>2011</v>
      </c>
      <c r="D760" s="15">
        <v>8</v>
      </c>
      <c r="E760" s="15">
        <v>1</v>
      </c>
      <c r="F760" s="6" t="s">
        <v>33</v>
      </c>
      <c r="G760" s="6" t="s">
        <v>40</v>
      </c>
      <c r="H760" s="7">
        <v>3.73</v>
      </c>
      <c r="I760" s="6" t="s">
        <v>60</v>
      </c>
      <c r="J760" s="6" t="s">
        <v>48</v>
      </c>
      <c r="K760" s="7">
        <v>3.56</v>
      </c>
      <c r="L760" s="6" t="s">
        <v>32</v>
      </c>
      <c r="M760" s="6">
        <v>201231</v>
      </c>
      <c r="N760" s="6" t="str">
        <f t="shared" si="34"/>
        <v>2012-3-1</v>
      </c>
      <c r="O760" s="7">
        <v>3.3</v>
      </c>
      <c r="P760" s="7">
        <v>3.07</v>
      </c>
      <c r="Q760" s="6" t="s">
        <v>32</v>
      </c>
      <c r="R760" s="6">
        <v>201331</v>
      </c>
      <c r="S760" s="6" t="str">
        <f t="shared" si="35"/>
        <v>2013-3-1</v>
      </c>
      <c r="T760" s="7">
        <v>3.22</v>
      </c>
      <c r="U760" s="7">
        <v>3.18</v>
      </c>
      <c r="V760" s="6" t="s">
        <v>32</v>
      </c>
      <c r="W760" s="6">
        <v>0</v>
      </c>
      <c r="X760" s="6">
        <v>0</v>
      </c>
      <c r="Y760" s="6">
        <v>1</v>
      </c>
      <c r="Z760" s="6">
        <v>1</v>
      </c>
      <c r="AA760" s="6">
        <v>0</v>
      </c>
      <c r="AB760" s="6">
        <v>0</v>
      </c>
      <c r="AC760" s="6">
        <v>0</v>
      </c>
      <c r="AD760" s="6">
        <v>0</v>
      </c>
      <c r="AE760" s="6">
        <v>0</v>
      </c>
      <c r="AF760" s="6">
        <v>0</v>
      </c>
      <c r="AG760" s="6">
        <v>0</v>
      </c>
      <c r="AH760" s="6">
        <v>0</v>
      </c>
    </row>
    <row r="761" spans="1:34" x14ac:dyDescent="0.3">
      <c r="A761" s="6">
        <v>201181</v>
      </c>
      <c r="B761" s="12" t="str">
        <f t="shared" si="33"/>
        <v>2011-8-1</v>
      </c>
      <c r="C761" s="15">
        <v>2011</v>
      </c>
      <c r="D761" s="15">
        <v>8</v>
      </c>
      <c r="E761" s="15">
        <v>1</v>
      </c>
      <c r="F761" s="6" t="s">
        <v>28</v>
      </c>
      <c r="G761" s="6" t="s">
        <v>40</v>
      </c>
      <c r="H761" s="7">
        <v>3.24</v>
      </c>
      <c r="I761" s="6" t="s">
        <v>52</v>
      </c>
      <c r="J761" s="6" t="s">
        <v>43</v>
      </c>
      <c r="K761" s="7">
        <v>2.0699999999999998</v>
      </c>
      <c r="L761" s="6" t="s">
        <v>32</v>
      </c>
      <c r="M761" s="6">
        <v>201181</v>
      </c>
      <c r="N761" s="6" t="str">
        <f t="shared" si="34"/>
        <v>2011-8-1</v>
      </c>
      <c r="O761" s="7">
        <v>2.0699999999999998</v>
      </c>
      <c r="P761" s="7">
        <v>2.0699999999999998</v>
      </c>
      <c r="Q761" s="6" t="s">
        <v>32</v>
      </c>
      <c r="R761" s="6">
        <v>201331</v>
      </c>
      <c r="S761" s="6" t="str">
        <f t="shared" si="35"/>
        <v>2013-3-1</v>
      </c>
      <c r="T761" s="7">
        <v>2.37</v>
      </c>
      <c r="U761" s="7">
        <v>2.6</v>
      </c>
      <c r="V761" s="6" t="s">
        <v>32</v>
      </c>
      <c r="W761" s="6">
        <v>1</v>
      </c>
      <c r="X761" s="6">
        <v>0</v>
      </c>
      <c r="Y761" s="6">
        <v>1</v>
      </c>
      <c r="Z761" s="6">
        <v>1</v>
      </c>
      <c r="AA761" s="6">
        <v>0</v>
      </c>
      <c r="AB761" s="6">
        <v>0</v>
      </c>
      <c r="AC761" s="6">
        <v>0</v>
      </c>
      <c r="AD761" s="6">
        <v>0</v>
      </c>
      <c r="AE761" s="6">
        <v>0</v>
      </c>
      <c r="AF761" s="6">
        <v>0</v>
      </c>
      <c r="AG761" s="6">
        <v>0</v>
      </c>
      <c r="AH761" s="6">
        <v>0</v>
      </c>
    </row>
    <row r="762" spans="1:34" x14ac:dyDescent="0.3">
      <c r="A762" s="6">
        <v>201181</v>
      </c>
      <c r="B762" s="12" t="str">
        <f t="shared" si="33"/>
        <v>2011-8-1</v>
      </c>
      <c r="C762" s="15">
        <v>2011</v>
      </c>
      <c r="D762" s="15">
        <v>8</v>
      </c>
      <c r="E762" s="15">
        <v>1</v>
      </c>
      <c r="F762" s="6" t="s">
        <v>28</v>
      </c>
      <c r="G762" s="6" t="s">
        <v>38</v>
      </c>
      <c r="H762" s="7">
        <v>2.97</v>
      </c>
      <c r="I762" s="6" t="s">
        <v>56</v>
      </c>
      <c r="J762" s="6" t="s">
        <v>41</v>
      </c>
      <c r="K762" s="7">
        <v>2.65</v>
      </c>
      <c r="L762" s="6" t="s">
        <v>32</v>
      </c>
      <c r="M762" s="6">
        <v>201231</v>
      </c>
      <c r="N762" s="6" t="str">
        <f t="shared" si="34"/>
        <v>2012-3-1</v>
      </c>
      <c r="O762" s="7">
        <v>2.61</v>
      </c>
      <c r="P762" s="7">
        <v>2.57</v>
      </c>
      <c r="Q762" s="6" t="s">
        <v>32</v>
      </c>
      <c r="R762" s="6">
        <v>201581</v>
      </c>
      <c r="S762" s="6" t="str">
        <f t="shared" si="35"/>
        <v>2015-8-1</v>
      </c>
      <c r="T762" s="7">
        <v>2.34</v>
      </c>
      <c r="U762" s="7">
        <v>2.16</v>
      </c>
      <c r="V762" s="6" t="s">
        <v>32</v>
      </c>
      <c r="W762" s="6">
        <v>0</v>
      </c>
      <c r="X762" s="6">
        <v>0</v>
      </c>
      <c r="Y762" s="6">
        <v>1</v>
      </c>
      <c r="Z762" s="6">
        <v>1</v>
      </c>
      <c r="AA762" s="6">
        <v>1</v>
      </c>
      <c r="AB762" s="6">
        <v>1</v>
      </c>
      <c r="AC762" s="6">
        <v>1</v>
      </c>
      <c r="AD762" s="6">
        <v>0</v>
      </c>
      <c r="AE762" s="6">
        <v>0</v>
      </c>
      <c r="AF762" s="6">
        <v>0</v>
      </c>
      <c r="AG762" s="6">
        <v>1</v>
      </c>
      <c r="AH762" s="6">
        <v>1</v>
      </c>
    </row>
    <row r="763" spans="1:34" x14ac:dyDescent="0.3">
      <c r="A763" s="6">
        <v>201181</v>
      </c>
      <c r="B763" s="12" t="str">
        <f t="shared" si="33"/>
        <v>2011-8-1</v>
      </c>
      <c r="C763" s="15">
        <v>2011</v>
      </c>
      <c r="D763" s="15">
        <v>8</v>
      </c>
      <c r="E763" s="15">
        <v>1</v>
      </c>
      <c r="F763" s="6" t="s">
        <v>28</v>
      </c>
      <c r="G763" s="6" t="s">
        <v>36</v>
      </c>
      <c r="H763" s="7">
        <v>3.4</v>
      </c>
      <c r="I763" s="6" t="s">
        <v>56</v>
      </c>
      <c r="J763" s="6" t="s">
        <v>31</v>
      </c>
      <c r="K763" s="7">
        <v>2.7</v>
      </c>
      <c r="L763" s="6" t="s">
        <v>32</v>
      </c>
      <c r="M763" s="6">
        <v>201231</v>
      </c>
      <c r="N763" s="6" t="str">
        <f t="shared" si="34"/>
        <v>2012-3-1</v>
      </c>
      <c r="O763" s="7">
        <v>2.27</v>
      </c>
      <c r="P763" s="7">
        <v>1.82</v>
      </c>
      <c r="Q763" s="6" t="s">
        <v>42</v>
      </c>
      <c r="R763" s="6">
        <v>201581</v>
      </c>
      <c r="S763" s="6" t="str">
        <f t="shared" si="35"/>
        <v>2015-8-1</v>
      </c>
      <c r="T763" s="7">
        <v>2.31</v>
      </c>
      <c r="U763" s="7">
        <v>2.33</v>
      </c>
      <c r="V763" s="6" t="s">
        <v>32</v>
      </c>
      <c r="W763" s="6">
        <v>0</v>
      </c>
      <c r="X763" s="6">
        <v>0</v>
      </c>
      <c r="Y763" s="6">
        <v>1</v>
      </c>
      <c r="Z763" s="6">
        <v>1</v>
      </c>
      <c r="AA763" s="6">
        <v>1</v>
      </c>
      <c r="AB763" s="6">
        <v>1</v>
      </c>
      <c r="AC763" s="6">
        <v>1</v>
      </c>
      <c r="AD763" s="6">
        <v>0</v>
      </c>
      <c r="AE763" s="6">
        <v>0</v>
      </c>
      <c r="AF763" s="6">
        <v>0</v>
      </c>
      <c r="AG763" s="6">
        <v>1</v>
      </c>
      <c r="AH763" s="6">
        <v>1</v>
      </c>
    </row>
    <row r="764" spans="1:34" x14ac:dyDescent="0.3">
      <c r="A764" s="6">
        <v>201181</v>
      </c>
      <c r="B764" s="12" t="str">
        <f t="shared" si="33"/>
        <v>2011-8-1</v>
      </c>
      <c r="C764" s="15">
        <v>2011</v>
      </c>
      <c r="D764" s="15">
        <v>8</v>
      </c>
      <c r="E764" s="15">
        <v>1</v>
      </c>
      <c r="F764" s="6" t="s">
        <v>28</v>
      </c>
      <c r="G764" s="6" t="s">
        <v>38</v>
      </c>
      <c r="H764" s="7">
        <v>2.78</v>
      </c>
      <c r="I764" s="6" t="s">
        <v>53</v>
      </c>
      <c r="J764" s="6" t="s">
        <v>31</v>
      </c>
      <c r="K764" s="7">
        <v>2.4700000000000002</v>
      </c>
      <c r="L764" s="6" t="s">
        <v>32</v>
      </c>
      <c r="M764" s="6">
        <v>201231</v>
      </c>
      <c r="N764" s="6" t="str">
        <f t="shared" si="34"/>
        <v>2012-3-1</v>
      </c>
      <c r="O764" s="7">
        <v>2.5299999999999998</v>
      </c>
      <c r="P764" s="7">
        <v>2.59</v>
      </c>
      <c r="Q764" s="6" t="s">
        <v>32</v>
      </c>
      <c r="R764" s="6">
        <v>201671</v>
      </c>
      <c r="S764" s="6" t="str">
        <f t="shared" si="35"/>
        <v>2016-7-1</v>
      </c>
      <c r="T764" s="7">
        <v>2.21</v>
      </c>
      <c r="U764" s="7">
        <v>0</v>
      </c>
      <c r="V764" s="6" t="s">
        <v>32</v>
      </c>
      <c r="W764" s="6">
        <v>0</v>
      </c>
      <c r="X764" s="6">
        <v>0</v>
      </c>
      <c r="Y764" s="6">
        <v>1</v>
      </c>
      <c r="Z764" s="6">
        <v>1</v>
      </c>
      <c r="AA764" s="6">
        <v>1</v>
      </c>
      <c r="AB764" s="6">
        <v>1</v>
      </c>
      <c r="AC764" s="6">
        <v>1</v>
      </c>
      <c r="AD764" s="6">
        <v>0</v>
      </c>
      <c r="AE764" s="6">
        <v>0</v>
      </c>
      <c r="AF764" s="6">
        <v>0</v>
      </c>
      <c r="AG764" s="6">
        <v>0</v>
      </c>
      <c r="AH764" s="6">
        <v>0</v>
      </c>
    </row>
    <row r="765" spans="1:34" x14ac:dyDescent="0.3">
      <c r="A765" s="6">
        <v>201181</v>
      </c>
      <c r="B765" s="12" t="str">
        <f t="shared" si="33"/>
        <v>2011-8-1</v>
      </c>
      <c r="C765" s="15">
        <v>2011</v>
      </c>
      <c r="D765" s="15">
        <v>8</v>
      </c>
      <c r="E765" s="15">
        <v>1</v>
      </c>
      <c r="F765" s="6" t="s">
        <v>33</v>
      </c>
      <c r="G765" s="6" t="s">
        <v>40</v>
      </c>
      <c r="H765" s="7">
        <v>3.59</v>
      </c>
      <c r="I765" s="6" t="s">
        <v>30</v>
      </c>
      <c r="J765" s="6" t="s">
        <v>31</v>
      </c>
      <c r="K765" s="7">
        <v>3</v>
      </c>
      <c r="L765" s="6" t="s">
        <v>32</v>
      </c>
      <c r="M765" s="6">
        <v>201231</v>
      </c>
      <c r="N765" s="6" t="str">
        <f t="shared" si="34"/>
        <v>2012-3-1</v>
      </c>
      <c r="O765" s="7">
        <v>2.71</v>
      </c>
      <c r="P765" s="7">
        <v>2.5099999999999998</v>
      </c>
      <c r="Q765" s="6" t="s">
        <v>32</v>
      </c>
      <c r="R765" s="6">
        <v>201531</v>
      </c>
      <c r="S765" s="6" t="str">
        <f t="shared" si="35"/>
        <v>2015-3-1</v>
      </c>
      <c r="T765" s="7">
        <v>2.97</v>
      </c>
      <c r="U765" s="7">
        <v>3.53</v>
      </c>
      <c r="V765" s="6" t="s">
        <v>32</v>
      </c>
      <c r="W765" s="6">
        <v>1</v>
      </c>
      <c r="X765" s="6">
        <v>0</v>
      </c>
      <c r="Y765" s="6">
        <v>1</v>
      </c>
      <c r="Z765" s="6">
        <v>1</v>
      </c>
      <c r="AA765" s="6">
        <v>1</v>
      </c>
      <c r="AB765" s="6">
        <v>1</v>
      </c>
      <c r="AC765" s="6">
        <v>0</v>
      </c>
      <c r="AD765" s="6">
        <v>0</v>
      </c>
      <c r="AE765" s="6">
        <v>0</v>
      </c>
      <c r="AF765" s="6">
        <v>1</v>
      </c>
      <c r="AG765" s="6">
        <v>1</v>
      </c>
      <c r="AH765" s="6">
        <v>1</v>
      </c>
    </row>
    <row r="766" spans="1:34" x14ac:dyDescent="0.3">
      <c r="A766" s="6">
        <v>201181</v>
      </c>
      <c r="B766" s="12" t="str">
        <f t="shared" si="33"/>
        <v>2011-8-1</v>
      </c>
      <c r="C766" s="15">
        <v>2011</v>
      </c>
      <c r="D766" s="15">
        <v>8</v>
      </c>
      <c r="E766" s="15">
        <v>1</v>
      </c>
      <c r="F766" s="6" t="s">
        <v>33</v>
      </c>
      <c r="G766" s="6" t="s">
        <v>38</v>
      </c>
      <c r="H766" s="7">
        <v>2.42</v>
      </c>
      <c r="I766" s="6" t="s">
        <v>30</v>
      </c>
      <c r="J766" s="6" t="s">
        <v>31</v>
      </c>
      <c r="K766" s="7">
        <v>2.66</v>
      </c>
      <c r="L766" s="6" t="s">
        <v>32</v>
      </c>
      <c r="M766" s="6">
        <v>201261</v>
      </c>
      <c r="N766" s="6" t="str">
        <f t="shared" si="34"/>
        <v>2012-6-1</v>
      </c>
      <c r="O766" s="7">
        <v>2.76</v>
      </c>
      <c r="P766" s="7">
        <v>3.3</v>
      </c>
      <c r="Q766" s="6" t="s">
        <v>32</v>
      </c>
      <c r="R766" s="6">
        <v>201531</v>
      </c>
      <c r="S766" s="6" t="str">
        <f t="shared" si="35"/>
        <v>2015-3-1</v>
      </c>
      <c r="T766" s="7">
        <v>2.86</v>
      </c>
      <c r="U766" s="7">
        <v>3.12</v>
      </c>
      <c r="V766" s="6" t="s">
        <v>32</v>
      </c>
      <c r="W766" s="6">
        <v>0</v>
      </c>
      <c r="X766" s="6">
        <v>1</v>
      </c>
      <c r="Y766" s="6">
        <v>1</v>
      </c>
      <c r="Z766" s="6">
        <v>1</v>
      </c>
      <c r="AA766" s="6">
        <v>1</v>
      </c>
      <c r="AB766" s="6">
        <v>1</v>
      </c>
      <c r="AC766" s="6">
        <v>0</v>
      </c>
      <c r="AD766" s="6">
        <v>0</v>
      </c>
      <c r="AE766" s="6">
        <v>0</v>
      </c>
      <c r="AF766" s="6">
        <v>1</v>
      </c>
      <c r="AG766" s="6">
        <v>1</v>
      </c>
      <c r="AH766" s="6">
        <v>1</v>
      </c>
    </row>
    <row r="767" spans="1:34" x14ac:dyDescent="0.3">
      <c r="A767" s="6">
        <v>201181</v>
      </c>
      <c r="B767" s="12" t="str">
        <f t="shared" si="33"/>
        <v>2011-8-1</v>
      </c>
      <c r="C767" s="15">
        <v>2011</v>
      </c>
      <c r="D767" s="15">
        <v>8</v>
      </c>
      <c r="E767" s="15">
        <v>1</v>
      </c>
      <c r="F767" s="6" t="s">
        <v>33</v>
      </c>
      <c r="G767" s="6" t="s">
        <v>37</v>
      </c>
      <c r="H767" s="7">
        <v>3.89</v>
      </c>
      <c r="I767" s="6" t="s">
        <v>60</v>
      </c>
      <c r="J767" s="6" t="s">
        <v>31</v>
      </c>
      <c r="K767" s="7">
        <v>3.35</v>
      </c>
      <c r="L767" s="6" t="s">
        <v>32</v>
      </c>
      <c r="M767" s="6">
        <v>201231</v>
      </c>
      <c r="N767" s="6" t="str">
        <f t="shared" si="34"/>
        <v>2012-3-1</v>
      </c>
      <c r="O767" s="7">
        <v>3.07</v>
      </c>
      <c r="P767" s="7">
        <v>2.82</v>
      </c>
      <c r="Q767" s="6" t="s">
        <v>32</v>
      </c>
      <c r="R767" s="6">
        <v>201531</v>
      </c>
      <c r="S767" s="6" t="str">
        <f t="shared" si="35"/>
        <v>2015-3-1</v>
      </c>
      <c r="T767" s="7">
        <v>3.18</v>
      </c>
      <c r="U767" s="7">
        <v>3.4</v>
      </c>
      <c r="V767" s="6" t="s">
        <v>32</v>
      </c>
      <c r="W767" s="6">
        <v>0</v>
      </c>
      <c r="X767" s="6">
        <v>1</v>
      </c>
      <c r="Y767" s="6">
        <v>1</v>
      </c>
      <c r="Z767" s="6">
        <v>1</v>
      </c>
      <c r="AA767" s="6">
        <v>1</v>
      </c>
      <c r="AB767" s="6">
        <v>1</v>
      </c>
      <c r="AC767" s="6">
        <v>0</v>
      </c>
      <c r="AD767" s="6">
        <v>0</v>
      </c>
      <c r="AE767" s="6">
        <v>0</v>
      </c>
      <c r="AF767" s="6">
        <v>1</v>
      </c>
      <c r="AG767" s="6">
        <v>1</v>
      </c>
      <c r="AH767" s="6">
        <v>1</v>
      </c>
    </row>
    <row r="768" spans="1:34" x14ac:dyDescent="0.3">
      <c r="A768" s="6">
        <v>201181</v>
      </c>
      <c r="B768" s="12" t="str">
        <f t="shared" si="33"/>
        <v>2011-8-1</v>
      </c>
      <c r="C768" s="15">
        <v>2011</v>
      </c>
      <c r="D768" s="15">
        <v>8</v>
      </c>
      <c r="E768" s="15">
        <v>1</v>
      </c>
      <c r="F768" s="6" t="s">
        <v>33</v>
      </c>
      <c r="G768" s="6" t="s">
        <v>40</v>
      </c>
      <c r="H768" s="7">
        <v>3.73</v>
      </c>
      <c r="I768" s="6" t="s">
        <v>56</v>
      </c>
      <c r="J768" s="6" t="s">
        <v>41</v>
      </c>
      <c r="K768" s="7">
        <v>3.1</v>
      </c>
      <c r="L768" s="6" t="s">
        <v>32</v>
      </c>
      <c r="M768" s="6">
        <v>201231</v>
      </c>
      <c r="N768" s="6" t="str">
        <f t="shared" si="34"/>
        <v>2012-3-1</v>
      </c>
      <c r="O768" s="7">
        <v>2.85</v>
      </c>
      <c r="P768" s="7">
        <v>2.57</v>
      </c>
      <c r="Q768" s="6" t="s">
        <v>32</v>
      </c>
      <c r="R768" s="6">
        <v>201581</v>
      </c>
      <c r="S768" s="6" t="str">
        <f t="shared" si="35"/>
        <v>2015-8-1</v>
      </c>
      <c r="T768" s="7">
        <v>2.96</v>
      </c>
      <c r="U768" s="7">
        <v>2.86</v>
      </c>
      <c r="V768" s="6" t="s">
        <v>32</v>
      </c>
      <c r="W768" s="6">
        <v>1</v>
      </c>
      <c r="X768" s="6">
        <v>0</v>
      </c>
      <c r="Y768" s="6">
        <v>1</v>
      </c>
      <c r="Z768" s="6">
        <v>1</v>
      </c>
      <c r="AA768" s="6">
        <v>1</v>
      </c>
      <c r="AB768" s="6">
        <v>1</v>
      </c>
      <c r="AC768" s="6">
        <v>1</v>
      </c>
      <c r="AD768" s="6">
        <v>0</v>
      </c>
      <c r="AE768" s="6">
        <v>0</v>
      </c>
      <c r="AF768" s="6">
        <v>0</v>
      </c>
      <c r="AG768" s="6">
        <v>1</v>
      </c>
      <c r="AH768" s="6">
        <v>1</v>
      </c>
    </row>
    <row r="769" spans="1:34" x14ac:dyDescent="0.3">
      <c r="A769" s="6">
        <v>201181</v>
      </c>
      <c r="B769" s="12" t="str">
        <f t="shared" si="33"/>
        <v>2011-8-1</v>
      </c>
      <c r="C769" s="15">
        <v>2011</v>
      </c>
      <c r="D769" s="15">
        <v>8</v>
      </c>
      <c r="E769" s="15">
        <v>1</v>
      </c>
      <c r="F769" s="6" t="s">
        <v>28</v>
      </c>
      <c r="G769" s="6" t="s">
        <v>38</v>
      </c>
      <c r="H769" s="7">
        <v>3.26</v>
      </c>
      <c r="I769" s="6" t="s">
        <v>54</v>
      </c>
      <c r="J769" s="6" t="s">
        <v>46</v>
      </c>
      <c r="K769" s="7">
        <v>2.85</v>
      </c>
      <c r="L769" s="6" t="s">
        <v>32</v>
      </c>
      <c r="M769" s="6">
        <v>201231</v>
      </c>
      <c r="N769" s="6" t="str">
        <f t="shared" si="34"/>
        <v>2012-3-1</v>
      </c>
      <c r="O769" s="7">
        <v>2.71</v>
      </c>
      <c r="P769" s="7">
        <v>2.6</v>
      </c>
      <c r="Q769" s="6" t="s">
        <v>32</v>
      </c>
      <c r="R769" s="6">
        <v>201531</v>
      </c>
      <c r="S769" s="6" t="str">
        <f t="shared" si="35"/>
        <v>2015-3-1</v>
      </c>
      <c r="T769" s="7">
        <v>2.9</v>
      </c>
      <c r="U769" s="7">
        <v>3.42</v>
      </c>
      <c r="V769" s="6" t="s">
        <v>32</v>
      </c>
      <c r="W769" s="6">
        <v>0</v>
      </c>
      <c r="X769" s="6">
        <v>0</v>
      </c>
      <c r="Y769" s="6">
        <v>1</v>
      </c>
      <c r="Z769" s="6">
        <v>1</v>
      </c>
      <c r="AA769" s="6">
        <v>1</v>
      </c>
      <c r="AB769" s="6">
        <v>1</v>
      </c>
      <c r="AC769" s="6">
        <v>0</v>
      </c>
      <c r="AD769" s="6">
        <v>0</v>
      </c>
      <c r="AE769" s="6">
        <v>0</v>
      </c>
      <c r="AF769" s="6">
        <v>1</v>
      </c>
      <c r="AG769" s="6">
        <v>1</v>
      </c>
      <c r="AH769" s="6">
        <v>1</v>
      </c>
    </row>
    <row r="770" spans="1:34" x14ac:dyDescent="0.3">
      <c r="A770" s="6">
        <v>201181</v>
      </c>
      <c r="B770" s="12" t="str">
        <f t="shared" si="33"/>
        <v>2011-8-1</v>
      </c>
      <c r="C770" s="15">
        <v>2011</v>
      </c>
      <c r="D770" s="15">
        <v>8</v>
      </c>
      <c r="E770" s="15">
        <v>1</v>
      </c>
      <c r="F770" s="6" t="s">
        <v>28</v>
      </c>
      <c r="G770" s="6" t="s">
        <v>36</v>
      </c>
      <c r="H770" s="7">
        <v>3.44</v>
      </c>
      <c r="I770" s="6" t="s">
        <v>55</v>
      </c>
      <c r="J770" s="6" t="s">
        <v>31</v>
      </c>
      <c r="K770" s="7">
        <v>1.92</v>
      </c>
      <c r="L770" s="6" t="s">
        <v>39</v>
      </c>
      <c r="M770" s="6">
        <v>201231</v>
      </c>
      <c r="N770" s="6" t="str">
        <f t="shared" si="34"/>
        <v>2012-3-1</v>
      </c>
      <c r="O770" s="7">
        <v>2.81</v>
      </c>
      <c r="P770" s="7">
        <v>3.7</v>
      </c>
      <c r="Q770" s="6" t="s">
        <v>32</v>
      </c>
      <c r="R770" s="6">
        <v>201581</v>
      </c>
      <c r="S770" s="6" t="str">
        <f t="shared" si="35"/>
        <v>2015-8-1</v>
      </c>
      <c r="T770" s="7">
        <v>3.16</v>
      </c>
      <c r="U770" s="7">
        <v>3.2</v>
      </c>
      <c r="V770" s="6" t="s">
        <v>32</v>
      </c>
      <c r="W770" s="6">
        <v>1</v>
      </c>
      <c r="X770" s="6">
        <v>1</v>
      </c>
      <c r="Y770" s="6">
        <v>1</v>
      </c>
      <c r="Z770" s="6">
        <v>1</v>
      </c>
      <c r="AA770" s="6">
        <v>1</v>
      </c>
      <c r="AB770" s="6">
        <v>1</v>
      </c>
      <c r="AC770" s="6">
        <v>1</v>
      </c>
      <c r="AD770" s="6">
        <v>0</v>
      </c>
      <c r="AE770" s="6">
        <v>0</v>
      </c>
      <c r="AF770" s="6">
        <v>0</v>
      </c>
      <c r="AG770" s="6">
        <v>0</v>
      </c>
      <c r="AH770" s="6">
        <v>0</v>
      </c>
    </row>
    <row r="771" spans="1:34" x14ac:dyDescent="0.3">
      <c r="A771" s="6">
        <v>201181</v>
      </c>
      <c r="B771" s="12" t="str">
        <f t="shared" ref="B771:B834" si="36">LEFT(A771,4)&amp;"-"&amp;MID(A771,5,1)&amp;"-"&amp;RIGHT(A771,1)</f>
        <v>2011-8-1</v>
      </c>
      <c r="C771" s="15">
        <v>2011</v>
      </c>
      <c r="D771" s="15">
        <v>8</v>
      </c>
      <c r="E771" s="15">
        <v>1</v>
      </c>
      <c r="F771" s="6" t="s">
        <v>28</v>
      </c>
      <c r="G771" s="6" t="s">
        <v>37</v>
      </c>
      <c r="H771" s="7">
        <v>3.79</v>
      </c>
      <c r="I771" s="6" t="s">
        <v>30</v>
      </c>
      <c r="J771" s="6" t="s">
        <v>43</v>
      </c>
      <c r="K771" s="7">
        <v>3.17</v>
      </c>
      <c r="L771" s="6" t="s">
        <v>32</v>
      </c>
      <c r="M771" s="6">
        <v>201231</v>
      </c>
      <c r="N771" s="6" t="str">
        <f t="shared" ref="N771:N834" si="37">LEFT(M771,4)&amp;"-"&amp;MID(M771,5,1)&amp;"-"&amp;RIGHT(M771,1)</f>
        <v>2012-3-1</v>
      </c>
      <c r="O771" s="7">
        <v>2.77</v>
      </c>
      <c r="P771" s="7">
        <v>2.23</v>
      </c>
      <c r="Q771" s="6" t="s">
        <v>32</v>
      </c>
      <c r="R771" s="6">
        <v>201531</v>
      </c>
      <c r="S771" s="6" t="str">
        <f t="shared" ref="S771:S834" si="38">LEFT(R771,4)&amp;"-"&amp;MID(R771,5,1)&amp;"-"&amp;RIGHT(R771,1)</f>
        <v>2015-3-1</v>
      </c>
      <c r="T771" s="7">
        <v>2.88</v>
      </c>
      <c r="U771" s="7">
        <v>3.03</v>
      </c>
      <c r="V771" s="6" t="s">
        <v>32</v>
      </c>
      <c r="W771" s="6">
        <v>1</v>
      </c>
      <c r="X771" s="6">
        <v>0</v>
      </c>
      <c r="Y771" s="6">
        <v>1</v>
      </c>
      <c r="Z771" s="6">
        <v>1</v>
      </c>
      <c r="AA771" s="6">
        <v>1</v>
      </c>
      <c r="AB771" s="6">
        <v>1</v>
      </c>
      <c r="AC771" s="6">
        <v>0</v>
      </c>
      <c r="AD771" s="6">
        <v>0</v>
      </c>
      <c r="AE771" s="6">
        <v>0</v>
      </c>
      <c r="AF771" s="6">
        <v>1</v>
      </c>
      <c r="AG771" s="6">
        <v>1</v>
      </c>
      <c r="AH771" s="6">
        <v>1</v>
      </c>
    </row>
    <row r="772" spans="1:34" x14ac:dyDescent="0.3">
      <c r="A772" s="6">
        <v>201181</v>
      </c>
      <c r="B772" s="12" t="str">
        <f t="shared" si="36"/>
        <v>2011-8-1</v>
      </c>
      <c r="C772" s="15">
        <v>2011</v>
      </c>
      <c r="D772" s="15">
        <v>8</v>
      </c>
      <c r="E772" s="15">
        <v>1</v>
      </c>
      <c r="F772" s="6" t="s">
        <v>33</v>
      </c>
      <c r="G772" s="6" t="s">
        <v>38</v>
      </c>
      <c r="H772" s="7">
        <v>3.58</v>
      </c>
      <c r="I772" s="6" t="s">
        <v>53</v>
      </c>
      <c r="J772" s="6" t="s">
        <v>44</v>
      </c>
      <c r="K772" s="7">
        <v>3.27</v>
      </c>
      <c r="L772" s="6" t="s">
        <v>32</v>
      </c>
      <c r="M772" s="6">
        <v>201231</v>
      </c>
      <c r="N772" s="6" t="str">
        <f t="shared" si="37"/>
        <v>2012-3-1</v>
      </c>
      <c r="O772" s="7">
        <v>3.15</v>
      </c>
      <c r="P772" s="7">
        <v>3.02</v>
      </c>
      <c r="Q772" s="6" t="s">
        <v>32</v>
      </c>
      <c r="R772" s="6">
        <v>201531</v>
      </c>
      <c r="S772" s="6" t="str">
        <f t="shared" si="38"/>
        <v>2015-3-1</v>
      </c>
      <c r="T772" s="7">
        <v>3.2</v>
      </c>
      <c r="U772" s="7">
        <v>3.46</v>
      </c>
      <c r="V772" s="6" t="s">
        <v>32</v>
      </c>
      <c r="W772" s="6">
        <v>0</v>
      </c>
      <c r="X772" s="6">
        <v>0</v>
      </c>
      <c r="Y772" s="6">
        <v>1</v>
      </c>
      <c r="Z772" s="6">
        <v>1</v>
      </c>
      <c r="AA772" s="6">
        <v>1</v>
      </c>
      <c r="AB772" s="6">
        <v>1</v>
      </c>
      <c r="AC772" s="6">
        <v>0</v>
      </c>
      <c r="AD772" s="6">
        <v>0</v>
      </c>
      <c r="AE772" s="6">
        <v>0</v>
      </c>
      <c r="AF772" s="6">
        <v>1</v>
      </c>
      <c r="AG772" s="6">
        <v>1</v>
      </c>
      <c r="AH772" s="6">
        <v>1</v>
      </c>
    </row>
    <row r="773" spans="1:34" x14ac:dyDescent="0.3">
      <c r="A773" s="6">
        <v>201181</v>
      </c>
      <c r="B773" s="12" t="str">
        <f t="shared" si="36"/>
        <v>2011-8-1</v>
      </c>
      <c r="C773" s="15">
        <v>2011</v>
      </c>
      <c r="D773" s="15">
        <v>8</v>
      </c>
      <c r="E773" s="15">
        <v>1</v>
      </c>
      <c r="F773" s="6" t="s">
        <v>33</v>
      </c>
      <c r="G773" s="6" t="s">
        <v>40</v>
      </c>
      <c r="H773" s="7">
        <v>3.35</v>
      </c>
      <c r="I773" s="6" t="s">
        <v>60</v>
      </c>
      <c r="J773" s="6" t="s">
        <v>46</v>
      </c>
      <c r="K773" s="7">
        <v>3.28</v>
      </c>
      <c r="L773" s="6" t="s">
        <v>32</v>
      </c>
      <c r="M773" s="6">
        <v>201271</v>
      </c>
      <c r="N773" s="6" t="str">
        <f t="shared" si="37"/>
        <v>2012-7-1</v>
      </c>
      <c r="O773" s="7">
        <v>3</v>
      </c>
      <c r="P773" s="7">
        <v>3.3</v>
      </c>
      <c r="Q773" s="6" t="s">
        <v>32</v>
      </c>
      <c r="R773" s="6">
        <v>201531</v>
      </c>
      <c r="S773" s="6" t="str">
        <f t="shared" si="38"/>
        <v>2015-3-1</v>
      </c>
      <c r="T773" s="7">
        <v>2.84</v>
      </c>
      <c r="U773" s="7">
        <v>3.25</v>
      </c>
      <c r="V773" s="6" t="s">
        <v>32</v>
      </c>
      <c r="W773" s="6">
        <v>0</v>
      </c>
      <c r="X773" s="6">
        <v>0</v>
      </c>
      <c r="Y773" s="6">
        <v>1</v>
      </c>
      <c r="Z773" s="6">
        <v>1</v>
      </c>
      <c r="AA773" s="6">
        <v>1</v>
      </c>
      <c r="AB773" s="6">
        <v>1</v>
      </c>
      <c r="AC773" s="6">
        <v>0</v>
      </c>
      <c r="AD773" s="6">
        <v>0</v>
      </c>
      <c r="AE773" s="6">
        <v>0</v>
      </c>
      <c r="AF773" s="6">
        <v>1</v>
      </c>
      <c r="AG773" s="6">
        <v>1</v>
      </c>
      <c r="AH773" s="6">
        <v>1</v>
      </c>
    </row>
    <row r="774" spans="1:34" x14ac:dyDescent="0.3">
      <c r="A774" s="6">
        <v>201181</v>
      </c>
      <c r="B774" s="12" t="str">
        <f t="shared" si="36"/>
        <v>2011-8-1</v>
      </c>
      <c r="C774" s="15">
        <v>2011</v>
      </c>
      <c r="D774" s="15">
        <v>8</v>
      </c>
      <c r="E774" s="15">
        <v>1</v>
      </c>
      <c r="F774" s="6" t="s">
        <v>33</v>
      </c>
      <c r="G774" s="6" t="s">
        <v>40</v>
      </c>
      <c r="H774" s="7">
        <v>3.36</v>
      </c>
      <c r="I774" s="6" t="s">
        <v>30</v>
      </c>
      <c r="J774" s="6" t="s">
        <v>45</v>
      </c>
      <c r="K774" s="7">
        <v>3.75</v>
      </c>
      <c r="L774" s="6" t="s">
        <v>32</v>
      </c>
      <c r="M774" s="6">
        <v>201231</v>
      </c>
      <c r="N774" s="6" t="str">
        <f t="shared" si="37"/>
        <v>2012-3-1</v>
      </c>
      <c r="O774" s="7">
        <v>3.32</v>
      </c>
      <c r="P774" s="7">
        <v>3</v>
      </c>
      <c r="Q774" s="6" t="s">
        <v>32</v>
      </c>
      <c r="R774" s="6">
        <v>201531</v>
      </c>
      <c r="S774" s="6" t="str">
        <f t="shared" si="38"/>
        <v>2015-3-1</v>
      </c>
      <c r="T774" s="7">
        <v>3.27</v>
      </c>
      <c r="U774" s="7">
        <v>3.35</v>
      </c>
      <c r="V774" s="6" t="s">
        <v>32</v>
      </c>
      <c r="W774" s="6">
        <v>1</v>
      </c>
      <c r="X774" s="6">
        <v>0</v>
      </c>
      <c r="Y774" s="6">
        <v>1</v>
      </c>
      <c r="Z774" s="6">
        <v>1</v>
      </c>
      <c r="AA774" s="6">
        <v>1</v>
      </c>
      <c r="AB774" s="6">
        <v>1</v>
      </c>
      <c r="AC774" s="6">
        <v>0</v>
      </c>
      <c r="AD774" s="6">
        <v>0</v>
      </c>
      <c r="AE774" s="6">
        <v>0</v>
      </c>
      <c r="AF774" s="6">
        <v>1</v>
      </c>
      <c r="AG774" s="6">
        <v>1</v>
      </c>
      <c r="AH774" s="6">
        <v>1</v>
      </c>
    </row>
    <row r="775" spans="1:34" x14ac:dyDescent="0.3">
      <c r="A775" s="6">
        <v>201181</v>
      </c>
      <c r="B775" s="12" t="str">
        <f t="shared" si="36"/>
        <v>2011-8-1</v>
      </c>
      <c r="C775" s="15">
        <v>2011</v>
      </c>
      <c r="D775" s="15">
        <v>8</v>
      </c>
      <c r="E775" s="15">
        <v>1</v>
      </c>
      <c r="F775" s="6" t="s">
        <v>28</v>
      </c>
      <c r="G775" s="6" t="s">
        <v>40</v>
      </c>
      <c r="H775" s="7">
        <v>3.51</v>
      </c>
      <c r="I775" s="6" t="s">
        <v>30</v>
      </c>
      <c r="J775" s="6" t="s">
        <v>31</v>
      </c>
      <c r="K775" s="7">
        <v>2.17</v>
      </c>
      <c r="L775" s="6" t="s">
        <v>32</v>
      </c>
      <c r="M775" s="6">
        <v>201231</v>
      </c>
      <c r="N775" s="6" t="str">
        <f t="shared" si="37"/>
        <v>2012-3-1</v>
      </c>
      <c r="O775" s="7">
        <v>2.4700000000000002</v>
      </c>
      <c r="P775" s="7">
        <v>2.78</v>
      </c>
      <c r="Q775" s="6" t="s">
        <v>32</v>
      </c>
      <c r="R775" s="6">
        <v>201531</v>
      </c>
      <c r="S775" s="6" t="str">
        <f t="shared" si="38"/>
        <v>2015-3-1</v>
      </c>
      <c r="T775" s="7">
        <v>2.82</v>
      </c>
      <c r="U775" s="7">
        <v>2.67</v>
      </c>
      <c r="V775" s="6" t="s">
        <v>32</v>
      </c>
      <c r="W775" s="6">
        <v>0</v>
      </c>
      <c r="X775" s="6">
        <v>0</v>
      </c>
      <c r="Y775" s="6">
        <v>1</v>
      </c>
      <c r="Z775" s="6">
        <v>1</v>
      </c>
      <c r="AA775" s="6">
        <v>1</v>
      </c>
      <c r="AB775" s="6">
        <v>1</v>
      </c>
      <c r="AC775" s="6">
        <v>0</v>
      </c>
      <c r="AD775" s="6">
        <v>0</v>
      </c>
      <c r="AE775" s="6">
        <v>0</v>
      </c>
      <c r="AF775" s="6">
        <v>1</v>
      </c>
      <c r="AG775" s="6">
        <v>1</v>
      </c>
      <c r="AH775" s="6">
        <v>1</v>
      </c>
    </row>
    <row r="776" spans="1:34" x14ac:dyDescent="0.3">
      <c r="A776" s="6">
        <v>201181</v>
      </c>
      <c r="B776" s="12" t="str">
        <f t="shared" si="36"/>
        <v>2011-8-1</v>
      </c>
      <c r="C776" s="15">
        <v>2011</v>
      </c>
      <c r="D776" s="15">
        <v>8</v>
      </c>
      <c r="E776" s="15">
        <v>1</v>
      </c>
      <c r="F776" s="6" t="s">
        <v>28</v>
      </c>
      <c r="G776" s="6" t="s">
        <v>40</v>
      </c>
      <c r="H776" s="7">
        <v>3.61</v>
      </c>
      <c r="I776" s="6" t="s">
        <v>30</v>
      </c>
      <c r="J776" s="6" t="s">
        <v>43</v>
      </c>
      <c r="K776" s="7">
        <v>3.78</v>
      </c>
      <c r="L776" s="6" t="s">
        <v>32</v>
      </c>
      <c r="M776" s="6">
        <v>201231</v>
      </c>
      <c r="N776" s="6" t="str">
        <f t="shared" si="37"/>
        <v>2012-3-1</v>
      </c>
      <c r="O776" s="7">
        <v>3.85</v>
      </c>
      <c r="P776" s="7">
        <v>3.92</v>
      </c>
      <c r="Q776" s="6" t="s">
        <v>32</v>
      </c>
      <c r="R776" s="6">
        <v>201531</v>
      </c>
      <c r="S776" s="6" t="str">
        <f t="shared" si="38"/>
        <v>2015-3-1</v>
      </c>
      <c r="T776" s="7">
        <v>3.79</v>
      </c>
      <c r="U776" s="7">
        <v>3.92</v>
      </c>
      <c r="V776" s="6" t="s">
        <v>32</v>
      </c>
      <c r="W776" s="6">
        <v>1</v>
      </c>
      <c r="X776" s="6">
        <v>0</v>
      </c>
      <c r="Y776" s="6">
        <v>1</v>
      </c>
      <c r="Z776" s="6">
        <v>1</v>
      </c>
      <c r="AA776" s="6">
        <v>1</v>
      </c>
      <c r="AB776" s="6">
        <v>1</v>
      </c>
      <c r="AC776" s="6">
        <v>0</v>
      </c>
      <c r="AD776" s="6">
        <v>0</v>
      </c>
      <c r="AE776" s="6">
        <v>0</v>
      </c>
      <c r="AF776" s="6">
        <v>1</v>
      </c>
      <c r="AG776" s="6">
        <v>1</v>
      </c>
      <c r="AH776" s="6">
        <v>1</v>
      </c>
    </row>
    <row r="777" spans="1:34" x14ac:dyDescent="0.3">
      <c r="A777" s="6">
        <v>201181</v>
      </c>
      <c r="B777" s="12" t="str">
        <f t="shared" si="36"/>
        <v>2011-8-1</v>
      </c>
      <c r="C777" s="15">
        <v>2011</v>
      </c>
      <c r="D777" s="15">
        <v>8</v>
      </c>
      <c r="E777" s="15">
        <v>1</v>
      </c>
      <c r="F777" s="6" t="s">
        <v>33</v>
      </c>
      <c r="G777" s="6" t="s">
        <v>40</v>
      </c>
      <c r="H777" s="7">
        <v>3.76</v>
      </c>
      <c r="I777" s="6" t="s">
        <v>56</v>
      </c>
      <c r="J777" s="6" t="s">
        <v>43</v>
      </c>
      <c r="K777" s="7">
        <v>3</v>
      </c>
      <c r="L777" s="6" t="s">
        <v>32</v>
      </c>
      <c r="M777" s="6">
        <v>201231</v>
      </c>
      <c r="N777" s="6" t="str">
        <f t="shared" si="37"/>
        <v>2012-3-1</v>
      </c>
      <c r="O777" s="7">
        <v>2.98</v>
      </c>
      <c r="P777" s="7">
        <v>2.97</v>
      </c>
      <c r="Q777" s="6" t="s">
        <v>32</v>
      </c>
      <c r="R777" s="6">
        <v>201531</v>
      </c>
      <c r="S777" s="6" t="str">
        <f t="shared" si="38"/>
        <v>2015-3-1</v>
      </c>
      <c r="T777" s="7">
        <v>3.24</v>
      </c>
      <c r="U777" s="7">
        <v>3.46</v>
      </c>
      <c r="V777" s="6" t="s">
        <v>32</v>
      </c>
      <c r="W777" s="6">
        <v>1</v>
      </c>
      <c r="X777" s="6">
        <v>0</v>
      </c>
      <c r="Y777" s="6">
        <v>1</v>
      </c>
      <c r="Z777" s="6">
        <v>1</v>
      </c>
      <c r="AA777" s="6">
        <v>1</v>
      </c>
      <c r="AB777" s="6">
        <v>1</v>
      </c>
      <c r="AC777" s="6">
        <v>0</v>
      </c>
      <c r="AD777" s="6">
        <v>0</v>
      </c>
      <c r="AE777" s="6">
        <v>0</v>
      </c>
      <c r="AF777" s="6">
        <v>1</v>
      </c>
      <c r="AG777" s="6">
        <v>1</v>
      </c>
      <c r="AH777" s="6">
        <v>1</v>
      </c>
    </row>
    <row r="778" spans="1:34" x14ac:dyDescent="0.3">
      <c r="A778" s="6">
        <v>201181</v>
      </c>
      <c r="B778" s="12" t="str">
        <f t="shared" si="36"/>
        <v>2011-8-1</v>
      </c>
      <c r="C778" s="15">
        <v>2011</v>
      </c>
      <c r="D778" s="15">
        <v>8</v>
      </c>
      <c r="E778" s="15">
        <v>1</v>
      </c>
      <c r="F778" s="6" t="s">
        <v>28</v>
      </c>
      <c r="G778" s="6" t="s">
        <v>40</v>
      </c>
      <c r="H778" s="7">
        <v>3.57</v>
      </c>
      <c r="I778" s="6" t="s">
        <v>54</v>
      </c>
      <c r="J778" s="6" t="s">
        <v>31</v>
      </c>
      <c r="K778" s="7">
        <v>3.38</v>
      </c>
      <c r="L778" s="6" t="s">
        <v>32</v>
      </c>
      <c r="M778" s="6">
        <v>201261</v>
      </c>
      <c r="N778" s="6" t="str">
        <f t="shared" si="37"/>
        <v>2012-6-1</v>
      </c>
      <c r="O778" s="7">
        <v>3.29</v>
      </c>
      <c r="P778" s="7">
        <v>3.7</v>
      </c>
      <c r="Q778" s="6" t="s">
        <v>32</v>
      </c>
      <c r="R778" s="6">
        <v>201531</v>
      </c>
      <c r="S778" s="6" t="str">
        <f t="shared" si="38"/>
        <v>2015-3-1</v>
      </c>
      <c r="T778" s="7">
        <v>2.57</v>
      </c>
      <c r="U778" s="7">
        <v>2.76</v>
      </c>
      <c r="V778" s="6" t="s">
        <v>32</v>
      </c>
      <c r="W778" s="6">
        <v>0</v>
      </c>
      <c r="X778" s="6">
        <v>0</v>
      </c>
      <c r="Y778" s="6">
        <v>1</v>
      </c>
      <c r="Z778" s="6">
        <v>1</v>
      </c>
      <c r="AA778" s="6">
        <v>1</v>
      </c>
      <c r="AB778" s="6">
        <v>1</v>
      </c>
      <c r="AC778" s="6">
        <v>0</v>
      </c>
      <c r="AD778" s="6">
        <v>0</v>
      </c>
      <c r="AE778" s="6">
        <v>0</v>
      </c>
      <c r="AF778" s="6">
        <v>1</v>
      </c>
      <c r="AG778" s="6">
        <v>1</v>
      </c>
      <c r="AH778" s="6">
        <v>1</v>
      </c>
    </row>
    <row r="779" spans="1:34" x14ac:dyDescent="0.3">
      <c r="A779" s="6">
        <v>201181</v>
      </c>
      <c r="B779" s="12" t="str">
        <f t="shared" si="36"/>
        <v>2011-8-1</v>
      </c>
      <c r="C779" s="15">
        <v>2011</v>
      </c>
      <c r="D779" s="15">
        <v>8</v>
      </c>
      <c r="E779" s="15">
        <v>1</v>
      </c>
      <c r="F779" s="6" t="s">
        <v>33</v>
      </c>
      <c r="G779" s="6" t="s">
        <v>38</v>
      </c>
      <c r="H779" s="7">
        <v>3.97</v>
      </c>
      <c r="I779" s="6" t="s">
        <v>30</v>
      </c>
      <c r="J779" s="6" t="s">
        <v>31</v>
      </c>
      <c r="K779" s="7">
        <v>3.41</v>
      </c>
      <c r="L779" s="6" t="s">
        <v>32</v>
      </c>
      <c r="M779" s="6">
        <v>201231</v>
      </c>
      <c r="N779" s="6" t="str">
        <f t="shared" si="37"/>
        <v>2012-3-1</v>
      </c>
      <c r="O779" s="7">
        <v>3.55</v>
      </c>
      <c r="P779" s="7">
        <v>3.67</v>
      </c>
      <c r="Q779" s="6" t="s">
        <v>32</v>
      </c>
      <c r="R779" s="6">
        <v>201531</v>
      </c>
      <c r="S779" s="6" t="str">
        <f t="shared" si="38"/>
        <v>2015-3-1</v>
      </c>
      <c r="T779" s="7">
        <v>3.32</v>
      </c>
      <c r="U779" s="7">
        <v>3.6</v>
      </c>
      <c r="V779" s="6" t="s">
        <v>32</v>
      </c>
      <c r="W779" s="6">
        <v>0</v>
      </c>
      <c r="X779" s="6">
        <v>0</v>
      </c>
      <c r="Y779" s="6">
        <v>1</v>
      </c>
      <c r="Z779" s="6">
        <v>1</v>
      </c>
      <c r="AA779" s="6">
        <v>1</v>
      </c>
      <c r="AB779" s="6">
        <v>1</v>
      </c>
      <c r="AC779" s="6">
        <v>0</v>
      </c>
      <c r="AD779" s="6">
        <v>0</v>
      </c>
      <c r="AE779" s="6">
        <v>0</v>
      </c>
      <c r="AF779" s="6">
        <v>1</v>
      </c>
      <c r="AG779" s="6">
        <v>1</v>
      </c>
      <c r="AH779" s="6">
        <v>1</v>
      </c>
    </row>
    <row r="780" spans="1:34" x14ac:dyDescent="0.3">
      <c r="A780" s="6">
        <v>201181</v>
      </c>
      <c r="B780" s="12" t="str">
        <f t="shared" si="36"/>
        <v>2011-8-1</v>
      </c>
      <c r="C780" s="15">
        <v>2011</v>
      </c>
      <c r="D780" s="15">
        <v>8</v>
      </c>
      <c r="E780" s="15">
        <v>1</v>
      </c>
      <c r="F780" s="6" t="s">
        <v>33</v>
      </c>
      <c r="G780" s="6" t="s">
        <v>29</v>
      </c>
      <c r="H780" s="7">
        <v>3.74</v>
      </c>
      <c r="I780" s="6" t="s">
        <v>30</v>
      </c>
      <c r="J780" s="6" t="s">
        <v>31</v>
      </c>
      <c r="K780" s="7">
        <v>3.8</v>
      </c>
      <c r="L780" s="6" t="s">
        <v>32</v>
      </c>
      <c r="M780" s="6">
        <v>201231</v>
      </c>
      <c r="N780" s="6" t="str">
        <f t="shared" si="37"/>
        <v>2012-3-1</v>
      </c>
      <c r="O780" s="7">
        <v>3.72</v>
      </c>
      <c r="P780" s="7">
        <v>3.67</v>
      </c>
      <c r="Q780" s="6" t="s">
        <v>32</v>
      </c>
      <c r="R780" s="6">
        <v>201231</v>
      </c>
      <c r="S780" s="6" t="str">
        <f t="shared" si="38"/>
        <v>2012-3-1</v>
      </c>
      <c r="T780" s="7">
        <v>3.72</v>
      </c>
      <c r="U780" s="7">
        <v>3.67</v>
      </c>
      <c r="V780" s="6" t="s">
        <v>32</v>
      </c>
      <c r="W780" s="6">
        <v>0</v>
      </c>
      <c r="X780" s="6">
        <v>1</v>
      </c>
      <c r="Y780" s="6">
        <v>1</v>
      </c>
      <c r="Z780" s="6">
        <v>0</v>
      </c>
      <c r="AA780" s="6">
        <v>0</v>
      </c>
      <c r="AB780" s="6">
        <v>0</v>
      </c>
      <c r="AC780" s="6">
        <v>0</v>
      </c>
      <c r="AD780" s="6">
        <v>0</v>
      </c>
      <c r="AE780" s="6">
        <v>0</v>
      </c>
      <c r="AF780" s="6">
        <v>0</v>
      </c>
      <c r="AG780" s="6">
        <v>0</v>
      </c>
      <c r="AH780" s="6">
        <v>0</v>
      </c>
    </row>
    <row r="781" spans="1:34" x14ac:dyDescent="0.3">
      <c r="A781" s="6">
        <v>201181</v>
      </c>
      <c r="B781" s="12" t="str">
        <f t="shared" si="36"/>
        <v>2011-8-1</v>
      </c>
      <c r="C781" s="15">
        <v>2011</v>
      </c>
      <c r="D781" s="15">
        <v>8</v>
      </c>
      <c r="E781" s="15">
        <v>1</v>
      </c>
      <c r="F781" s="6" t="s">
        <v>33</v>
      </c>
      <c r="G781" s="6" t="s">
        <v>38</v>
      </c>
      <c r="H781" s="7">
        <v>3.69</v>
      </c>
      <c r="I781" s="6" t="s">
        <v>55</v>
      </c>
      <c r="J781" s="6" t="s">
        <v>31</v>
      </c>
      <c r="K781" s="7">
        <v>2.76</v>
      </c>
      <c r="L781" s="6" t="s">
        <v>32</v>
      </c>
      <c r="M781" s="6">
        <v>201231</v>
      </c>
      <c r="N781" s="6" t="str">
        <f t="shared" si="37"/>
        <v>2012-3-1</v>
      </c>
      <c r="O781" s="7">
        <v>3.22</v>
      </c>
      <c r="P781" s="7">
        <v>3.57</v>
      </c>
      <c r="Q781" s="6" t="s">
        <v>32</v>
      </c>
      <c r="R781" s="6">
        <v>201531</v>
      </c>
      <c r="S781" s="6" t="str">
        <f t="shared" si="38"/>
        <v>2015-3-1</v>
      </c>
      <c r="T781" s="7">
        <v>3.52</v>
      </c>
      <c r="U781" s="7">
        <v>3.57</v>
      </c>
      <c r="V781" s="6" t="s">
        <v>32</v>
      </c>
      <c r="W781" s="6">
        <v>0</v>
      </c>
      <c r="X781" s="6">
        <v>1</v>
      </c>
      <c r="Y781" s="6">
        <v>1</v>
      </c>
      <c r="Z781" s="6">
        <v>1</v>
      </c>
      <c r="AA781" s="6">
        <v>1</v>
      </c>
      <c r="AB781" s="6">
        <v>1</v>
      </c>
      <c r="AC781" s="6">
        <v>0</v>
      </c>
      <c r="AD781" s="6">
        <v>0</v>
      </c>
      <c r="AE781" s="6">
        <v>0</v>
      </c>
      <c r="AF781" s="6">
        <v>1</v>
      </c>
      <c r="AG781" s="6">
        <v>1</v>
      </c>
      <c r="AH781" s="6">
        <v>1</v>
      </c>
    </row>
    <row r="782" spans="1:34" x14ac:dyDescent="0.3">
      <c r="A782" s="6">
        <v>201181</v>
      </c>
      <c r="B782" s="12" t="str">
        <f t="shared" si="36"/>
        <v>2011-8-1</v>
      </c>
      <c r="C782" s="15">
        <v>2011</v>
      </c>
      <c r="D782" s="15">
        <v>8</v>
      </c>
      <c r="E782" s="15">
        <v>1</v>
      </c>
      <c r="F782" s="6" t="s">
        <v>28</v>
      </c>
      <c r="G782" s="6" t="s">
        <v>37</v>
      </c>
      <c r="H782" s="7">
        <v>3.19</v>
      </c>
      <c r="I782" s="6" t="s">
        <v>30</v>
      </c>
      <c r="J782" s="6" t="s">
        <v>31</v>
      </c>
      <c r="K782" s="7">
        <v>3.74</v>
      </c>
      <c r="L782" s="6" t="s">
        <v>32</v>
      </c>
      <c r="M782" s="6">
        <v>201251</v>
      </c>
      <c r="N782" s="6" t="str">
        <f t="shared" si="37"/>
        <v>2012-5-1</v>
      </c>
      <c r="O782" s="7">
        <v>3.44</v>
      </c>
      <c r="P782" s="7">
        <v>4</v>
      </c>
      <c r="Q782" s="6" t="s">
        <v>32</v>
      </c>
      <c r="R782" s="6">
        <v>201881</v>
      </c>
      <c r="S782" s="6" t="str">
        <f t="shared" si="38"/>
        <v>2018-8-1</v>
      </c>
      <c r="T782" s="7">
        <v>3.3</v>
      </c>
      <c r="U782" s="7">
        <v>3.66</v>
      </c>
      <c r="V782" s="6" t="s">
        <v>32</v>
      </c>
      <c r="W782" s="6">
        <v>0</v>
      </c>
      <c r="X782" s="6">
        <v>1</v>
      </c>
      <c r="Y782" s="6">
        <v>1</v>
      </c>
      <c r="Z782" s="6">
        <v>1</v>
      </c>
      <c r="AA782" s="6">
        <v>1</v>
      </c>
      <c r="AB782" s="6">
        <v>0</v>
      </c>
      <c r="AC782" s="6">
        <v>0</v>
      </c>
      <c r="AD782" s="6">
        <v>0</v>
      </c>
      <c r="AE782" s="6">
        <v>0</v>
      </c>
      <c r="AF782" s="6">
        <v>0</v>
      </c>
      <c r="AG782" s="6">
        <v>0</v>
      </c>
      <c r="AH782" s="6">
        <v>0</v>
      </c>
    </row>
    <row r="783" spans="1:34" x14ac:dyDescent="0.3">
      <c r="A783" s="6">
        <v>201181</v>
      </c>
      <c r="B783" s="12" t="str">
        <f t="shared" si="36"/>
        <v>2011-8-1</v>
      </c>
      <c r="C783" s="15">
        <v>2011</v>
      </c>
      <c r="D783" s="15">
        <v>8</v>
      </c>
      <c r="E783" s="15">
        <v>1</v>
      </c>
      <c r="F783" s="6" t="s">
        <v>28</v>
      </c>
      <c r="G783" s="6" t="s">
        <v>40</v>
      </c>
      <c r="H783" s="7">
        <v>3.49</v>
      </c>
      <c r="I783" s="6" t="s">
        <v>51</v>
      </c>
      <c r="J783" s="6" t="s">
        <v>31</v>
      </c>
      <c r="K783" s="16"/>
      <c r="L783" s="17"/>
      <c r="M783" s="17"/>
      <c r="N783" s="6" t="str">
        <f t="shared" si="37"/>
        <v>--</v>
      </c>
      <c r="O783" s="16"/>
      <c r="P783" s="16"/>
      <c r="Q783" s="17"/>
      <c r="R783" s="17"/>
      <c r="S783" s="6" t="str">
        <f t="shared" si="38"/>
        <v>--</v>
      </c>
      <c r="T783" s="16"/>
      <c r="U783" s="16"/>
      <c r="V783" s="17"/>
      <c r="W783" s="6">
        <v>0</v>
      </c>
      <c r="X783" s="6">
        <v>1</v>
      </c>
      <c r="Y783" s="6">
        <v>1</v>
      </c>
      <c r="Z783" s="6">
        <v>0</v>
      </c>
      <c r="AA783" s="6">
        <v>0</v>
      </c>
      <c r="AB783" s="6">
        <v>0</v>
      </c>
      <c r="AC783" s="6">
        <v>0</v>
      </c>
      <c r="AD783" s="6">
        <v>0</v>
      </c>
      <c r="AE783" s="6">
        <v>0</v>
      </c>
      <c r="AF783" s="6">
        <v>0</v>
      </c>
      <c r="AG783" s="6">
        <v>0</v>
      </c>
      <c r="AH783" s="6">
        <v>0</v>
      </c>
    </row>
    <row r="784" spans="1:34" x14ac:dyDescent="0.3">
      <c r="A784" s="6">
        <v>201181</v>
      </c>
      <c r="B784" s="12" t="str">
        <f t="shared" si="36"/>
        <v>2011-8-1</v>
      </c>
      <c r="C784" s="15">
        <v>2011</v>
      </c>
      <c r="D784" s="15">
        <v>8</v>
      </c>
      <c r="E784" s="15">
        <v>1</v>
      </c>
      <c r="F784" s="6" t="s">
        <v>33</v>
      </c>
      <c r="G784" s="6" t="s">
        <v>40</v>
      </c>
      <c r="H784" s="7">
        <v>3.82</v>
      </c>
      <c r="I784" s="6" t="s">
        <v>30</v>
      </c>
      <c r="J784" s="6" t="s">
        <v>41</v>
      </c>
      <c r="K784" s="7">
        <v>3.29</v>
      </c>
      <c r="L784" s="6" t="s">
        <v>32</v>
      </c>
      <c r="M784" s="6">
        <v>201231</v>
      </c>
      <c r="N784" s="6" t="str">
        <f t="shared" si="37"/>
        <v>2012-3-1</v>
      </c>
      <c r="O784" s="7">
        <v>3.58</v>
      </c>
      <c r="P784" s="7">
        <v>3.85</v>
      </c>
      <c r="Q784" s="6" t="s">
        <v>32</v>
      </c>
      <c r="R784" s="6">
        <v>201531</v>
      </c>
      <c r="S784" s="6" t="str">
        <f t="shared" si="38"/>
        <v>2015-3-1</v>
      </c>
      <c r="T784" s="7">
        <v>3.58</v>
      </c>
      <c r="U784" s="7">
        <v>3.67</v>
      </c>
      <c r="V784" s="6" t="s">
        <v>32</v>
      </c>
      <c r="W784" s="6">
        <v>1</v>
      </c>
      <c r="X784" s="6">
        <v>0</v>
      </c>
      <c r="Y784" s="6">
        <v>1</v>
      </c>
      <c r="Z784" s="6">
        <v>1</v>
      </c>
      <c r="AA784" s="6">
        <v>1</v>
      </c>
      <c r="AB784" s="6">
        <v>1</v>
      </c>
      <c r="AC784" s="6">
        <v>0</v>
      </c>
      <c r="AD784" s="6">
        <v>0</v>
      </c>
      <c r="AE784" s="6">
        <v>0</v>
      </c>
      <c r="AF784" s="6">
        <v>1</v>
      </c>
      <c r="AG784" s="6">
        <v>1</v>
      </c>
      <c r="AH784" s="6">
        <v>1</v>
      </c>
    </row>
    <row r="785" spans="1:34" x14ac:dyDescent="0.3">
      <c r="A785" s="6">
        <v>201181</v>
      </c>
      <c r="B785" s="12" t="str">
        <f t="shared" si="36"/>
        <v>2011-8-1</v>
      </c>
      <c r="C785" s="15">
        <v>2011</v>
      </c>
      <c r="D785" s="15">
        <v>8</v>
      </c>
      <c r="E785" s="15">
        <v>1</v>
      </c>
      <c r="F785" s="6" t="s">
        <v>33</v>
      </c>
      <c r="G785" s="6" t="s">
        <v>38</v>
      </c>
      <c r="H785" s="7">
        <v>3.37</v>
      </c>
      <c r="I785" s="6" t="s">
        <v>30</v>
      </c>
      <c r="J785" s="6" t="s">
        <v>31</v>
      </c>
      <c r="K785" s="7">
        <v>3.42</v>
      </c>
      <c r="L785" s="6" t="s">
        <v>32</v>
      </c>
      <c r="M785" s="6">
        <v>201231</v>
      </c>
      <c r="N785" s="6" t="str">
        <f t="shared" si="37"/>
        <v>2012-3-1</v>
      </c>
      <c r="O785" s="7">
        <v>3.55</v>
      </c>
      <c r="P785" s="7">
        <v>3.67</v>
      </c>
      <c r="Q785" s="6" t="s">
        <v>32</v>
      </c>
      <c r="R785" s="6">
        <v>201231</v>
      </c>
      <c r="S785" s="6" t="str">
        <f t="shared" si="38"/>
        <v>2012-3-1</v>
      </c>
      <c r="T785" s="7">
        <v>3.55</v>
      </c>
      <c r="U785" s="7">
        <v>3.67</v>
      </c>
      <c r="V785" s="6" t="s">
        <v>32</v>
      </c>
      <c r="W785" s="6">
        <v>0</v>
      </c>
      <c r="X785" s="6">
        <v>0</v>
      </c>
      <c r="Y785" s="6">
        <v>1</v>
      </c>
      <c r="Z785" s="6">
        <v>0</v>
      </c>
      <c r="AA785" s="6">
        <v>0</v>
      </c>
      <c r="AB785" s="6">
        <v>0</v>
      </c>
      <c r="AC785" s="6">
        <v>0</v>
      </c>
      <c r="AD785" s="6">
        <v>0</v>
      </c>
      <c r="AE785" s="6">
        <v>0</v>
      </c>
      <c r="AF785" s="6">
        <v>0</v>
      </c>
      <c r="AG785" s="6">
        <v>0</v>
      </c>
      <c r="AH785" s="6">
        <v>0</v>
      </c>
    </row>
    <row r="786" spans="1:34" x14ac:dyDescent="0.3">
      <c r="A786" s="6">
        <v>201181</v>
      </c>
      <c r="B786" s="12" t="str">
        <f t="shared" si="36"/>
        <v>2011-8-1</v>
      </c>
      <c r="C786" s="15">
        <v>2011</v>
      </c>
      <c r="D786" s="15">
        <v>8</v>
      </c>
      <c r="E786" s="15">
        <v>1</v>
      </c>
      <c r="F786" s="6" t="s">
        <v>28</v>
      </c>
      <c r="G786" s="6" t="s">
        <v>29</v>
      </c>
      <c r="H786" s="7">
        <v>2.94</v>
      </c>
      <c r="I786" s="6" t="s">
        <v>51</v>
      </c>
      <c r="J786" s="6" t="s">
        <v>31</v>
      </c>
      <c r="K786" s="7">
        <v>2.92</v>
      </c>
      <c r="L786" s="6" t="s">
        <v>32</v>
      </c>
      <c r="M786" s="6">
        <v>201181</v>
      </c>
      <c r="N786" s="6" t="str">
        <f t="shared" si="37"/>
        <v>2011-8-1</v>
      </c>
      <c r="O786" s="7">
        <v>2.92</v>
      </c>
      <c r="P786" s="7">
        <v>2.92</v>
      </c>
      <c r="Q786" s="6" t="s">
        <v>32</v>
      </c>
      <c r="R786" s="6">
        <v>201181</v>
      </c>
      <c r="S786" s="6" t="str">
        <f t="shared" si="38"/>
        <v>2011-8-1</v>
      </c>
      <c r="T786" s="7">
        <v>2.92</v>
      </c>
      <c r="U786" s="7">
        <v>2.92</v>
      </c>
      <c r="V786" s="6" t="s">
        <v>32</v>
      </c>
      <c r="W786" s="6">
        <v>0</v>
      </c>
      <c r="X786" s="6">
        <v>1</v>
      </c>
      <c r="Y786" s="6">
        <v>1</v>
      </c>
      <c r="Z786" s="6">
        <v>0</v>
      </c>
      <c r="AA786" s="6">
        <v>0</v>
      </c>
      <c r="AB786" s="6">
        <v>0</v>
      </c>
      <c r="AC786" s="6">
        <v>0</v>
      </c>
      <c r="AD786" s="6">
        <v>0</v>
      </c>
      <c r="AE786" s="6">
        <v>0</v>
      </c>
      <c r="AF786" s="6">
        <v>0</v>
      </c>
      <c r="AG786" s="6">
        <v>0</v>
      </c>
      <c r="AH786" s="6">
        <v>0</v>
      </c>
    </row>
    <row r="787" spans="1:34" x14ac:dyDescent="0.3">
      <c r="A787" s="6">
        <v>201181</v>
      </c>
      <c r="B787" s="12" t="str">
        <f t="shared" si="36"/>
        <v>2011-8-1</v>
      </c>
      <c r="C787" s="15">
        <v>2011</v>
      </c>
      <c r="D787" s="15">
        <v>8</v>
      </c>
      <c r="E787" s="15">
        <v>1</v>
      </c>
      <c r="F787" s="6" t="s">
        <v>33</v>
      </c>
      <c r="G787" s="6" t="s">
        <v>37</v>
      </c>
      <c r="H787" s="7">
        <v>2.67</v>
      </c>
      <c r="I787" s="6" t="s">
        <v>30</v>
      </c>
      <c r="J787" s="6" t="s">
        <v>31</v>
      </c>
      <c r="K787" s="7">
        <v>2.34</v>
      </c>
      <c r="L787" s="6" t="s">
        <v>32</v>
      </c>
      <c r="M787" s="6">
        <v>201261</v>
      </c>
      <c r="N787" s="6" t="str">
        <f t="shared" si="37"/>
        <v>2012-6-1</v>
      </c>
      <c r="O787" s="7">
        <v>2.37</v>
      </c>
      <c r="P787" s="7">
        <v>2.7</v>
      </c>
      <c r="Q787" s="6" t="s">
        <v>32</v>
      </c>
      <c r="R787" s="6">
        <v>201531</v>
      </c>
      <c r="S787" s="6" t="str">
        <f t="shared" si="38"/>
        <v>2015-3-1</v>
      </c>
      <c r="T787" s="7">
        <v>2.48</v>
      </c>
      <c r="U787" s="7">
        <v>3.25</v>
      </c>
      <c r="V787" s="6" t="s">
        <v>32</v>
      </c>
      <c r="W787" s="6">
        <v>0</v>
      </c>
      <c r="X787" s="6">
        <v>1</v>
      </c>
      <c r="Y787" s="6">
        <v>1</v>
      </c>
      <c r="Z787" s="6">
        <v>1</v>
      </c>
      <c r="AA787" s="6">
        <v>1</v>
      </c>
      <c r="AB787" s="6">
        <v>1</v>
      </c>
      <c r="AC787" s="6">
        <v>0</v>
      </c>
      <c r="AD787" s="6">
        <v>0</v>
      </c>
      <c r="AE787" s="6">
        <v>0</v>
      </c>
      <c r="AF787" s="6">
        <v>1</v>
      </c>
      <c r="AG787" s="6">
        <v>1</v>
      </c>
      <c r="AH787" s="6">
        <v>1</v>
      </c>
    </row>
    <row r="788" spans="1:34" x14ac:dyDescent="0.3">
      <c r="A788" s="6">
        <v>201181</v>
      </c>
      <c r="B788" s="12" t="str">
        <f t="shared" si="36"/>
        <v>2011-8-1</v>
      </c>
      <c r="C788" s="15">
        <v>2011</v>
      </c>
      <c r="D788" s="15">
        <v>8</v>
      </c>
      <c r="E788" s="15">
        <v>1</v>
      </c>
      <c r="F788" s="6" t="s">
        <v>28</v>
      </c>
      <c r="G788" s="6" t="s">
        <v>38</v>
      </c>
      <c r="H788" s="7">
        <v>3.98</v>
      </c>
      <c r="I788" s="6" t="s">
        <v>60</v>
      </c>
      <c r="J788" s="6" t="s">
        <v>48</v>
      </c>
      <c r="K788" s="7">
        <v>3.57</v>
      </c>
      <c r="L788" s="6" t="s">
        <v>32</v>
      </c>
      <c r="M788" s="6">
        <v>201231</v>
      </c>
      <c r="N788" s="6" t="str">
        <f t="shared" si="37"/>
        <v>2012-3-1</v>
      </c>
      <c r="O788" s="7">
        <v>3.55</v>
      </c>
      <c r="P788" s="7">
        <v>3.53</v>
      </c>
      <c r="Q788" s="6" t="s">
        <v>32</v>
      </c>
      <c r="R788" s="6">
        <v>201531</v>
      </c>
      <c r="S788" s="6" t="str">
        <f t="shared" si="38"/>
        <v>2015-3-1</v>
      </c>
      <c r="T788" s="7">
        <v>3.5</v>
      </c>
      <c r="U788" s="7">
        <v>4</v>
      </c>
      <c r="V788" s="6" t="s">
        <v>32</v>
      </c>
      <c r="W788" s="6">
        <v>1</v>
      </c>
      <c r="X788" s="6">
        <v>0</v>
      </c>
      <c r="Y788" s="6">
        <v>1</v>
      </c>
      <c r="Z788" s="6">
        <v>1</v>
      </c>
      <c r="AA788" s="6">
        <v>1</v>
      </c>
      <c r="AB788" s="6">
        <v>1</v>
      </c>
      <c r="AC788" s="6">
        <v>0</v>
      </c>
      <c r="AD788" s="6">
        <v>0</v>
      </c>
      <c r="AE788" s="6">
        <v>0</v>
      </c>
      <c r="AF788" s="6">
        <v>1</v>
      </c>
      <c r="AG788" s="6">
        <v>1</v>
      </c>
      <c r="AH788" s="6">
        <v>1</v>
      </c>
    </row>
    <row r="789" spans="1:34" x14ac:dyDescent="0.3">
      <c r="A789" s="6">
        <v>201181</v>
      </c>
      <c r="B789" s="12" t="str">
        <f t="shared" si="36"/>
        <v>2011-8-1</v>
      </c>
      <c r="C789" s="15">
        <v>2011</v>
      </c>
      <c r="D789" s="15">
        <v>8</v>
      </c>
      <c r="E789" s="15">
        <v>1</v>
      </c>
      <c r="F789" s="6" t="s">
        <v>28</v>
      </c>
      <c r="G789" s="6" t="s">
        <v>40</v>
      </c>
      <c r="H789" s="7">
        <v>4</v>
      </c>
      <c r="I789" s="6" t="s">
        <v>56</v>
      </c>
      <c r="J789" s="6" t="s">
        <v>45</v>
      </c>
      <c r="K789" s="7">
        <v>3.5</v>
      </c>
      <c r="L789" s="6" t="s">
        <v>32</v>
      </c>
      <c r="M789" s="6">
        <v>201181</v>
      </c>
      <c r="N789" s="6" t="str">
        <f t="shared" si="37"/>
        <v>2011-8-1</v>
      </c>
      <c r="O789" s="7">
        <v>3.5</v>
      </c>
      <c r="P789" s="7">
        <v>3.5</v>
      </c>
      <c r="Q789" s="6" t="s">
        <v>32</v>
      </c>
      <c r="R789" s="6">
        <v>201181</v>
      </c>
      <c r="S789" s="6" t="str">
        <f t="shared" si="38"/>
        <v>2011-8-1</v>
      </c>
      <c r="T789" s="7">
        <v>3.5</v>
      </c>
      <c r="U789" s="7">
        <v>3.5</v>
      </c>
      <c r="V789" s="6" t="s">
        <v>32</v>
      </c>
      <c r="W789" s="6">
        <v>0</v>
      </c>
      <c r="X789" s="6">
        <v>0</v>
      </c>
      <c r="Y789" s="6">
        <v>1</v>
      </c>
      <c r="Z789" s="6">
        <v>0</v>
      </c>
      <c r="AA789" s="6">
        <v>0</v>
      </c>
      <c r="AB789" s="6">
        <v>0</v>
      </c>
      <c r="AC789" s="6">
        <v>0</v>
      </c>
      <c r="AD789" s="6">
        <v>0</v>
      </c>
      <c r="AE789" s="6">
        <v>0</v>
      </c>
      <c r="AF789" s="6">
        <v>0</v>
      </c>
      <c r="AG789" s="6">
        <v>0</v>
      </c>
      <c r="AH789" s="6">
        <v>0</v>
      </c>
    </row>
    <row r="790" spans="1:34" x14ac:dyDescent="0.3">
      <c r="A790" s="6">
        <v>201181</v>
      </c>
      <c r="B790" s="12" t="str">
        <f t="shared" si="36"/>
        <v>2011-8-1</v>
      </c>
      <c r="C790" s="15">
        <v>2011</v>
      </c>
      <c r="D790" s="15">
        <v>8</v>
      </c>
      <c r="E790" s="15">
        <v>1</v>
      </c>
      <c r="F790" s="6" t="s">
        <v>33</v>
      </c>
      <c r="G790" s="6" t="s">
        <v>40</v>
      </c>
      <c r="H790" s="7">
        <v>3.02</v>
      </c>
      <c r="I790" s="6" t="s">
        <v>30</v>
      </c>
      <c r="J790" s="6" t="s">
        <v>45</v>
      </c>
      <c r="K790" s="7">
        <v>2.73</v>
      </c>
      <c r="L790" s="6" t="s">
        <v>32</v>
      </c>
      <c r="M790" s="6">
        <v>201181</v>
      </c>
      <c r="N790" s="6" t="str">
        <f t="shared" si="37"/>
        <v>2011-8-1</v>
      </c>
      <c r="O790" s="7">
        <v>2.73</v>
      </c>
      <c r="P790" s="7">
        <v>2.73</v>
      </c>
      <c r="Q790" s="6" t="s">
        <v>32</v>
      </c>
      <c r="R790" s="17"/>
      <c r="S790" s="6" t="str">
        <f t="shared" si="38"/>
        <v>--</v>
      </c>
      <c r="T790" s="16"/>
      <c r="U790" s="16"/>
      <c r="V790" s="17"/>
      <c r="W790" s="6">
        <v>1</v>
      </c>
      <c r="X790" s="6">
        <v>0</v>
      </c>
      <c r="Y790" s="6">
        <v>1</v>
      </c>
      <c r="Z790" s="6">
        <v>0</v>
      </c>
      <c r="AA790" s="6">
        <v>0</v>
      </c>
      <c r="AB790" s="6">
        <v>0</v>
      </c>
      <c r="AC790" s="6">
        <v>0</v>
      </c>
      <c r="AD790" s="6">
        <v>0</v>
      </c>
      <c r="AE790" s="6">
        <v>0</v>
      </c>
      <c r="AF790" s="6">
        <v>0</v>
      </c>
      <c r="AG790" s="6">
        <v>0</v>
      </c>
      <c r="AH790" s="6">
        <v>0</v>
      </c>
    </row>
    <row r="791" spans="1:34" x14ac:dyDescent="0.3">
      <c r="A791" s="6">
        <v>201181</v>
      </c>
      <c r="B791" s="12" t="str">
        <f t="shared" si="36"/>
        <v>2011-8-1</v>
      </c>
      <c r="C791" s="15">
        <v>2011</v>
      </c>
      <c r="D791" s="15">
        <v>8</v>
      </c>
      <c r="E791" s="15">
        <v>1</v>
      </c>
      <c r="F791" s="6" t="s">
        <v>33</v>
      </c>
      <c r="G791" s="6" t="s">
        <v>37</v>
      </c>
      <c r="H791" s="7">
        <v>3.62</v>
      </c>
      <c r="I791" s="6" t="s">
        <v>30</v>
      </c>
      <c r="J791" s="6" t="s">
        <v>31</v>
      </c>
      <c r="K791" s="7">
        <v>1.56</v>
      </c>
      <c r="L791" s="6" t="s">
        <v>39</v>
      </c>
      <c r="M791" s="6">
        <v>201231</v>
      </c>
      <c r="N791" s="6" t="str">
        <f t="shared" si="37"/>
        <v>2012-3-1</v>
      </c>
      <c r="O791" s="7">
        <v>2.58</v>
      </c>
      <c r="P791" s="7">
        <v>3.45</v>
      </c>
      <c r="Q791" s="6" t="s">
        <v>32</v>
      </c>
      <c r="R791" s="6">
        <v>201531</v>
      </c>
      <c r="S791" s="6" t="str">
        <f t="shared" si="38"/>
        <v>2015-3-1</v>
      </c>
      <c r="T791" s="7">
        <v>3.44</v>
      </c>
      <c r="U791" s="7">
        <v>3.76</v>
      </c>
      <c r="V791" s="6" t="s">
        <v>32</v>
      </c>
      <c r="W791" s="6">
        <v>0</v>
      </c>
      <c r="X791" s="6">
        <v>1</v>
      </c>
      <c r="Y791" s="6">
        <v>1</v>
      </c>
      <c r="Z791" s="6">
        <v>1</v>
      </c>
      <c r="AA791" s="6">
        <v>1</v>
      </c>
      <c r="AB791" s="6">
        <v>1</v>
      </c>
      <c r="AC791" s="6">
        <v>0</v>
      </c>
      <c r="AD791" s="6">
        <v>0</v>
      </c>
      <c r="AE791" s="6">
        <v>0</v>
      </c>
      <c r="AF791" s="6">
        <v>1</v>
      </c>
      <c r="AG791" s="6">
        <v>1</v>
      </c>
      <c r="AH791" s="6">
        <v>1</v>
      </c>
    </row>
    <row r="792" spans="1:34" x14ac:dyDescent="0.3">
      <c r="A792" s="6">
        <v>201181</v>
      </c>
      <c r="B792" s="12" t="str">
        <f t="shared" si="36"/>
        <v>2011-8-1</v>
      </c>
      <c r="C792" s="15">
        <v>2011</v>
      </c>
      <c r="D792" s="15">
        <v>8</v>
      </c>
      <c r="E792" s="15">
        <v>1</v>
      </c>
      <c r="F792" s="6" t="s">
        <v>28</v>
      </c>
      <c r="G792" s="6" t="s">
        <v>40</v>
      </c>
      <c r="H792" s="7">
        <v>3.33</v>
      </c>
      <c r="I792" s="6" t="s">
        <v>51</v>
      </c>
      <c r="J792" s="6" t="s">
        <v>41</v>
      </c>
      <c r="K792" s="7">
        <v>2.67</v>
      </c>
      <c r="L792" s="6" t="s">
        <v>32</v>
      </c>
      <c r="M792" s="6">
        <v>201231</v>
      </c>
      <c r="N792" s="6" t="str">
        <f t="shared" si="37"/>
        <v>2012-3-1</v>
      </c>
      <c r="O792" s="7">
        <v>2.4700000000000002</v>
      </c>
      <c r="P792" s="7">
        <v>2.23</v>
      </c>
      <c r="Q792" s="6" t="s">
        <v>32</v>
      </c>
      <c r="R792" s="6">
        <v>201431</v>
      </c>
      <c r="S792" s="6" t="str">
        <f t="shared" si="38"/>
        <v>2014-3-1</v>
      </c>
      <c r="T792" s="7">
        <v>1.55</v>
      </c>
      <c r="U792" s="7">
        <v>0</v>
      </c>
      <c r="V792" s="6" t="s">
        <v>39</v>
      </c>
      <c r="W792" s="6">
        <v>1</v>
      </c>
      <c r="X792" s="6">
        <v>0</v>
      </c>
      <c r="Y792" s="6">
        <v>1</v>
      </c>
      <c r="Z792" s="6">
        <v>1</v>
      </c>
      <c r="AA792" s="6">
        <v>1</v>
      </c>
      <c r="AB792" s="6">
        <v>0</v>
      </c>
      <c r="AC792" s="6">
        <v>0</v>
      </c>
      <c r="AD792" s="6">
        <v>0</v>
      </c>
      <c r="AE792" s="6">
        <v>0</v>
      </c>
      <c r="AF792" s="6">
        <v>0</v>
      </c>
      <c r="AG792" s="6">
        <v>0</v>
      </c>
      <c r="AH792" s="6">
        <v>0</v>
      </c>
    </row>
    <row r="793" spans="1:34" x14ac:dyDescent="0.3">
      <c r="A793" s="6">
        <v>201181</v>
      </c>
      <c r="B793" s="12" t="str">
        <f t="shared" si="36"/>
        <v>2011-8-1</v>
      </c>
      <c r="C793" s="15">
        <v>2011</v>
      </c>
      <c r="D793" s="15">
        <v>8</v>
      </c>
      <c r="E793" s="15">
        <v>1</v>
      </c>
      <c r="F793" s="6" t="s">
        <v>33</v>
      </c>
      <c r="G793" s="6" t="s">
        <v>40</v>
      </c>
      <c r="H793" s="7">
        <v>3.8</v>
      </c>
      <c r="I793" s="6" t="s">
        <v>55</v>
      </c>
      <c r="J793" s="6" t="s">
        <v>41</v>
      </c>
      <c r="K793" s="7">
        <v>3.67</v>
      </c>
      <c r="L793" s="6" t="s">
        <v>32</v>
      </c>
      <c r="M793" s="6">
        <v>201231</v>
      </c>
      <c r="N793" s="6" t="str">
        <f t="shared" si="37"/>
        <v>2012-3-1</v>
      </c>
      <c r="O793" s="7">
        <v>3.71</v>
      </c>
      <c r="P793" s="7">
        <v>3.6</v>
      </c>
      <c r="Q793" s="6" t="s">
        <v>32</v>
      </c>
      <c r="R793" s="6">
        <v>201731</v>
      </c>
      <c r="S793" s="6" t="str">
        <f t="shared" si="38"/>
        <v>2017-3-1</v>
      </c>
      <c r="T793" s="7">
        <v>3.85</v>
      </c>
      <c r="U793" s="7">
        <v>4</v>
      </c>
      <c r="V793" s="6" t="s">
        <v>32</v>
      </c>
      <c r="W793" s="6">
        <v>0</v>
      </c>
      <c r="X793" s="6">
        <v>0</v>
      </c>
      <c r="Y793" s="6">
        <v>1</v>
      </c>
      <c r="Z793" s="6">
        <v>1</v>
      </c>
      <c r="AA793" s="6">
        <v>1</v>
      </c>
      <c r="AB793" s="6">
        <v>1</v>
      </c>
      <c r="AC793" s="6">
        <v>1</v>
      </c>
      <c r="AD793" s="6">
        <v>1</v>
      </c>
      <c r="AE793" s="6">
        <v>0</v>
      </c>
      <c r="AF793" s="6">
        <v>0</v>
      </c>
      <c r="AG793" s="6">
        <v>0</v>
      </c>
      <c r="AH793" s="6">
        <v>1</v>
      </c>
    </row>
    <row r="794" spans="1:34" x14ac:dyDescent="0.3">
      <c r="A794" s="6">
        <v>201181</v>
      </c>
      <c r="B794" s="12" t="str">
        <f t="shared" si="36"/>
        <v>2011-8-1</v>
      </c>
      <c r="C794" s="15">
        <v>2011</v>
      </c>
      <c r="D794" s="15">
        <v>8</v>
      </c>
      <c r="E794" s="15">
        <v>1</v>
      </c>
      <c r="F794" s="6" t="s">
        <v>28</v>
      </c>
      <c r="G794" s="6" t="s">
        <v>40</v>
      </c>
      <c r="H794" s="7">
        <v>2.4300000000000002</v>
      </c>
      <c r="I794" s="6" t="s">
        <v>30</v>
      </c>
      <c r="J794" s="6" t="s">
        <v>31</v>
      </c>
      <c r="K794" s="7">
        <v>0.88</v>
      </c>
      <c r="L794" s="6" t="s">
        <v>39</v>
      </c>
      <c r="M794" s="6">
        <v>201231</v>
      </c>
      <c r="N794" s="6" t="str">
        <f t="shared" si="37"/>
        <v>2012-3-1</v>
      </c>
      <c r="O794" s="7">
        <v>0.93</v>
      </c>
      <c r="P794" s="7">
        <v>1</v>
      </c>
      <c r="Q794" s="6" t="s">
        <v>39</v>
      </c>
      <c r="R794" s="6">
        <v>201231</v>
      </c>
      <c r="S794" s="6" t="str">
        <f t="shared" si="38"/>
        <v>2012-3-1</v>
      </c>
      <c r="T794" s="7">
        <v>0.93</v>
      </c>
      <c r="U794" s="7">
        <v>1</v>
      </c>
      <c r="V794" s="6" t="s">
        <v>39</v>
      </c>
      <c r="W794" s="6">
        <v>1</v>
      </c>
      <c r="X794" s="6">
        <v>0</v>
      </c>
      <c r="Y794" s="6">
        <v>1</v>
      </c>
      <c r="Z794" s="6">
        <v>0</v>
      </c>
      <c r="AA794" s="6">
        <v>0</v>
      </c>
      <c r="AB794" s="6">
        <v>0</v>
      </c>
      <c r="AC794" s="6">
        <v>0</v>
      </c>
      <c r="AD794" s="6">
        <v>0</v>
      </c>
      <c r="AE794" s="6">
        <v>0</v>
      </c>
      <c r="AF794" s="6">
        <v>0</v>
      </c>
      <c r="AG794" s="6">
        <v>0</v>
      </c>
      <c r="AH794" s="6">
        <v>0</v>
      </c>
    </row>
    <row r="795" spans="1:34" x14ac:dyDescent="0.3">
      <c r="A795" s="6">
        <v>201181</v>
      </c>
      <c r="B795" s="12" t="str">
        <f t="shared" si="36"/>
        <v>2011-8-1</v>
      </c>
      <c r="C795" s="15">
        <v>2011</v>
      </c>
      <c r="D795" s="15">
        <v>8</v>
      </c>
      <c r="E795" s="15">
        <v>1</v>
      </c>
      <c r="F795" s="6" t="s">
        <v>33</v>
      </c>
      <c r="G795" s="6" t="s">
        <v>40</v>
      </c>
      <c r="H795" s="7">
        <v>3.51</v>
      </c>
      <c r="I795" s="6" t="s">
        <v>30</v>
      </c>
      <c r="J795" s="6" t="s">
        <v>41</v>
      </c>
      <c r="K795" s="7">
        <v>3.42</v>
      </c>
      <c r="L795" s="6" t="s">
        <v>32</v>
      </c>
      <c r="M795" s="6">
        <v>201231</v>
      </c>
      <c r="N795" s="6" t="str">
        <f t="shared" si="37"/>
        <v>2012-3-1</v>
      </c>
      <c r="O795" s="7">
        <v>3.42</v>
      </c>
      <c r="P795" s="7">
        <v>3.42</v>
      </c>
      <c r="Q795" s="6" t="s">
        <v>32</v>
      </c>
      <c r="R795" s="6">
        <v>201331</v>
      </c>
      <c r="S795" s="6" t="str">
        <f t="shared" si="38"/>
        <v>2013-3-1</v>
      </c>
      <c r="T795" s="7">
        <v>3.53</v>
      </c>
      <c r="U795" s="7">
        <v>3.67</v>
      </c>
      <c r="V795" s="6" t="s">
        <v>32</v>
      </c>
      <c r="W795" s="6">
        <v>1</v>
      </c>
      <c r="X795" s="6">
        <v>0</v>
      </c>
      <c r="Y795" s="6">
        <v>1</v>
      </c>
      <c r="Z795" s="6">
        <v>1</v>
      </c>
      <c r="AA795" s="6">
        <v>0</v>
      </c>
      <c r="AB795" s="6">
        <v>0</v>
      </c>
      <c r="AC795" s="6">
        <v>0</v>
      </c>
      <c r="AD795" s="6">
        <v>0</v>
      </c>
      <c r="AE795" s="6">
        <v>1</v>
      </c>
      <c r="AF795" s="6">
        <v>1</v>
      </c>
      <c r="AG795" s="6">
        <v>1</v>
      </c>
      <c r="AH795" s="6">
        <v>1</v>
      </c>
    </row>
    <row r="796" spans="1:34" x14ac:dyDescent="0.3">
      <c r="A796" s="6">
        <v>201181</v>
      </c>
      <c r="B796" s="12" t="str">
        <f t="shared" si="36"/>
        <v>2011-8-1</v>
      </c>
      <c r="C796" s="15">
        <v>2011</v>
      </c>
      <c r="D796" s="15">
        <v>8</v>
      </c>
      <c r="E796" s="15">
        <v>1</v>
      </c>
      <c r="F796" s="6" t="s">
        <v>33</v>
      </c>
      <c r="G796" s="6" t="s">
        <v>40</v>
      </c>
      <c r="H796" s="7">
        <v>3.98</v>
      </c>
      <c r="I796" s="6" t="s">
        <v>56</v>
      </c>
      <c r="J796" s="6" t="s">
        <v>41</v>
      </c>
      <c r="K796" s="7">
        <v>3.66</v>
      </c>
      <c r="L796" s="6" t="s">
        <v>32</v>
      </c>
      <c r="M796" s="6">
        <v>201231</v>
      </c>
      <c r="N796" s="6" t="str">
        <f t="shared" si="37"/>
        <v>2012-3-1</v>
      </c>
      <c r="O796" s="7">
        <v>3.61</v>
      </c>
      <c r="P796" s="7">
        <v>3.57</v>
      </c>
      <c r="Q796" s="6" t="s">
        <v>32</v>
      </c>
      <c r="R796" s="6">
        <v>201631</v>
      </c>
      <c r="S796" s="6" t="str">
        <f t="shared" si="38"/>
        <v>2016-3-1</v>
      </c>
      <c r="T796" s="7">
        <v>3.77</v>
      </c>
      <c r="U796" s="7">
        <v>4</v>
      </c>
      <c r="V796" s="6" t="s">
        <v>32</v>
      </c>
      <c r="W796" s="6">
        <v>1</v>
      </c>
      <c r="X796" s="6">
        <v>0</v>
      </c>
      <c r="Y796" s="6">
        <v>1</v>
      </c>
      <c r="Z796" s="6">
        <v>1</v>
      </c>
      <c r="AA796" s="6">
        <v>1</v>
      </c>
      <c r="AB796" s="6">
        <v>1</v>
      </c>
      <c r="AC796" s="6">
        <v>1</v>
      </c>
      <c r="AD796" s="6">
        <v>0</v>
      </c>
      <c r="AE796" s="6">
        <v>0</v>
      </c>
      <c r="AF796" s="6">
        <v>0</v>
      </c>
      <c r="AG796" s="6">
        <v>1</v>
      </c>
      <c r="AH796" s="6">
        <v>1</v>
      </c>
    </row>
    <row r="797" spans="1:34" x14ac:dyDescent="0.3">
      <c r="A797" s="6">
        <v>201181</v>
      </c>
      <c r="B797" s="12" t="str">
        <f t="shared" si="36"/>
        <v>2011-8-1</v>
      </c>
      <c r="C797" s="15">
        <v>2011</v>
      </c>
      <c r="D797" s="15">
        <v>8</v>
      </c>
      <c r="E797" s="15">
        <v>1</v>
      </c>
      <c r="F797" s="6" t="s">
        <v>28</v>
      </c>
      <c r="G797" s="6" t="s">
        <v>40</v>
      </c>
      <c r="H797" s="7">
        <v>3.22</v>
      </c>
      <c r="I797" s="6" t="s">
        <v>30</v>
      </c>
      <c r="J797" s="6" t="s">
        <v>31</v>
      </c>
      <c r="K797" s="7">
        <v>2.56</v>
      </c>
      <c r="L797" s="6" t="s">
        <v>32</v>
      </c>
      <c r="M797" s="6">
        <v>201231</v>
      </c>
      <c r="N797" s="6" t="str">
        <f t="shared" si="37"/>
        <v>2012-3-1</v>
      </c>
      <c r="O797" s="7">
        <v>2.35</v>
      </c>
      <c r="P797" s="7">
        <v>2.17</v>
      </c>
      <c r="Q797" s="6" t="s">
        <v>32</v>
      </c>
      <c r="R797" s="6">
        <v>201531</v>
      </c>
      <c r="S797" s="6" t="str">
        <f t="shared" si="38"/>
        <v>2015-3-1</v>
      </c>
      <c r="T797" s="7">
        <v>2.52</v>
      </c>
      <c r="U797" s="7">
        <v>3.59</v>
      </c>
      <c r="V797" s="6" t="s">
        <v>32</v>
      </c>
      <c r="W797" s="6">
        <v>1</v>
      </c>
      <c r="X797" s="6">
        <v>0</v>
      </c>
      <c r="Y797" s="6">
        <v>1</v>
      </c>
      <c r="Z797" s="6">
        <v>1</v>
      </c>
      <c r="AA797" s="6">
        <v>1</v>
      </c>
      <c r="AB797" s="6">
        <v>1</v>
      </c>
      <c r="AC797" s="6">
        <v>0</v>
      </c>
      <c r="AD797" s="6">
        <v>0</v>
      </c>
      <c r="AE797" s="6">
        <v>0</v>
      </c>
      <c r="AF797" s="6">
        <v>1</v>
      </c>
      <c r="AG797" s="6">
        <v>1</v>
      </c>
      <c r="AH797" s="6">
        <v>1</v>
      </c>
    </row>
    <row r="798" spans="1:34" x14ac:dyDescent="0.3">
      <c r="A798" s="6">
        <v>201181</v>
      </c>
      <c r="B798" s="12" t="str">
        <f t="shared" si="36"/>
        <v>2011-8-1</v>
      </c>
      <c r="C798" s="15">
        <v>2011</v>
      </c>
      <c r="D798" s="15">
        <v>8</v>
      </c>
      <c r="E798" s="15">
        <v>1</v>
      </c>
      <c r="F798" s="6" t="s">
        <v>28</v>
      </c>
      <c r="G798" s="6" t="s">
        <v>40</v>
      </c>
      <c r="H798" s="7">
        <v>3.53</v>
      </c>
      <c r="I798" s="6" t="s">
        <v>56</v>
      </c>
      <c r="J798" s="6" t="s">
        <v>31</v>
      </c>
      <c r="K798" s="7">
        <v>3.17</v>
      </c>
      <c r="L798" s="6" t="s">
        <v>32</v>
      </c>
      <c r="M798" s="6">
        <v>201231</v>
      </c>
      <c r="N798" s="6" t="str">
        <f t="shared" si="37"/>
        <v>2012-3-1</v>
      </c>
      <c r="O798" s="7">
        <v>3.1</v>
      </c>
      <c r="P798" s="7">
        <v>3</v>
      </c>
      <c r="Q798" s="6" t="s">
        <v>32</v>
      </c>
      <c r="R798" s="6">
        <v>201531</v>
      </c>
      <c r="S798" s="6" t="str">
        <f t="shared" si="38"/>
        <v>2015-3-1</v>
      </c>
      <c r="T798" s="7">
        <v>3.01</v>
      </c>
      <c r="U798" s="7">
        <v>3.91</v>
      </c>
      <c r="V798" s="6" t="s">
        <v>32</v>
      </c>
      <c r="W798" s="6">
        <v>1</v>
      </c>
      <c r="X798" s="6">
        <v>0</v>
      </c>
      <c r="Y798" s="6">
        <v>1</v>
      </c>
      <c r="Z798" s="6">
        <v>1</v>
      </c>
      <c r="AA798" s="6">
        <v>1</v>
      </c>
      <c r="AB798" s="6">
        <v>1</v>
      </c>
      <c r="AC798" s="6">
        <v>0</v>
      </c>
      <c r="AD798" s="6">
        <v>0</v>
      </c>
      <c r="AE798" s="6">
        <v>0</v>
      </c>
      <c r="AF798" s="6">
        <v>1</v>
      </c>
      <c r="AG798" s="6">
        <v>1</v>
      </c>
      <c r="AH798" s="6">
        <v>1</v>
      </c>
    </row>
    <row r="799" spans="1:34" x14ac:dyDescent="0.3">
      <c r="A799" s="6">
        <v>201181</v>
      </c>
      <c r="B799" s="12" t="str">
        <f t="shared" si="36"/>
        <v>2011-8-1</v>
      </c>
      <c r="C799" s="15">
        <v>2011</v>
      </c>
      <c r="D799" s="15">
        <v>8</v>
      </c>
      <c r="E799" s="15">
        <v>1</v>
      </c>
      <c r="F799" s="6" t="s">
        <v>33</v>
      </c>
      <c r="G799" s="6" t="s">
        <v>38</v>
      </c>
      <c r="H799" s="7">
        <v>3.88</v>
      </c>
      <c r="I799" s="6" t="s">
        <v>30</v>
      </c>
      <c r="J799" s="6" t="s">
        <v>31</v>
      </c>
      <c r="K799" s="7">
        <v>3.08</v>
      </c>
      <c r="L799" s="6" t="s">
        <v>32</v>
      </c>
      <c r="M799" s="6">
        <v>201231</v>
      </c>
      <c r="N799" s="6" t="str">
        <f t="shared" si="37"/>
        <v>2012-3-1</v>
      </c>
      <c r="O799" s="7">
        <v>3.07</v>
      </c>
      <c r="P799" s="7">
        <v>3.06</v>
      </c>
      <c r="Q799" s="6" t="s">
        <v>32</v>
      </c>
      <c r="R799" s="6">
        <v>201531</v>
      </c>
      <c r="S799" s="6" t="str">
        <f t="shared" si="38"/>
        <v>2015-3-1</v>
      </c>
      <c r="T799" s="7">
        <v>3.59</v>
      </c>
      <c r="U799" s="7">
        <v>4</v>
      </c>
      <c r="V799" s="6" t="s">
        <v>32</v>
      </c>
      <c r="W799" s="6">
        <v>0</v>
      </c>
      <c r="X799" s="6">
        <v>0</v>
      </c>
      <c r="Y799" s="6">
        <v>1</v>
      </c>
      <c r="Z799" s="6">
        <v>1</v>
      </c>
      <c r="AA799" s="6">
        <v>1</v>
      </c>
      <c r="AB799" s="6">
        <v>1</v>
      </c>
      <c r="AC799" s="6">
        <v>0</v>
      </c>
      <c r="AD799" s="6">
        <v>0</v>
      </c>
      <c r="AE799" s="6">
        <v>0</v>
      </c>
      <c r="AF799" s="6">
        <v>1</v>
      </c>
      <c r="AG799" s="6">
        <v>1</v>
      </c>
      <c r="AH799" s="6">
        <v>1</v>
      </c>
    </row>
    <row r="800" spans="1:34" x14ac:dyDescent="0.3">
      <c r="A800" s="6">
        <v>201181</v>
      </c>
      <c r="B800" s="12" t="str">
        <f t="shared" si="36"/>
        <v>2011-8-1</v>
      </c>
      <c r="C800" s="15">
        <v>2011</v>
      </c>
      <c r="D800" s="15">
        <v>8</v>
      </c>
      <c r="E800" s="15">
        <v>1</v>
      </c>
      <c r="F800" s="6" t="s">
        <v>33</v>
      </c>
      <c r="G800" s="6" t="s">
        <v>36</v>
      </c>
      <c r="H800" s="7">
        <v>3.96</v>
      </c>
      <c r="I800" s="6" t="s">
        <v>59</v>
      </c>
      <c r="J800" s="6" t="s">
        <v>31</v>
      </c>
      <c r="K800" s="7">
        <v>3.86</v>
      </c>
      <c r="L800" s="6" t="s">
        <v>32</v>
      </c>
      <c r="M800" s="6">
        <v>201231</v>
      </c>
      <c r="N800" s="6" t="str">
        <f t="shared" si="37"/>
        <v>2012-3-1</v>
      </c>
      <c r="O800" s="7">
        <v>3.86</v>
      </c>
      <c r="P800" s="7">
        <v>3.86</v>
      </c>
      <c r="Q800" s="6" t="s">
        <v>32</v>
      </c>
      <c r="R800" s="6">
        <v>201531</v>
      </c>
      <c r="S800" s="6" t="str">
        <f t="shared" si="38"/>
        <v>2015-3-1</v>
      </c>
      <c r="T800" s="7">
        <v>3.91</v>
      </c>
      <c r="U800" s="7">
        <v>3.89</v>
      </c>
      <c r="V800" s="6" t="s">
        <v>32</v>
      </c>
      <c r="W800" s="6">
        <v>0</v>
      </c>
      <c r="X800" s="6">
        <v>1</v>
      </c>
      <c r="Y800" s="6">
        <v>1</v>
      </c>
      <c r="Z800" s="6">
        <v>1</v>
      </c>
      <c r="AA800" s="6">
        <v>1</v>
      </c>
      <c r="AB800" s="6">
        <v>1</v>
      </c>
      <c r="AC800" s="6">
        <v>0</v>
      </c>
      <c r="AD800" s="6">
        <v>0</v>
      </c>
      <c r="AE800" s="6">
        <v>0</v>
      </c>
      <c r="AF800" s="6">
        <v>1</v>
      </c>
      <c r="AG800" s="6">
        <v>1</v>
      </c>
      <c r="AH800" s="6">
        <v>1</v>
      </c>
    </row>
    <row r="801" spans="1:34" x14ac:dyDescent="0.3">
      <c r="A801" s="6">
        <v>201181</v>
      </c>
      <c r="B801" s="12" t="str">
        <f t="shared" si="36"/>
        <v>2011-8-1</v>
      </c>
      <c r="C801" s="15">
        <v>2011</v>
      </c>
      <c r="D801" s="15">
        <v>8</v>
      </c>
      <c r="E801" s="15">
        <v>1</v>
      </c>
      <c r="F801" s="6" t="s">
        <v>28</v>
      </c>
      <c r="G801" s="6" t="s">
        <v>37</v>
      </c>
      <c r="H801" s="7">
        <v>3.57</v>
      </c>
      <c r="I801" s="6" t="s">
        <v>30</v>
      </c>
      <c r="J801" s="6" t="s">
        <v>44</v>
      </c>
      <c r="K801" s="7">
        <v>3.53</v>
      </c>
      <c r="L801" s="6" t="s">
        <v>32</v>
      </c>
      <c r="M801" s="6">
        <v>201231</v>
      </c>
      <c r="N801" s="6" t="str">
        <f t="shared" si="37"/>
        <v>2012-3-1</v>
      </c>
      <c r="O801" s="7">
        <v>3.38</v>
      </c>
      <c r="P801" s="7">
        <v>3.25</v>
      </c>
      <c r="Q801" s="6" t="s">
        <v>32</v>
      </c>
      <c r="R801" s="6">
        <v>201531</v>
      </c>
      <c r="S801" s="6" t="str">
        <f t="shared" si="38"/>
        <v>2015-3-1</v>
      </c>
      <c r="T801" s="7">
        <v>3.1</v>
      </c>
      <c r="U801" s="7">
        <v>2.56</v>
      </c>
      <c r="V801" s="6" t="s">
        <v>32</v>
      </c>
      <c r="W801" s="6">
        <v>0</v>
      </c>
      <c r="X801" s="6">
        <v>1</v>
      </c>
      <c r="Y801" s="6">
        <v>1</v>
      </c>
      <c r="Z801" s="6">
        <v>1</v>
      </c>
      <c r="AA801" s="6">
        <v>1</v>
      </c>
      <c r="AB801" s="6">
        <v>1</v>
      </c>
      <c r="AC801" s="6">
        <v>0</v>
      </c>
      <c r="AD801" s="6">
        <v>0</v>
      </c>
      <c r="AE801" s="6">
        <v>0</v>
      </c>
      <c r="AF801" s="6">
        <v>1</v>
      </c>
      <c r="AG801" s="6">
        <v>1</v>
      </c>
      <c r="AH801" s="6">
        <v>1</v>
      </c>
    </row>
    <row r="802" spans="1:34" x14ac:dyDescent="0.3">
      <c r="A802" s="6">
        <v>201181</v>
      </c>
      <c r="B802" s="12" t="str">
        <f t="shared" si="36"/>
        <v>2011-8-1</v>
      </c>
      <c r="C802" s="15">
        <v>2011</v>
      </c>
      <c r="D802" s="15">
        <v>8</v>
      </c>
      <c r="E802" s="15">
        <v>1</v>
      </c>
      <c r="F802" s="6" t="s">
        <v>33</v>
      </c>
      <c r="G802" s="6" t="s">
        <v>38</v>
      </c>
      <c r="H802" s="7">
        <v>3.93</v>
      </c>
      <c r="I802" s="6" t="s">
        <v>54</v>
      </c>
      <c r="J802" s="6" t="s">
        <v>31</v>
      </c>
      <c r="K802" s="7">
        <v>3.81</v>
      </c>
      <c r="L802" s="6" t="s">
        <v>32</v>
      </c>
      <c r="M802" s="6">
        <v>201231</v>
      </c>
      <c r="N802" s="6" t="str">
        <f t="shared" si="37"/>
        <v>2012-3-1</v>
      </c>
      <c r="O802" s="7">
        <v>3.81</v>
      </c>
      <c r="P802" s="7">
        <v>3.82</v>
      </c>
      <c r="Q802" s="6" t="s">
        <v>32</v>
      </c>
      <c r="R802" s="6">
        <v>201481</v>
      </c>
      <c r="S802" s="6" t="str">
        <f t="shared" si="38"/>
        <v>2014-8-1</v>
      </c>
      <c r="T802" s="7">
        <v>3.77</v>
      </c>
      <c r="U802" s="7">
        <v>3.45</v>
      </c>
      <c r="V802" s="6" t="s">
        <v>32</v>
      </c>
      <c r="W802" s="6">
        <v>1</v>
      </c>
      <c r="X802" s="6">
        <v>0</v>
      </c>
      <c r="Y802" s="6">
        <v>1</v>
      </c>
      <c r="Z802" s="6">
        <v>1</v>
      </c>
      <c r="AA802" s="6">
        <v>1</v>
      </c>
      <c r="AB802" s="6">
        <v>1</v>
      </c>
      <c r="AC802" s="6">
        <v>0</v>
      </c>
      <c r="AD802" s="6">
        <v>0</v>
      </c>
      <c r="AE802" s="6">
        <v>0</v>
      </c>
      <c r="AF802" s="6">
        <v>1</v>
      </c>
      <c r="AG802" s="6">
        <v>1</v>
      </c>
      <c r="AH802" s="6">
        <v>1</v>
      </c>
    </row>
    <row r="803" spans="1:34" x14ac:dyDescent="0.3">
      <c r="A803" s="6">
        <v>201281</v>
      </c>
      <c r="B803" s="12" t="str">
        <f t="shared" si="36"/>
        <v>2012-8-1</v>
      </c>
      <c r="C803" s="15">
        <v>2012</v>
      </c>
      <c r="D803" s="15">
        <v>8</v>
      </c>
      <c r="E803" s="15">
        <v>1</v>
      </c>
      <c r="F803" s="6" t="s">
        <v>28</v>
      </c>
      <c r="G803" s="6" t="s">
        <v>34</v>
      </c>
      <c r="H803" s="7">
        <v>2.95</v>
      </c>
      <c r="I803" s="6" t="s">
        <v>51</v>
      </c>
      <c r="J803" s="6" t="s">
        <v>35</v>
      </c>
      <c r="K803" s="7">
        <v>0.51</v>
      </c>
      <c r="L803" s="6" t="s">
        <v>39</v>
      </c>
      <c r="M803" s="6">
        <v>201331</v>
      </c>
      <c r="N803" s="6" t="str">
        <f t="shared" si="37"/>
        <v>2013-3-1</v>
      </c>
      <c r="O803" s="7">
        <v>0.25</v>
      </c>
      <c r="P803" s="7">
        <v>0</v>
      </c>
      <c r="Q803" s="6" t="s">
        <v>47</v>
      </c>
      <c r="R803" s="6">
        <v>201331</v>
      </c>
      <c r="S803" s="6" t="str">
        <f t="shared" si="38"/>
        <v>2013-3-1</v>
      </c>
      <c r="T803" s="7">
        <v>0.25</v>
      </c>
      <c r="U803" s="7">
        <v>0</v>
      </c>
      <c r="V803" s="6" t="s">
        <v>47</v>
      </c>
      <c r="W803" s="6">
        <v>0</v>
      </c>
      <c r="X803" s="6">
        <v>0</v>
      </c>
      <c r="Y803" s="6">
        <v>1</v>
      </c>
      <c r="Z803" s="6">
        <v>0</v>
      </c>
      <c r="AA803" s="6">
        <v>0</v>
      </c>
      <c r="AB803" s="6">
        <v>0</v>
      </c>
      <c r="AC803" s="6">
        <v>0</v>
      </c>
      <c r="AD803" s="6">
        <v>0</v>
      </c>
      <c r="AE803" s="6">
        <v>0</v>
      </c>
      <c r="AF803" s="6">
        <v>0</v>
      </c>
      <c r="AG803" s="6">
        <v>0</v>
      </c>
      <c r="AH803" s="6">
        <v>0</v>
      </c>
    </row>
    <row r="804" spans="1:34" x14ac:dyDescent="0.3">
      <c r="A804" s="6">
        <v>201281</v>
      </c>
      <c r="B804" s="12" t="str">
        <f t="shared" si="36"/>
        <v>2012-8-1</v>
      </c>
      <c r="C804" s="15">
        <v>2012</v>
      </c>
      <c r="D804" s="15">
        <v>8</v>
      </c>
      <c r="E804" s="15">
        <v>1</v>
      </c>
      <c r="F804" s="6" t="s">
        <v>33</v>
      </c>
      <c r="G804" s="6" t="s">
        <v>34</v>
      </c>
      <c r="H804" s="7">
        <v>3.5</v>
      </c>
      <c r="I804" s="6" t="s">
        <v>59</v>
      </c>
      <c r="J804" s="6" t="s">
        <v>35</v>
      </c>
      <c r="K804" s="7">
        <v>2.6</v>
      </c>
      <c r="L804" s="6" t="s">
        <v>32</v>
      </c>
      <c r="M804" s="6">
        <v>201331</v>
      </c>
      <c r="N804" s="6" t="str">
        <f t="shared" si="37"/>
        <v>2013-3-1</v>
      </c>
      <c r="O804" s="7">
        <v>2.39</v>
      </c>
      <c r="P804" s="7">
        <v>2.31</v>
      </c>
      <c r="Q804" s="6" t="s">
        <v>32</v>
      </c>
      <c r="R804" s="6">
        <v>201631</v>
      </c>
      <c r="S804" s="6" t="str">
        <f t="shared" si="38"/>
        <v>2016-3-1</v>
      </c>
      <c r="T804" s="7">
        <v>2.72</v>
      </c>
      <c r="U804" s="7">
        <v>3.28</v>
      </c>
      <c r="V804" s="6" t="s">
        <v>32</v>
      </c>
      <c r="W804" s="6">
        <v>0</v>
      </c>
      <c r="X804" s="6">
        <v>0</v>
      </c>
      <c r="Y804" s="6">
        <v>1</v>
      </c>
      <c r="Z804" s="6">
        <v>1</v>
      </c>
      <c r="AA804" s="6">
        <v>1</v>
      </c>
      <c r="AB804" s="6">
        <v>1</v>
      </c>
      <c r="AC804" s="6">
        <v>0</v>
      </c>
      <c r="AD804" s="6">
        <v>0</v>
      </c>
      <c r="AE804" s="6">
        <v>0</v>
      </c>
      <c r="AF804" s="6">
        <v>1</v>
      </c>
      <c r="AG804" s="6">
        <v>1</v>
      </c>
      <c r="AH804" s="6">
        <v>1</v>
      </c>
    </row>
    <row r="805" spans="1:34" x14ac:dyDescent="0.3">
      <c r="A805" s="6">
        <v>201281</v>
      </c>
      <c r="B805" s="12" t="str">
        <f t="shared" si="36"/>
        <v>2012-8-1</v>
      </c>
      <c r="C805" s="15">
        <v>2012</v>
      </c>
      <c r="D805" s="15">
        <v>8</v>
      </c>
      <c r="E805" s="15">
        <v>1</v>
      </c>
      <c r="F805" s="6" t="s">
        <v>28</v>
      </c>
      <c r="G805" s="6" t="s">
        <v>40</v>
      </c>
      <c r="H805" s="7">
        <v>3.4</v>
      </c>
      <c r="I805" s="6" t="s">
        <v>54</v>
      </c>
      <c r="J805" s="6" t="s">
        <v>41</v>
      </c>
      <c r="K805" s="7">
        <v>2.21</v>
      </c>
      <c r="L805" s="6" t="s">
        <v>32</v>
      </c>
      <c r="M805" s="6">
        <v>201331</v>
      </c>
      <c r="N805" s="6" t="str">
        <f t="shared" si="37"/>
        <v>2013-3-1</v>
      </c>
      <c r="O805" s="7">
        <v>1.03</v>
      </c>
      <c r="P805" s="7">
        <v>0</v>
      </c>
      <c r="Q805" s="6" t="s">
        <v>39</v>
      </c>
      <c r="R805" s="6">
        <v>202081</v>
      </c>
      <c r="S805" s="6" t="str">
        <f t="shared" si="38"/>
        <v>2020-8-1</v>
      </c>
      <c r="T805" s="7">
        <v>2.71</v>
      </c>
      <c r="U805" s="7">
        <v>4</v>
      </c>
      <c r="V805" s="6" t="s">
        <v>32</v>
      </c>
      <c r="W805" s="6">
        <v>0</v>
      </c>
      <c r="X805" s="6">
        <v>0</v>
      </c>
      <c r="Y805" s="6">
        <v>1</v>
      </c>
      <c r="Z805" s="6">
        <v>1</v>
      </c>
      <c r="AA805" s="6">
        <v>0</v>
      </c>
      <c r="AB805" s="6">
        <v>0</v>
      </c>
      <c r="AC805" s="6">
        <v>1</v>
      </c>
      <c r="AD805" s="6">
        <v>1</v>
      </c>
      <c r="AE805" s="6">
        <v>0</v>
      </c>
      <c r="AF805" s="6">
        <v>0</v>
      </c>
      <c r="AG805" s="6">
        <v>0</v>
      </c>
      <c r="AH805" s="6">
        <v>0</v>
      </c>
    </row>
    <row r="806" spans="1:34" x14ac:dyDescent="0.3">
      <c r="A806" s="6">
        <v>201281</v>
      </c>
      <c r="B806" s="12" t="str">
        <f t="shared" si="36"/>
        <v>2012-8-1</v>
      </c>
      <c r="C806" s="15">
        <v>2012</v>
      </c>
      <c r="D806" s="15">
        <v>8</v>
      </c>
      <c r="E806" s="15">
        <v>1</v>
      </c>
      <c r="F806" s="6" t="s">
        <v>28</v>
      </c>
      <c r="G806" s="6" t="s">
        <v>34</v>
      </c>
      <c r="H806" s="7">
        <v>4</v>
      </c>
      <c r="I806" s="6" t="s">
        <v>30</v>
      </c>
      <c r="J806" s="6" t="s">
        <v>35</v>
      </c>
      <c r="K806" s="7">
        <v>2.98</v>
      </c>
      <c r="L806" s="6" t="s">
        <v>32</v>
      </c>
      <c r="M806" s="6">
        <v>201361</v>
      </c>
      <c r="N806" s="6" t="str">
        <f t="shared" si="37"/>
        <v>2013-6-1</v>
      </c>
      <c r="O806" s="7">
        <v>3.11</v>
      </c>
      <c r="P806" s="7">
        <v>4</v>
      </c>
      <c r="Q806" s="6" t="s">
        <v>32</v>
      </c>
      <c r="R806" s="6">
        <v>201631</v>
      </c>
      <c r="S806" s="6" t="str">
        <f t="shared" si="38"/>
        <v>2016-3-1</v>
      </c>
      <c r="T806" s="7">
        <v>2.93</v>
      </c>
      <c r="U806" s="7">
        <v>3</v>
      </c>
      <c r="V806" s="6" t="s">
        <v>32</v>
      </c>
      <c r="W806" s="6">
        <v>0</v>
      </c>
      <c r="X806" s="6">
        <v>0</v>
      </c>
      <c r="Y806" s="6">
        <v>1</v>
      </c>
      <c r="Z806" s="6">
        <v>1</v>
      </c>
      <c r="AA806" s="6">
        <v>1</v>
      </c>
      <c r="AB806" s="6">
        <v>1</v>
      </c>
      <c r="AC806" s="6">
        <v>0</v>
      </c>
      <c r="AD806" s="6">
        <v>0</v>
      </c>
      <c r="AE806" s="6">
        <v>0</v>
      </c>
      <c r="AF806" s="6">
        <v>1</v>
      </c>
      <c r="AG806" s="6">
        <v>1</v>
      </c>
      <c r="AH806" s="6">
        <v>1</v>
      </c>
    </row>
    <row r="807" spans="1:34" x14ac:dyDescent="0.3">
      <c r="A807" s="6">
        <v>201281</v>
      </c>
      <c r="B807" s="12" t="str">
        <f t="shared" si="36"/>
        <v>2012-8-1</v>
      </c>
      <c r="C807" s="15">
        <v>2012</v>
      </c>
      <c r="D807" s="15">
        <v>8</v>
      </c>
      <c r="E807" s="15">
        <v>1</v>
      </c>
      <c r="F807" s="6" t="s">
        <v>28</v>
      </c>
      <c r="G807" s="6" t="s">
        <v>34</v>
      </c>
      <c r="H807" s="7">
        <v>3.44</v>
      </c>
      <c r="I807" s="6" t="s">
        <v>56</v>
      </c>
      <c r="J807" s="6" t="s">
        <v>35</v>
      </c>
      <c r="K807" s="7">
        <v>1.45</v>
      </c>
      <c r="L807" s="6" t="s">
        <v>39</v>
      </c>
      <c r="M807" s="6">
        <v>201351</v>
      </c>
      <c r="N807" s="6" t="str">
        <f t="shared" si="37"/>
        <v>2013-5-1</v>
      </c>
      <c r="O807" s="7">
        <v>1.42</v>
      </c>
      <c r="P807" s="7">
        <v>2.02</v>
      </c>
      <c r="Q807" s="6" t="s">
        <v>39</v>
      </c>
      <c r="R807" s="6">
        <v>201381</v>
      </c>
      <c r="S807" s="6" t="str">
        <f t="shared" si="38"/>
        <v>2013-8-1</v>
      </c>
      <c r="T807" s="7">
        <v>1.23</v>
      </c>
      <c r="U807" s="7">
        <v>0.84</v>
      </c>
      <c r="V807" s="6" t="s">
        <v>47</v>
      </c>
      <c r="W807" s="6">
        <v>0</v>
      </c>
      <c r="X807" s="6">
        <v>0</v>
      </c>
      <c r="Y807" s="6">
        <v>1</v>
      </c>
      <c r="Z807" s="6">
        <v>1</v>
      </c>
      <c r="AA807" s="6">
        <v>0</v>
      </c>
      <c r="AB807" s="6">
        <v>0</v>
      </c>
      <c r="AC807" s="6">
        <v>0</v>
      </c>
      <c r="AD807" s="6">
        <v>0</v>
      </c>
      <c r="AE807" s="6">
        <v>0</v>
      </c>
      <c r="AF807" s="6">
        <v>0</v>
      </c>
      <c r="AG807" s="6">
        <v>0</v>
      </c>
      <c r="AH807" s="6">
        <v>0</v>
      </c>
    </row>
    <row r="808" spans="1:34" x14ac:dyDescent="0.3">
      <c r="A808" s="6">
        <v>201281</v>
      </c>
      <c r="B808" s="12" t="str">
        <f t="shared" si="36"/>
        <v>2012-8-1</v>
      </c>
      <c r="C808" s="15">
        <v>2012</v>
      </c>
      <c r="D808" s="15">
        <v>8</v>
      </c>
      <c r="E808" s="15">
        <v>1</v>
      </c>
      <c r="F808" s="6" t="s">
        <v>33</v>
      </c>
      <c r="G808" s="6" t="s">
        <v>37</v>
      </c>
      <c r="H808" s="7">
        <v>3.02</v>
      </c>
      <c r="I808" s="6" t="s">
        <v>51</v>
      </c>
      <c r="J808" s="6" t="s">
        <v>41</v>
      </c>
      <c r="K808" s="7">
        <v>3.01</v>
      </c>
      <c r="L808" s="6" t="s">
        <v>32</v>
      </c>
      <c r="M808" s="6">
        <v>201371</v>
      </c>
      <c r="N808" s="6" t="str">
        <f t="shared" si="37"/>
        <v>2013-7-1</v>
      </c>
      <c r="O808" s="7">
        <v>2.91</v>
      </c>
      <c r="P808" s="7">
        <v>3.6</v>
      </c>
      <c r="Q808" s="6" t="s">
        <v>32</v>
      </c>
      <c r="R808" s="6">
        <v>201631</v>
      </c>
      <c r="S808" s="6" t="str">
        <f t="shared" si="38"/>
        <v>2016-3-1</v>
      </c>
      <c r="T808" s="7">
        <v>2.56</v>
      </c>
      <c r="U808" s="7">
        <v>2.57</v>
      </c>
      <c r="V808" s="6" t="s">
        <v>32</v>
      </c>
      <c r="W808" s="6">
        <v>1</v>
      </c>
      <c r="X808" s="6">
        <v>0</v>
      </c>
      <c r="Y808" s="6">
        <v>1</v>
      </c>
      <c r="Z808" s="6">
        <v>1</v>
      </c>
      <c r="AA808" s="6">
        <v>1</v>
      </c>
      <c r="AB808" s="6">
        <v>1</v>
      </c>
      <c r="AC808" s="6">
        <v>0</v>
      </c>
      <c r="AD808" s="6">
        <v>0</v>
      </c>
      <c r="AE808" s="6">
        <v>0</v>
      </c>
      <c r="AF808" s="6">
        <v>1</v>
      </c>
      <c r="AG808" s="6">
        <v>1</v>
      </c>
      <c r="AH808" s="6">
        <v>1</v>
      </c>
    </row>
    <row r="809" spans="1:34" x14ac:dyDescent="0.3">
      <c r="A809" s="6">
        <v>201281</v>
      </c>
      <c r="B809" s="12" t="str">
        <f t="shared" si="36"/>
        <v>2012-8-1</v>
      </c>
      <c r="C809" s="15">
        <v>2012</v>
      </c>
      <c r="D809" s="15">
        <v>8</v>
      </c>
      <c r="E809" s="15">
        <v>1</v>
      </c>
      <c r="F809" s="6" t="s">
        <v>28</v>
      </c>
      <c r="G809" s="6" t="s">
        <v>37</v>
      </c>
      <c r="H809" s="7">
        <v>3.52</v>
      </c>
      <c r="I809" s="6" t="s">
        <v>30</v>
      </c>
      <c r="J809" s="6" t="s">
        <v>46</v>
      </c>
      <c r="K809" s="7">
        <v>3.63</v>
      </c>
      <c r="L809" s="6" t="s">
        <v>32</v>
      </c>
      <c r="M809" s="6">
        <v>201331</v>
      </c>
      <c r="N809" s="6" t="str">
        <f t="shared" si="37"/>
        <v>2013-3-1</v>
      </c>
      <c r="O809" s="7">
        <v>3.25</v>
      </c>
      <c r="P809" s="7">
        <v>2.98</v>
      </c>
      <c r="Q809" s="6" t="s">
        <v>32</v>
      </c>
      <c r="R809" s="6">
        <v>201681</v>
      </c>
      <c r="S809" s="6" t="str">
        <f t="shared" si="38"/>
        <v>2016-8-1</v>
      </c>
      <c r="T809" s="7">
        <v>3.26</v>
      </c>
      <c r="U809" s="7">
        <v>3.66</v>
      </c>
      <c r="V809" s="6" t="s">
        <v>32</v>
      </c>
      <c r="W809" s="6">
        <v>1</v>
      </c>
      <c r="X809" s="6">
        <v>0</v>
      </c>
      <c r="Y809" s="6">
        <v>1</v>
      </c>
      <c r="Z809" s="6">
        <v>1</v>
      </c>
      <c r="AA809" s="6">
        <v>1</v>
      </c>
      <c r="AB809" s="6">
        <v>1</v>
      </c>
      <c r="AC809" s="6">
        <v>1</v>
      </c>
      <c r="AD809" s="6">
        <v>0</v>
      </c>
      <c r="AE809" s="6">
        <v>0</v>
      </c>
      <c r="AF809" s="6">
        <v>0</v>
      </c>
      <c r="AG809" s="6">
        <v>1</v>
      </c>
      <c r="AH809" s="6">
        <v>1</v>
      </c>
    </row>
    <row r="810" spans="1:34" x14ac:dyDescent="0.3">
      <c r="A810" s="6">
        <v>201281</v>
      </c>
      <c r="B810" s="12" t="str">
        <f t="shared" si="36"/>
        <v>2012-8-1</v>
      </c>
      <c r="C810" s="15">
        <v>2012</v>
      </c>
      <c r="D810" s="15">
        <v>8</v>
      </c>
      <c r="E810" s="15">
        <v>1</v>
      </c>
      <c r="F810" s="6" t="s">
        <v>28</v>
      </c>
      <c r="G810" s="6" t="s">
        <v>34</v>
      </c>
      <c r="H810" s="7">
        <v>4</v>
      </c>
      <c r="I810" s="6" t="s">
        <v>30</v>
      </c>
      <c r="J810" s="6" t="s">
        <v>35</v>
      </c>
      <c r="K810" s="7">
        <v>0</v>
      </c>
      <c r="L810" s="6" t="s">
        <v>39</v>
      </c>
      <c r="M810" s="6">
        <v>201331</v>
      </c>
      <c r="N810" s="6" t="str">
        <f t="shared" si="37"/>
        <v>2013-3-1</v>
      </c>
      <c r="O810" s="7">
        <v>0</v>
      </c>
      <c r="P810" s="7">
        <v>0</v>
      </c>
      <c r="Q810" s="6" t="s">
        <v>39</v>
      </c>
      <c r="R810" s="6">
        <v>201331</v>
      </c>
      <c r="S810" s="6" t="str">
        <f t="shared" si="38"/>
        <v>2013-3-1</v>
      </c>
      <c r="T810" s="7">
        <v>0</v>
      </c>
      <c r="U810" s="7">
        <v>0</v>
      </c>
      <c r="V810" s="6" t="s">
        <v>39</v>
      </c>
      <c r="W810" s="6">
        <v>0</v>
      </c>
      <c r="X810" s="6">
        <v>0</v>
      </c>
      <c r="Y810" s="6">
        <v>1</v>
      </c>
      <c r="Z810" s="6">
        <v>0</v>
      </c>
      <c r="AA810" s="6">
        <v>0</v>
      </c>
      <c r="AB810" s="6">
        <v>0</v>
      </c>
      <c r="AC810" s="6">
        <v>0</v>
      </c>
      <c r="AD810" s="6">
        <v>0</v>
      </c>
      <c r="AE810" s="6">
        <v>0</v>
      </c>
      <c r="AF810" s="6">
        <v>0</v>
      </c>
      <c r="AG810" s="6">
        <v>0</v>
      </c>
      <c r="AH810" s="6">
        <v>0</v>
      </c>
    </row>
    <row r="811" spans="1:34" x14ac:dyDescent="0.3">
      <c r="A811" s="6">
        <v>201281</v>
      </c>
      <c r="B811" s="12" t="str">
        <f t="shared" si="36"/>
        <v>2012-8-1</v>
      </c>
      <c r="C811" s="15">
        <v>2012</v>
      </c>
      <c r="D811" s="15">
        <v>8</v>
      </c>
      <c r="E811" s="15">
        <v>1</v>
      </c>
      <c r="F811" s="6" t="s">
        <v>28</v>
      </c>
      <c r="G811" s="6" t="s">
        <v>40</v>
      </c>
      <c r="H811" s="7">
        <v>3.07</v>
      </c>
      <c r="I811" s="6" t="s">
        <v>55</v>
      </c>
      <c r="J811" s="6" t="s">
        <v>31</v>
      </c>
      <c r="K811" s="7">
        <v>1.94</v>
      </c>
      <c r="L811" s="6" t="s">
        <v>39</v>
      </c>
      <c r="M811" s="6">
        <v>201331</v>
      </c>
      <c r="N811" s="6" t="str">
        <f t="shared" si="37"/>
        <v>2013-3-1</v>
      </c>
      <c r="O811" s="7">
        <v>2.02</v>
      </c>
      <c r="P811" s="7">
        <v>2.13</v>
      </c>
      <c r="Q811" s="6" t="s">
        <v>32</v>
      </c>
      <c r="R811" s="6">
        <v>201731</v>
      </c>
      <c r="S811" s="6" t="str">
        <f t="shared" si="38"/>
        <v>2017-3-1</v>
      </c>
      <c r="T811" s="7">
        <v>3.1</v>
      </c>
      <c r="U811" s="7">
        <v>4</v>
      </c>
      <c r="V811" s="6" t="s">
        <v>32</v>
      </c>
      <c r="W811" s="6">
        <v>0</v>
      </c>
      <c r="X811" s="6">
        <v>0</v>
      </c>
      <c r="Y811" s="6">
        <v>1</v>
      </c>
      <c r="Z811" s="6">
        <v>1</v>
      </c>
      <c r="AA811" s="6">
        <v>1</v>
      </c>
      <c r="AB811" s="6">
        <v>1</v>
      </c>
      <c r="AC811" s="6">
        <v>1</v>
      </c>
      <c r="AD811" s="6">
        <v>0</v>
      </c>
      <c r="AE811" s="6">
        <v>0</v>
      </c>
      <c r="AF811" s="6">
        <v>0</v>
      </c>
      <c r="AG811" s="6">
        <v>1</v>
      </c>
      <c r="AH811" s="6">
        <v>1</v>
      </c>
    </row>
    <row r="812" spans="1:34" x14ac:dyDescent="0.3">
      <c r="A812" s="6">
        <v>201281</v>
      </c>
      <c r="B812" s="12" t="str">
        <f t="shared" si="36"/>
        <v>2012-8-1</v>
      </c>
      <c r="C812" s="15">
        <v>2012</v>
      </c>
      <c r="D812" s="15">
        <v>8</v>
      </c>
      <c r="E812" s="15">
        <v>1</v>
      </c>
      <c r="F812" s="6" t="s">
        <v>33</v>
      </c>
      <c r="G812" s="6" t="s">
        <v>34</v>
      </c>
      <c r="H812" s="7">
        <v>3.95</v>
      </c>
      <c r="I812" s="6" t="s">
        <v>56</v>
      </c>
      <c r="J812" s="6" t="s">
        <v>35</v>
      </c>
      <c r="K812" s="7">
        <v>2.2999999999999998</v>
      </c>
      <c r="L812" s="6" t="s">
        <v>32</v>
      </c>
      <c r="M812" s="6">
        <v>201351</v>
      </c>
      <c r="N812" s="6" t="str">
        <f t="shared" si="37"/>
        <v>2013-5-1</v>
      </c>
      <c r="O812" s="7">
        <v>2.11</v>
      </c>
      <c r="P812" s="7">
        <v>2.7</v>
      </c>
      <c r="Q812" s="6" t="s">
        <v>32</v>
      </c>
      <c r="R812" s="6">
        <v>201671</v>
      </c>
      <c r="S812" s="6" t="str">
        <f t="shared" si="38"/>
        <v>2016-7-1</v>
      </c>
      <c r="T812" s="7">
        <v>2.7</v>
      </c>
      <c r="U812" s="7">
        <v>2.7</v>
      </c>
      <c r="V812" s="6" t="s">
        <v>32</v>
      </c>
      <c r="W812" s="6">
        <v>0</v>
      </c>
      <c r="X812" s="6">
        <v>0</v>
      </c>
      <c r="Y812" s="6">
        <v>1</v>
      </c>
      <c r="Z812" s="6">
        <v>1</v>
      </c>
      <c r="AA812" s="6">
        <v>1</v>
      </c>
      <c r="AB812" s="6">
        <v>1</v>
      </c>
      <c r="AC812" s="6">
        <v>0</v>
      </c>
      <c r="AD812" s="6">
        <v>0</v>
      </c>
      <c r="AE812" s="6">
        <v>0</v>
      </c>
      <c r="AF812" s="6">
        <v>1</v>
      </c>
      <c r="AG812" s="6">
        <v>1</v>
      </c>
      <c r="AH812" s="6">
        <v>1</v>
      </c>
    </row>
    <row r="813" spans="1:34" x14ac:dyDescent="0.3">
      <c r="A813" s="6">
        <v>201281</v>
      </c>
      <c r="B813" s="12" t="str">
        <f t="shared" si="36"/>
        <v>2012-8-1</v>
      </c>
      <c r="C813" s="15">
        <v>2012</v>
      </c>
      <c r="D813" s="15">
        <v>8</v>
      </c>
      <c r="E813" s="15">
        <v>1</v>
      </c>
      <c r="F813" s="6" t="s">
        <v>28</v>
      </c>
      <c r="G813" s="6" t="s">
        <v>38</v>
      </c>
      <c r="H813" s="7">
        <v>2.23</v>
      </c>
      <c r="I813" s="6" t="s">
        <v>30</v>
      </c>
      <c r="J813" s="6" t="s">
        <v>45</v>
      </c>
      <c r="K813" s="7">
        <v>2.2200000000000002</v>
      </c>
      <c r="L813" s="6" t="s">
        <v>62</v>
      </c>
      <c r="M813" s="6">
        <v>201371</v>
      </c>
      <c r="N813" s="6" t="str">
        <f t="shared" si="37"/>
        <v>2013-7-1</v>
      </c>
      <c r="O813" s="7">
        <v>2.14</v>
      </c>
      <c r="P813" s="7">
        <v>3.3</v>
      </c>
      <c r="Q813" s="6" t="s">
        <v>32</v>
      </c>
      <c r="R813" s="6">
        <v>201631</v>
      </c>
      <c r="S813" s="6" t="str">
        <f t="shared" si="38"/>
        <v>2016-3-1</v>
      </c>
      <c r="T813" s="7">
        <v>2.6</v>
      </c>
      <c r="U813" s="7">
        <v>0</v>
      </c>
      <c r="V813" s="6" t="s">
        <v>32</v>
      </c>
      <c r="W813" s="6">
        <v>0</v>
      </c>
      <c r="X813" s="6">
        <v>1</v>
      </c>
      <c r="Y813" s="6">
        <v>1</v>
      </c>
      <c r="Z813" s="6">
        <v>1</v>
      </c>
      <c r="AA813" s="6">
        <v>1</v>
      </c>
      <c r="AB813" s="6">
        <v>1</v>
      </c>
      <c r="AC813" s="6">
        <v>0</v>
      </c>
      <c r="AD813" s="6">
        <v>0</v>
      </c>
      <c r="AE813" s="6">
        <v>0</v>
      </c>
      <c r="AF813" s="6">
        <v>0</v>
      </c>
      <c r="AG813" s="6">
        <v>0</v>
      </c>
      <c r="AH813" s="6">
        <v>0</v>
      </c>
    </row>
    <row r="814" spans="1:34" x14ac:dyDescent="0.3">
      <c r="A814" s="6">
        <v>201281</v>
      </c>
      <c r="B814" s="12" t="str">
        <f t="shared" si="36"/>
        <v>2012-8-1</v>
      </c>
      <c r="C814" s="15">
        <v>2012</v>
      </c>
      <c r="D814" s="15">
        <v>8</v>
      </c>
      <c r="E814" s="15">
        <v>1</v>
      </c>
      <c r="F814" s="6" t="s">
        <v>28</v>
      </c>
      <c r="G814" s="6" t="s">
        <v>34</v>
      </c>
      <c r="H814" s="7">
        <v>3.95</v>
      </c>
      <c r="I814" s="6" t="s">
        <v>51</v>
      </c>
      <c r="J814" s="6" t="s">
        <v>35</v>
      </c>
      <c r="K814" s="7">
        <v>2.9</v>
      </c>
      <c r="L814" s="6" t="s">
        <v>32</v>
      </c>
      <c r="M814" s="6">
        <v>201331</v>
      </c>
      <c r="N814" s="6" t="str">
        <f t="shared" si="37"/>
        <v>2013-3-1</v>
      </c>
      <c r="O814" s="7">
        <v>2.72</v>
      </c>
      <c r="P814" s="7">
        <v>2.54</v>
      </c>
      <c r="Q814" s="6" t="s">
        <v>32</v>
      </c>
      <c r="R814" s="6">
        <v>201581</v>
      </c>
      <c r="S814" s="6" t="str">
        <f t="shared" si="38"/>
        <v>2015-8-1</v>
      </c>
      <c r="T814" s="7">
        <v>2.19</v>
      </c>
      <c r="U814" s="7">
        <v>0</v>
      </c>
      <c r="V814" s="6" t="s">
        <v>32</v>
      </c>
      <c r="W814" s="6">
        <v>0</v>
      </c>
      <c r="X814" s="6">
        <v>0</v>
      </c>
      <c r="Y814" s="6">
        <v>1</v>
      </c>
      <c r="Z814" s="6">
        <v>1</v>
      </c>
      <c r="AA814" s="6">
        <v>1</v>
      </c>
      <c r="AB814" s="6">
        <v>1</v>
      </c>
      <c r="AC814" s="6">
        <v>0</v>
      </c>
      <c r="AD814" s="6">
        <v>0</v>
      </c>
      <c r="AE814" s="6">
        <v>0</v>
      </c>
      <c r="AF814" s="6">
        <v>0</v>
      </c>
      <c r="AG814" s="6">
        <v>0</v>
      </c>
      <c r="AH814" s="6">
        <v>0</v>
      </c>
    </row>
    <row r="815" spans="1:34" x14ac:dyDescent="0.3">
      <c r="A815" s="6">
        <v>201281</v>
      </c>
      <c r="B815" s="12" t="str">
        <f t="shared" si="36"/>
        <v>2012-8-1</v>
      </c>
      <c r="C815" s="15">
        <v>2012</v>
      </c>
      <c r="D815" s="15">
        <v>8</v>
      </c>
      <c r="E815" s="15">
        <v>1</v>
      </c>
      <c r="F815" s="6" t="s">
        <v>33</v>
      </c>
      <c r="G815" s="6" t="s">
        <v>34</v>
      </c>
      <c r="H815" s="7">
        <v>2.75</v>
      </c>
      <c r="I815" s="6" t="s">
        <v>30</v>
      </c>
      <c r="J815" s="6" t="s">
        <v>35</v>
      </c>
      <c r="K815" s="7">
        <v>3.38</v>
      </c>
      <c r="L815" s="6" t="s">
        <v>32</v>
      </c>
      <c r="M815" s="6">
        <v>201361</v>
      </c>
      <c r="N815" s="6" t="str">
        <f t="shared" si="37"/>
        <v>2013-6-1</v>
      </c>
      <c r="O815" s="7">
        <v>3.33</v>
      </c>
      <c r="P815" s="7">
        <v>4</v>
      </c>
      <c r="Q815" s="6" t="s">
        <v>32</v>
      </c>
      <c r="R815" s="6">
        <v>201631</v>
      </c>
      <c r="S815" s="6" t="str">
        <f t="shared" si="38"/>
        <v>2016-3-1</v>
      </c>
      <c r="T815" s="7">
        <v>3.54</v>
      </c>
      <c r="U815" s="7">
        <v>3.76</v>
      </c>
      <c r="V815" s="6" t="s">
        <v>32</v>
      </c>
      <c r="W815" s="6">
        <v>0</v>
      </c>
      <c r="X815" s="6">
        <v>0</v>
      </c>
      <c r="Y815" s="6">
        <v>1</v>
      </c>
      <c r="Z815" s="6">
        <v>1</v>
      </c>
      <c r="AA815" s="6">
        <v>1</v>
      </c>
      <c r="AB815" s="6">
        <v>1</v>
      </c>
      <c r="AC815" s="6">
        <v>0</v>
      </c>
      <c r="AD815" s="6">
        <v>0</v>
      </c>
      <c r="AE815" s="6">
        <v>0</v>
      </c>
      <c r="AF815" s="6">
        <v>1</v>
      </c>
      <c r="AG815" s="6">
        <v>1</v>
      </c>
      <c r="AH815" s="6">
        <v>1</v>
      </c>
    </row>
    <row r="816" spans="1:34" x14ac:dyDescent="0.3">
      <c r="A816" s="6">
        <v>201281</v>
      </c>
      <c r="B816" s="12" t="str">
        <f t="shared" si="36"/>
        <v>2012-8-1</v>
      </c>
      <c r="C816" s="15">
        <v>2012</v>
      </c>
      <c r="D816" s="15">
        <v>8</v>
      </c>
      <c r="E816" s="15">
        <v>1</v>
      </c>
      <c r="F816" s="6" t="s">
        <v>28</v>
      </c>
      <c r="G816" s="6" t="s">
        <v>34</v>
      </c>
      <c r="H816" s="7">
        <v>3.46</v>
      </c>
      <c r="I816" s="6" t="s">
        <v>30</v>
      </c>
      <c r="J816" s="6" t="s">
        <v>35</v>
      </c>
      <c r="K816" s="7">
        <v>3.05</v>
      </c>
      <c r="L816" s="6" t="s">
        <v>32</v>
      </c>
      <c r="M816" s="6">
        <v>201351</v>
      </c>
      <c r="N816" s="6" t="str">
        <f t="shared" si="37"/>
        <v>2013-5-1</v>
      </c>
      <c r="O816" s="7">
        <v>2.4700000000000002</v>
      </c>
      <c r="P816" s="7">
        <v>2.02</v>
      </c>
      <c r="Q816" s="6" t="s">
        <v>32</v>
      </c>
      <c r="R816" s="6">
        <v>201431</v>
      </c>
      <c r="S816" s="6" t="str">
        <f t="shared" si="38"/>
        <v>2014-3-1</v>
      </c>
      <c r="T816" s="7">
        <v>2.19</v>
      </c>
      <c r="U816" s="7">
        <v>2.15</v>
      </c>
      <c r="V816" s="6" t="s">
        <v>32</v>
      </c>
      <c r="W816" s="6">
        <v>0</v>
      </c>
      <c r="X816" s="6">
        <v>0</v>
      </c>
      <c r="Y816" s="6">
        <v>1</v>
      </c>
      <c r="Z816" s="6">
        <v>1</v>
      </c>
      <c r="AA816" s="6">
        <v>0</v>
      </c>
      <c r="AB816" s="6">
        <v>0</v>
      </c>
      <c r="AC816" s="6">
        <v>0</v>
      </c>
      <c r="AD816" s="6">
        <v>0</v>
      </c>
      <c r="AE816" s="6">
        <v>0</v>
      </c>
      <c r="AF816" s="6">
        <v>0</v>
      </c>
      <c r="AG816" s="6">
        <v>0</v>
      </c>
      <c r="AH816" s="6">
        <v>0</v>
      </c>
    </row>
    <row r="817" spans="1:34" x14ac:dyDescent="0.3">
      <c r="A817" s="6">
        <v>201281</v>
      </c>
      <c r="B817" s="12" t="str">
        <f t="shared" si="36"/>
        <v>2012-8-1</v>
      </c>
      <c r="C817" s="15">
        <v>2012</v>
      </c>
      <c r="D817" s="15">
        <v>8</v>
      </c>
      <c r="E817" s="15">
        <v>1</v>
      </c>
      <c r="F817" s="6" t="s">
        <v>28</v>
      </c>
      <c r="G817" s="6" t="s">
        <v>34</v>
      </c>
      <c r="H817" s="7">
        <v>3.49</v>
      </c>
      <c r="I817" s="6" t="s">
        <v>54</v>
      </c>
      <c r="J817" s="6" t="s">
        <v>35</v>
      </c>
      <c r="K817" s="7">
        <v>2.57</v>
      </c>
      <c r="L817" s="6" t="s">
        <v>32</v>
      </c>
      <c r="M817" s="6">
        <v>201371</v>
      </c>
      <c r="N817" s="6" t="str">
        <f t="shared" si="37"/>
        <v>2013-7-1</v>
      </c>
      <c r="O817" s="7">
        <v>2.5</v>
      </c>
      <c r="P817" s="7">
        <v>3.7</v>
      </c>
      <c r="Q817" s="6" t="s">
        <v>32</v>
      </c>
      <c r="R817" s="6">
        <v>201681</v>
      </c>
      <c r="S817" s="6" t="str">
        <f t="shared" si="38"/>
        <v>2016-8-1</v>
      </c>
      <c r="T817" s="7">
        <v>2.5299999999999998</v>
      </c>
      <c r="U817" s="7">
        <v>3.3</v>
      </c>
      <c r="V817" s="6" t="s">
        <v>32</v>
      </c>
      <c r="W817" s="6">
        <v>0</v>
      </c>
      <c r="X817" s="6">
        <v>1</v>
      </c>
      <c r="Y817" s="6">
        <v>1</v>
      </c>
      <c r="Z817" s="6">
        <v>1</v>
      </c>
      <c r="AA817" s="6">
        <v>1</v>
      </c>
      <c r="AB817" s="6">
        <v>1</v>
      </c>
      <c r="AC817" s="6">
        <v>1</v>
      </c>
      <c r="AD817" s="6">
        <v>0</v>
      </c>
      <c r="AE817" s="6">
        <v>0</v>
      </c>
      <c r="AF817" s="6">
        <v>0</v>
      </c>
      <c r="AG817" s="6">
        <v>1</v>
      </c>
      <c r="AH817" s="6">
        <v>1</v>
      </c>
    </row>
    <row r="818" spans="1:34" x14ac:dyDescent="0.3">
      <c r="A818" s="6">
        <v>201281</v>
      </c>
      <c r="B818" s="12" t="str">
        <f t="shared" si="36"/>
        <v>2012-8-1</v>
      </c>
      <c r="C818" s="15">
        <v>2012</v>
      </c>
      <c r="D818" s="15">
        <v>8</v>
      </c>
      <c r="E818" s="15">
        <v>1</v>
      </c>
      <c r="F818" s="6" t="s">
        <v>28</v>
      </c>
      <c r="G818" s="6" t="s">
        <v>38</v>
      </c>
      <c r="H818" s="7">
        <v>3.45</v>
      </c>
      <c r="I818" s="6" t="s">
        <v>51</v>
      </c>
      <c r="J818" s="6" t="s">
        <v>41</v>
      </c>
      <c r="K818" s="7">
        <v>3.1</v>
      </c>
      <c r="L818" s="6" t="s">
        <v>32</v>
      </c>
      <c r="M818" s="6">
        <v>201371</v>
      </c>
      <c r="N818" s="6" t="str">
        <f t="shared" si="37"/>
        <v>2013-7-1</v>
      </c>
      <c r="O818" s="7">
        <v>2.95</v>
      </c>
      <c r="P818" s="7">
        <v>3.72</v>
      </c>
      <c r="Q818" s="6" t="s">
        <v>32</v>
      </c>
      <c r="R818" s="6">
        <v>201581</v>
      </c>
      <c r="S818" s="6" t="str">
        <f t="shared" si="38"/>
        <v>2015-8-1</v>
      </c>
      <c r="T818" s="7">
        <v>2.87</v>
      </c>
      <c r="U818" s="7">
        <v>2.76</v>
      </c>
      <c r="V818" s="6" t="s">
        <v>32</v>
      </c>
      <c r="W818" s="6">
        <v>0</v>
      </c>
      <c r="X818" s="6">
        <v>0</v>
      </c>
      <c r="Y818" s="6">
        <v>1</v>
      </c>
      <c r="Z818" s="6">
        <v>1</v>
      </c>
      <c r="AA818" s="6">
        <v>1</v>
      </c>
      <c r="AB818" s="6">
        <v>1</v>
      </c>
      <c r="AC818" s="6">
        <v>0</v>
      </c>
      <c r="AD818" s="6">
        <v>0</v>
      </c>
      <c r="AE818" s="6">
        <v>0</v>
      </c>
      <c r="AF818" s="6">
        <v>0</v>
      </c>
      <c r="AG818" s="6">
        <v>1</v>
      </c>
      <c r="AH818" s="6">
        <v>1</v>
      </c>
    </row>
    <row r="819" spans="1:34" x14ac:dyDescent="0.3">
      <c r="A819" s="6">
        <v>201281</v>
      </c>
      <c r="B819" s="12" t="str">
        <f t="shared" si="36"/>
        <v>2012-8-1</v>
      </c>
      <c r="C819" s="15">
        <v>2012</v>
      </c>
      <c r="D819" s="15">
        <v>8</v>
      </c>
      <c r="E819" s="15">
        <v>1</v>
      </c>
      <c r="F819" s="6" t="s">
        <v>33</v>
      </c>
      <c r="G819" s="6" t="s">
        <v>37</v>
      </c>
      <c r="H819" s="7">
        <v>3.44</v>
      </c>
      <c r="I819" s="6" t="s">
        <v>30</v>
      </c>
      <c r="J819" s="6" t="s">
        <v>31</v>
      </c>
      <c r="K819" s="7">
        <v>2.67</v>
      </c>
      <c r="L819" s="6" t="s">
        <v>32</v>
      </c>
      <c r="M819" s="6">
        <v>201331</v>
      </c>
      <c r="N819" s="6" t="str">
        <f t="shared" si="37"/>
        <v>2013-3-1</v>
      </c>
      <c r="O819" s="7">
        <v>2.66</v>
      </c>
      <c r="P819" s="7">
        <v>2.65</v>
      </c>
      <c r="Q819" s="6" t="s">
        <v>32</v>
      </c>
      <c r="R819" s="6">
        <v>201631</v>
      </c>
      <c r="S819" s="6" t="str">
        <f t="shared" si="38"/>
        <v>2016-3-1</v>
      </c>
      <c r="T819" s="7">
        <v>3.48</v>
      </c>
      <c r="U819" s="7">
        <v>3.85</v>
      </c>
      <c r="V819" s="6" t="s">
        <v>32</v>
      </c>
      <c r="W819" s="6">
        <v>0</v>
      </c>
      <c r="X819" s="6">
        <v>0</v>
      </c>
      <c r="Y819" s="6">
        <v>1</v>
      </c>
      <c r="Z819" s="6">
        <v>1</v>
      </c>
      <c r="AA819" s="6">
        <v>1</v>
      </c>
      <c r="AB819" s="6">
        <v>1</v>
      </c>
      <c r="AC819" s="6">
        <v>0</v>
      </c>
      <c r="AD819" s="6">
        <v>0</v>
      </c>
      <c r="AE819" s="6">
        <v>0</v>
      </c>
      <c r="AF819" s="6">
        <v>1</v>
      </c>
      <c r="AG819" s="6">
        <v>1</v>
      </c>
      <c r="AH819" s="6">
        <v>1</v>
      </c>
    </row>
    <row r="820" spans="1:34" x14ac:dyDescent="0.3">
      <c r="A820" s="6">
        <v>201281</v>
      </c>
      <c r="B820" s="12" t="str">
        <f t="shared" si="36"/>
        <v>2012-8-1</v>
      </c>
      <c r="C820" s="15">
        <v>2012</v>
      </c>
      <c r="D820" s="15">
        <v>8</v>
      </c>
      <c r="E820" s="15">
        <v>1</v>
      </c>
      <c r="F820" s="6" t="s">
        <v>28</v>
      </c>
      <c r="G820" s="6" t="s">
        <v>34</v>
      </c>
      <c r="H820" s="7">
        <v>3.3</v>
      </c>
      <c r="I820" s="6" t="s">
        <v>57</v>
      </c>
      <c r="J820" s="6" t="s">
        <v>35</v>
      </c>
      <c r="K820" s="7">
        <v>1.38</v>
      </c>
      <c r="L820" s="6" t="s">
        <v>39</v>
      </c>
      <c r="M820" s="6">
        <v>201351</v>
      </c>
      <c r="N820" s="6" t="str">
        <f t="shared" si="37"/>
        <v>2013-5-1</v>
      </c>
      <c r="O820" s="7">
        <v>1.84</v>
      </c>
      <c r="P820" s="7">
        <v>4</v>
      </c>
      <c r="Q820" s="6" t="s">
        <v>39</v>
      </c>
      <c r="R820" s="6">
        <v>201631</v>
      </c>
      <c r="S820" s="6" t="str">
        <f t="shared" si="38"/>
        <v>2016-3-1</v>
      </c>
      <c r="T820" s="7">
        <v>2.66</v>
      </c>
      <c r="U820" s="7">
        <v>3</v>
      </c>
      <c r="V820" s="6" t="s">
        <v>32</v>
      </c>
      <c r="W820" s="6">
        <v>0</v>
      </c>
      <c r="X820" s="6">
        <v>0</v>
      </c>
      <c r="Y820" s="6">
        <v>1</v>
      </c>
      <c r="Z820" s="6">
        <v>1</v>
      </c>
      <c r="AA820" s="6">
        <v>1</v>
      </c>
      <c r="AB820" s="6">
        <v>1</v>
      </c>
      <c r="AC820" s="6">
        <v>0</v>
      </c>
      <c r="AD820" s="6">
        <v>0</v>
      </c>
      <c r="AE820" s="6">
        <v>0</v>
      </c>
      <c r="AF820" s="6">
        <v>1</v>
      </c>
      <c r="AG820" s="6">
        <v>1</v>
      </c>
      <c r="AH820" s="6">
        <v>1</v>
      </c>
    </row>
    <row r="821" spans="1:34" x14ac:dyDescent="0.3">
      <c r="A821" s="6">
        <v>201281</v>
      </c>
      <c r="B821" s="12" t="str">
        <f t="shared" si="36"/>
        <v>2012-8-1</v>
      </c>
      <c r="C821" s="15">
        <v>2012</v>
      </c>
      <c r="D821" s="15">
        <v>8</v>
      </c>
      <c r="E821" s="15">
        <v>1</v>
      </c>
      <c r="F821" s="6" t="s">
        <v>28</v>
      </c>
      <c r="G821" s="6" t="s">
        <v>40</v>
      </c>
      <c r="H821" s="7">
        <v>3.6</v>
      </c>
      <c r="I821" s="6" t="s">
        <v>61</v>
      </c>
      <c r="J821" s="6" t="s">
        <v>43</v>
      </c>
      <c r="K821" s="7">
        <v>2.93</v>
      </c>
      <c r="L821" s="6" t="s">
        <v>32</v>
      </c>
      <c r="M821" s="6">
        <v>201331</v>
      </c>
      <c r="N821" s="6" t="str">
        <f t="shared" si="37"/>
        <v>2013-3-1</v>
      </c>
      <c r="O821" s="7">
        <v>2.92</v>
      </c>
      <c r="P821" s="7">
        <v>2.92</v>
      </c>
      <c r="Q821" s="6" t="s">
        <v>32</v>
      </c>
      <c r="R821" s="6">
        <v>201631</v>
      </c>
      <c r="S821" s="6" t="str">
        <f t="shared" si="38"/>
        <v>2016-3-1</v>
      </c>
      <c r="T821" s="7">
        <v>3.32</v>
      </c>
      <c r="U821" s="7">
        <v>3.06</v>
      </c>
      <c r="V821" s="6" t="s">
        <v>32</v>
      </c>
      <c r="W821" s="6">
        <v>0</v>
      </c>
      <c r="X821" s="6">
        <v>0</v>
      </c>
      <c r="Y821" s="6">
        <v>1</v>
      </c>
      <c r="Z821" s="6">
        <v>1</v>
      </c>
      <c r="AA821" s="6">
        <v>1</v>
      </c>
      <c r="AB821" s="6">
        <v>1</v>
      </c>
      <c r="AC821" s="6">
        <v>0</v>
      </c>
      <c r="AD821" s="6">
        <v>0</v>
      </c>
      <c r="AE821" s="6">
        <v>0</v>
      </c>
      <c r="AF821" s="6">
        <v>1</v>
      </c>
      <c r="AG821" s="6">
        <v>1</v>
      </c>
      <c r="AH821" s="6">
        <v>1</v>
      </c>
    </row>
    <row r="822" spans="1:34" x14ac:dyDescent="0.3">
      <c r="A822" s="6">
        <v>201281</v>
      </c>
      <c r="B822" s="12" t="str">
        <f t="shared" si="36"/>
        <v>2012-8-1</v>
      </c>
      <c r="C822" s="15">
        <v>2012</v>
      </c>
      <c r="D822" s="15">
        <v>8</v>
      </c>
      <c r="E822" s="15">
        <v>1</v>
      </c>
      <c r="F822" s="6" t="s">
        <v>33</v>
      </c>
      <c r="G822" s="6" t="s">
        <v>38</v>
      </c>
      <c r="H822" s="7">
        <v>3</v>
      </c>
      <c r="I822" s="6" t="s">
        <v>54</v>
      </c>
      <c r="J822" s="6" t="s">
        <v>46</v>
      </c>
      <c r="K822" s="7">
        <v>3.59</v>
      </c>
      <c r="L822" s="6" t="s">
        <v>32</v>
      </c>
      <c r="M822" s="6">
        <v>201331</v>
      </c>
      <c r="N822" s="6" t="str">
        <f t="shared" si="37"/>
        <v>2013-3-1</v>
      </c>
      <c r="O822" s="7">
        <v>2.98</v>
      </c>
      <c r="P822" s="7">
        <v>2.23</v>
      </c>
      <c r="Q822" s="6" t="s">
        <v>32</v>
      </c>
      <c r="R822" s="6">
        <v>201631</v>
      </c>
      <c r="S822" s="6" t="str">
        <f t="shared" si="38"/>
        <v>2016-3-1</v>
      </c>
      <c r="T822" s="7">
        <v>3.1</v>
      </c>
      <c r="U822" s="7">
        <v>3.39</v>
      </c>
      <c r="V822" s="6" t="s">
        <v>32</v>
      </c>
      <c r="W822" s="6">
        <v>1</v>
      </c>
      <c r="X822" s="6">
        <v>0</v>
      </c>
      <c r="Y822" s="6">
        <v>1</v>
      </c>
      <c r="Z822" s="6">
        <v>1</v>
      </c>
      <c r="AA822" s="6">
        <v>1</v>
      </c>
      <c r="AB822" s="6">
        <v>1</v>
      </c>
      <c r="AC822" s="6">
        <v>0</v>
      </c>
      <c r="AD822" s="6">
        <v>0</v>
      </c>
      <c r="AE822" s="6">
        <v>0</v>
      </c>
      <c r="AF822" s="6">
        <v>0</v>
      </c>
      <c r="AG822" s="6">
        <v>1</v>
      </c>
      <c r="AH822" s="6">
        <v>1</v>
      </c>
    </row>
    <row r="823" spans="1:34" x14ac:dyDescent="0.3">
      <c r="A823" s="6">
        <v>201281</v>
      </c>
      <c r="B823" s="12" t="str">
        <f t="shared" si="36"/>
        <v>2012-8-1</v>
      </c>
      <c r="C823" s="15">
        <v>2012</v>
      </c>
      <c r="D823" s="15">
        <v>8</v>
      </c>
      <c r="E823" s="15">
        <v>1</v>
      </c>
      <c r="F823" s="6" t="s">
        <v>28</v>
      </c>
      <c r="G823" s="6" t="s">
        <v>34</v>
      </c>
      <c r="H823" s="7">
        <v>3.02</v>
      </c>
      <c r="I823" s="6" t="s">
        <v>51</v>
      </c>
      <c r="J823" s="6" t="s">
        <v>35</v>
      </c>
      <c r="K823" s="7">
        <v>2.8</v>
      </c>
      <c r="L823" s="6" t="s">
        <v>32</v>
      </c>
      <c r="M823" s="6">
        <v>201361</v>
      </c>
      <c r="N823" s="6" t="str">
        <f t="shared" si="37"/>
        <v>2013-6-1</v>
      </c>
      <c r="O823" s="7">
        <v>2.92</v>
      </c>
      <c r="P823" s="7">
        <v>4</v>
      </c>
      <c r="Q823" s="6" t="s">
        <v>32</v>
      </c>
      <c r="R823" s="6">
        <v>201651</v>
      </c>
      <c r="S823" s="6" t="str">
        <f t="shared" si="38"/>
        <v>2016-5-1</v>
      </c>
      <c r="T823" s="7">
        <v>2.4700000000000002</v>
      </c>
      <c r="U823" s="7">
        <v>4</v>
      </c>
      <c r="V823" s="6" t="s">
        <v>32</v>
      </c>
      <c r="W823" s="6">
        <v>0</v>
      </c>
      <c r="X823" s="6">
        <v>0</v>
      </c>
      <c r="Y823" s="6">
        <v>1</v>
      </c>
      <c r="Z823" s="6">
        <v>1</v>
      </c>
      <c r="AA823" s="6">
        <v>1</v>
      </c>
      <c r="AB823" s="6">
        <v>1</v>
      </c>
      <c r="AC823" s="6">
        <v>0</v>
      </c>
      <c r="AD823" s="6">
        <v>0</v>
      </c>
      <c r="AE823" s="6">
        <v>0</v>
      </c>
      <c r="AF823" s="6">
        <v>1</v>
      </c>
      <c r="AG823" s="6">
        <v>1</v>
      </c>
      <c r="AH823" s="6">
        <v>1</v>
      </c>
    </row>
    <row r="824" spans="1:34" x14ac:dyDescent="0.3">
      <c r="A824" s="6">
        <v>201281</v>
      </c>
      <c r="B824" s="12" t="str">
        <f t="shared" si="36"/>
        <v>2012-8-1</v>
      </c>
      <c r="C824" s="15">
        <v>2012</v>
      </c>
      <c r="D824" s="15">
        <v>8</v>
      </c>
      <c r="E824" s="15">
        <v>1</v>
      </c>
      <c r="F824" s="6" t="s">
        <v>28</v>
      </c>
      <c r="G824" s="6" t="s">
        <v>38</v>
      </c>
      <c r="H824" s="7">
        <v>3.24</v>
      </c>
      <c r="I824" s="6" t="s">
        <v>56</v>
      </c>
      <c r="J824" s="6" t="s">
        <v>41</v>
      </c>
      <c r="K824" s="7">
        <v>3.1</v>
      </c>
      <c r="L824" s="6" t="s">
        <v>32</v>
      </c>
      <c r="M824" s="6">
        <v>201331</v>
      </c>
      <c r="N824" s="6" t="str">
        <f t="shared" si="37"/>
        <v>2013-3-1</v>
      </c>
      <c r="O824" s="7">
        <v>2.87</v>
      </c>
      <c r="P824" s="7">
        <v>2.67</v>
      </c>
      <c r="Q824" s="6" t="s">
        <v>32</v>
      </c>
      <c r="R824" s="6">
        <v>201681</v>
      </c>
      <c r="S824" s="6" t="str">
        <f t="shared" si="38"/>
        <v>2016-8-1</v>
      </c>
      <c r="T824" s="7">
        <v>3.27</v>
      </c>
      <c r="U824" s="7">
        <v>3.5</v>
      </c>
      <c r="V824" s="6" t="s">
        <v>32</v>
      </c>
      <c r="W824" s="6">
        <v>0</v>
      </c>
      <c r="X824" s="6">
        <v>0</v>
      </c>
      <c r="Y824" s="6">
        <v>1</v>
      </c>
      <c r="Z824" s="6">
        <v>1</v>
      </c>
      <c r="AA824" s="6">
        <v>1</v>
      </c>
      <c r="AB824" s="6">
        <v>1</v>
      </c>
      <c r="AC824" s="6">
        <v>1</v>
      </c>
      <c r="AD824" s="6">
        <v>0</v>
      </c>
      <c r="AE824" s="6">
        <v>0</v>
      </c>
      <c r="AF824" s="6">
        <v>0</v>
      </c>
      <c r="AG824" s="6">
        <v>1</v>
      </c>
      <c r="AH824" s="6">
        <v>1</v>
      </c>
    </row>
    <row r="825" spans="1:34" x14ac:dyDescent="0.3">
      <c r="A825" s="6">
        <v>201281</v>
      </c>
      <c r="B825" s="12" t="str">
        <f t="shared" si="36"/>
        <v>2012-8-1</v>
      </c>
      <c r="C825" s="15">
        <v>2012</v>
      </c>
      <c r="D825" s="15">
        <v>8</v>
      </c>
      <c r="E825" s="15">
        <v>1</v>
      </c>
      <c r="F825" s="6" t="s">
        <v>33</v>
      </c>
      <c r="G825" s="6" t="s">
        <v>34</v>
      </c>
      <c r="H825" s="7">
        <v>3.67</v>
      </c>
      <c r="I825" s="6" t="s">
        <v>59</v>
      </c>
      <c r="J825" s="6" t="s">
        <v>35</v>
      </c>
      <c r="K825" s="7">
        <v>2.13</v>
      </c>
      <c r="L825" s="6" t="s">
        <v>32</v>
      </c>
      <c r="M825" s="6">
        <v>201331</v>
      </c>
      <c r="N825" s="6" t="str">
        <f t="shared" si="37"/>
        <v>2013-3-1</v>
      </c>
      <c r="O825" s="7">
        <v>2.35</v>
      </c>
      <c r="P825" s="7">
        <v>2.56</v>
      </c>
      <c r="Q825" s="6" t="s">
        <v>32</v>
      </c>
      <c r="R825" s="6">
        <v>201681</v>
      </c>
      <c r="S825" s="6" t="str">
        <f t="shared" si="38"/>
        <v>2016-8-1</v>
      </c>
      <c r="T825" s="7">
        <v>2.76</v>
      </c>
      <c r="U825" s="7">
        <v>0</v>
      </c>
      <c r="V825" s="6" t="s">
        <v>32</v>
      </c>
      <c r="W825" s="6">
        <v>0</v>
      </c>
      <c r="X825" s="6">
        <v>0</v>
      </c>
      <c r="Y825" s="6">
        <v>1</v>
      </c>
      <c r="Z825" s="6">
        <v>1</v>
      </c>
      <c r="AA825" s="6">
        <v>1</v>
      </c>
      <c r="AB825" s="6">
        <v>1</v>
      </c>
      <c r="AC825" s="6">
        <v>1</v>
      </c>
      <c r="AD825" s="6">
        <v>0</v>
      </c>
      <c r="AE825" s="6">
        <v>0</v>
      </c>
      <c r="AF825" s="6">
        <v>0</v>
      </c>
      <c r="AG825" s="6">
        <v>1</v>
      </c>
      <c r="AH825" s="6">
        <v>1</v>
      </c>
    </row>
    <row r="826" spans="1:34" x14ac:dyDescent="0.3">
      <c r="A826" s="6">
        <v>201281</v>
      </c>
      <c r="B826" s="12" t="str">
        <f t="shared" si="36"/>
        <v>2012-8-1</v>
      </c>
      <c r="C826" s="15">
        <v>2012</v>
      </c>
      <c r="D826" s="15">
        <v>8</v>
      </c>
      <c r="E826" s="15">
        <v>1</v>
      </c>
      <c r="F826" s="6" t="s">
        <v>28</v>
      </c>
      <c r="G826" s="6" t="s">
        <v>40</v>
      </c>
      <c r="H826" s="7">
        <v>3.17</v>
      </c>
      <c r="I826" s="6" t="s">
        <v>56</v>
      </c>
      <c r="J826" s="6" t="s">
        <v>41</v>
      </c>
      <c r="K826" s="7">
        <v>3.1</v>
      </c>
      <c r="L826" s="6" t="s">
        <v>32</v>
      </c>
      <c r="M826" s="6">
        <v>201331</v>
      </c>
      <c r="N826" s="6" t="str">
        <f t="shared" si="37"/>
        <v>2013-3-1</v>
      </c>
      <c r="O826" s="7">
        <v>2.54</v>
      </c>
      <c r="P826" s="7">
        <v>2.0699999999999998</v>
      </c>
      <c r="Q826" s="6" t="s">
        <v>32</v>
      </c>
      <c r="R826" s="6">
        <v>201631</v>
      </c>
      <c r="S826" s="6" t="str">
        <f t="shared" si="38"/>
        <v>2016-3-1</v>
      </c>
      <c r="T826" s="7">
        <v>2.86</v>
      </c>
      <c r="U826" s="7">
        <v>3.33</v>
      </c>
      <c r="V826" s="6" t="s">
        <v>32</v>
      </c>
      <c r="W826" s="6">
        <v>1</v>
      </c>
      <c r="X826" s="6">
        <v>0</v>
      </c>
      <c r="Y826" s="6">
        <v>1</v>
      </c>
      <c r="Z826" s="6">
        <v>1</v>
      </c>
      <c r="AA826" s="6">
        <v>1</v>
      </c>
      <c r="AB826" s="6">
        <v>1</v>
      </c>
      <c r="AC826" s="6">
        <v>0</v>
      </c>
      <c r="AD826" s="6">
        <v>0</v>
      </c>
      <c r="AE826" s="6">
        <v>0</v>
      </c>
      <c r="AF826" s="6">
        <v>1</v>
      </c>
      <c r="AG826" s="6">
        <v>1</v>
      </c>
      <c r="AH826" s="6">
        <v>1</v>
      </c>
    </row>
    <row r="827" spans="1:34" x14ac:dyDescent="0.3">
      <c r="A827" s="6">
        <v>201281</v>
      </c>
      <c r="B827" s="12" t="str">
        <f t="shared" si="36"/>
        <v>2012-8-1</v>
      </c>
      <c r="C827" s="15">
        <v>2012</v>
      </c>
      <c r="D827" s="15">
        <v>8</v>
      </c>
      <c r="E827" s="15">
        <v>1</v>
      </c>
      <c r="F827" s="6" t="s">
        <v>33</v>
      </c>
      <c r="G827" s="6" t="s">
        <v>34</v>
      </c>
      <c r="H827" s="7">
        <v>3.79</v>
      </c>
      <c r="I827" s="6" t="s">
        <v>57</v>
      </c>
      <c r="J827" s="6" t="s">
        <v>35</v>
      </c>
      <c r="K827" s="7">
        <v>3.27</v>
      </c>
      <c r="L827" s="6" t="s">
        <v>32</v>
      </c>
      <c r="M827" s="6">
        <v>201331</v>
      </c>
      <c r="N827" s="6" t="str">
        <f t="shared" si="37"/>
        <v>2013-3-1</v>
      </c>
      <c r="O827" s="7">
        <v>3.48</v>
      </c>
      <c r="P827" s="7">
        <v>3.67</v>
      </c>
      <c r="Q827" s="6" t="s">
        <v>32</v>
      </c>
      <c r="R827" s="6">
        <v>201631</v>
      </c>
      <c r="S827" s="6" t="str">
        <f t="shared" si="38"/>
        <v>2016-3-1</v>
      </c>
      <c r="T827" s="7">
        <v>3.59</v>
      </c>
      <c r="U827" s="7">
        <v>4</v>
      </c>
      <c r="V827" s="6" t="s">
        <v>32</v>
      </c>
      <c r="W827" s="6">
        <v>0</v>
      </c>
      <c r="X827" s="6">
        <v>0</v>
      </c>
      <c r="Y827" s="6">
        <v>1</v>
      </c>
      <c r="Z827" s="6">
        <v>1</v>
      </c>
      <c r="AA827" s="6">
        <v>1</v>
      </c>
      <c r="AB827" s="6">
        <v>1</v>
      </c>
      <c r="AC827" s="6">
        <v>0</v>
      </c>
      <c r="AD827" s="6">
        <v>0</v>
      </c>
      <c r="AE827" s="6">
        <v>0</v>
      </c>
      <c r="AF827" s="6">
        <v>1</v>
      </c>
      <c r="AG827" s="6">
        <v>1</v>
      </c>
      <c r="AH827" s="6">
        <v>1</v>
      </c>
    </row>
    <row r="828" spans="1:34" x14ac:dyDescent="0.3">
      <c r="A828" s="6">
        <v>201281</v>
      </c>
      <c r="B828" s="12" t="str">
        <f t="shared" si="36"/>
        <v>2012-8-1</v>
      </c>
      <c r="C828" s="15">
        <v>2012</v>
      </c>
      <c r="D828" s="15">
        <v>8</v>
      </c>
      <c r="E828" s="15">
        <v>1</v>
      </c>
      <c r="F828" s="6" t="s">
        <v>28</v>
      </c>
      <c r="G828" s="6" t="s">
        <v>34</v>
      </c>
      <c r="H828" s="7">
        <v>3.8</v>
      </c>
      <c r="I828" s="6" t="s">
        <v>30</v>
      </c>
      <c r="J828" s="6" t="s">
        <v>35</v>
      </c>
      <c r="K828" s="7">
        <v>0.27</v>
      </c>
      <c r="L828" s="6" t="s">
        <v>39</v>
      </c>
      <c r="M828" s="6">
        <v>201331</v>
      </c>
      <c r="N828" s="6" t="str">
        <f t="shared" si="37"/>
        <v>2013-3-1</v>
      </c>
      <c r="O828" s="7">
        <v>0.35</v>
      </c>
      <c r="P828" s="7">
        <v>0.43</v>
      </c>
      <c r="Q828" s="6" t="s">
        <v>47</v>
      </c>
      <c r="R828" s="6">
        <v>201331</v>
      </c>
      <c r="S828" s="6" t="str">
        <f t="shared" si="38"/>
        <v>2013-3-1</v>
      </c>
      <c r="T828" s="7">
        <v>0.35</v>
      </c>
      <c r="U828" s="7">
        <v>0.43</v>
      </c>
      <c r="V828" s="6" t="s">
        <v>47</v>
      </c>
      <c r="W828" s="6">
        <v>0</v>
      </c>
      <c r="X828" s="6">
        <v>0</v>
      </c>
      <c r="Y828" s="6">
        <v>1</v>
      </c>
      <c r="Z828" s="6">
        <v>0</v>
      </c>
      <c r="AA828" s="6">
        <v>0</v>
      </c>
      <c r="AB828" s="6">
        <v>0</v>
      </c>
      <c r="AC828" s="6">
        <v>0</v>
      </c>
      <c r="AD828" s="6">
        <v>0</v>
      </c>
      <c r="AE828" s="6">
        <v>0</v>
      </c>
      <c r="AF828" s="6">
        <v>0</v>
      </c>
      <c r="AG828" s="6">
        <v>0</v>
      </c>
      <c r="AH828" s="6">
        <v>0</v>
      </c>
    </row>
    <row r="829" spans="1:34" x14ac:dyDescent="0.3">
      <c r="A829" s="6">
        <v>201281</v>
      </c>
      <c r="B829" s="12" t="str">
        <f t="shared" si="36"/>
        <v>2012-8-1</v>
      </c>
      <c r="C829" s="15">
        <v>2012</v>
      </c>
      <c r="D829" s="15">
        <v>8</v>
      </c>
      <c r="E829" s="15">
        <v>1</v>
      </c>
      <c r="F829" s="6" t="s">
        <v>28</v>
      </c>
      <c r="G829" s="6" t="s">
        <v>34</v>
      </c>
      <c r="H829" s="7">
        <v>2.92</v>
      </c>
      <c r="I829" s="6" t="s">
        <v>30</v>
      </c>
      <c r="J829" s="6" t="s">
        <v>35</v>
      </c>
      <c r="K829" s="7">
        <v>1.36</v>
      </c>
      <c r="L829" s="6" t="s">
        <v>39</v>
      </c>
      <c r="M829" s="6">
        <v>201331</v>
      </c>
      <c r="N829" s="6" t="str">
        <f t="shared" si="37"/>
        <v>2013-3-1</v>
      </c>
      <c r="O829" s="7">
        <v>0.7</v>
      </c>
      <c r="P829" s="7">
        <v>0</v>
      </c>
      <c r="Q829" s="6" t="s">
        <v>47</v>
      </c>
      <c r="R829" s="6">
        <v>201331</v>
      </c>
      <c r="S829" s="6" t="str">
        <f t="shared" si="38"/>
        <v>2013-3-1</v>
      </c>
      <c r="T829" s="7">
        <v>0.7</v>
      </c>
      <c r="U829" s="7">
        <v>0</v>
      </c>
      <c r="V829" s="6" t="s">
        <v>47</v>
      </c>
      <c r="W829" s="6">
        <v>0</v>
      </c>
      <c r="X829" s="6">
        <v>0</v>
      </c>
      <c r="Y829" s="6">
        <v>1</v>
      </c>
      <c r="Z829" s="6">
        <v>0</v>
      </c>
      <c r="AA829" s="6">
        <v>0</v>
      </c>
      <c r="AB829" s="6">
        <v>0</v>
      </c>
      <c r="AC829" s="6">
        <v>0</v>
      </c>
      <c r="AD829" s="6">
        <v>0</v>
      </c>
      <c r="AE829" s="6">
        <v>0</v>
      </c>
      <c r="AF829" s="6">
        <v>0</v>
      </c>
      <c r="AG829" s="6">
        <v>0</v>
      </c>
      <c r="AH829" s="6">
        <v>0</v>
      </c>
    </row>
    <row r="830" spans="1:34" x14ac:dyDescent="0.3">
      <c r="A830" s="6">
        <v>201281</v>
      </c>
      <c r="B830" s="12" t="str">
        <f t="shared" si="36"/>
        <v>2012-8-1</v>
      </c>
      <c r="C830" s="15">
        <v>2012</v>
      </c>
      <c r="D830" s="15">
        <v>8</v>
      </c>
      <c r="E830" s="15">
        <v>1</v>
      </c>
      <c r="F830" s="6" t="s">
        <v>28</v>
      </c>
      <c r="G830" s="6" t="s">
        <v>37</v>
      </c>
      <c r="H830" s="7">
        <v>3.6</v>
      </c>
      <c r="I830" s="6" t="s">
        <v>54</v>
      </c>
      <c r="J830" s="6" t="s">
        <v>43</v>
      </c>
      <c r="K830" s="7">
        <v>3.1</v>
      </c>
      <c r="L830" s="6" t="s">
        <v>32</v>
      </c>
      <c r="M830" s="6">
        <v>201331</v>
      </c>
      <c r="N830" s="6" t="str">
        <f t="shared" si="37"/>
        <v>2013-3-1</v>
      </c>
      <c r="O830" s="7">
        <v>3.03</v>
      </c>
      <c r="P830" s="7">
        <v>2.73</v>
      </c>
      <c r="Q830" s="6" t="s">
        <v>32</v>
      </c>
      <c r="R830" s="6">
        <v>202081</v>
      </c>
      <c r="S830" s="6" t="str">
        <f t="shared" si="38"/>
        <v>2020-8-1</v>
      </c>
      <c r="T830" s="7">
        <v>2.33</v>
      </c>
      <c r="U830" s="7">
        <v>3</v>
      </c>
      <c r="V830" s="6" t="s">
        <v>32</v>
      </c>
      <c r="W830" s="6">
        <v>0</v>
      </c>
      <c r="X830" s="6">
        <v>0</v>
      </c>
      <c r="Y830" s="6">
        <v>1</v>
      </c>
      <c r="Z830" s="6">
        <v>1</v>
      </c>
      <c r="AA830" s="6">
        <v>1</v>
      </c>
      <c r="AB830" s="6">
        <v>1</v>
      </c>
      <c r="AC830" s="6">
        <v>1</v>
      </c>
      <c r="AD830" s="6">
        <v>0</v>
      </c>
      <c r="AE830" s="6">
        <v>0</v>
      </c>
      <c r="AF830" s="6">
        <v>0</v>
      </c>
      <c r="AG830" s="6">
        <v>0</v>
      </c>
      <c r="AH830" s="6">
        <v>0</v>
      </c>
    </row>
    <row r="831" spans="1:34" x14ac:dyDescent="0.3">
      <c r="A831" s="6">
        <v>201281</v>
      </c>
      <c r="B831" s="12" t="str">
        <f t="shared" si="36"/>
        <v>2012-8-1</v>
      </c>
      <c r="C831" s="15">
        <v>2012</v>
      </c>
      <c r="D831" s="15">
        <v>8</v>
      </c>
      <c r="E831" s="15">
        <v>1</v>
      </c>
      <c r="F831" s="6" t="s">
        <v>28</v>
      </c>
      <c r="G831" s="6" t="s">
        <v>34</v>
      </c>
      <c r="H831" s="7">
        <v>3.66</v>
      </c>
      <c r="I831" s="6" t="s">
        <v>51</v>
      </c>
      <c r="J831" s="6" t="s">
        <v>35</v>
      </c>
      <c r="K831" s="7">
        <v>3.41</v>
      </c>
      <c r="L831" s="6" t="s">
        <v>32</v>
      </c>
      <c r="M831" s="6">
        <v>201331</v>
      </c>
      <c r="N831" s="6" t="str">
        <f t="shared" si="37"/>
        <v>2013-3-1</v>
      </c>
      <c r="O831" s="7">
        <v>3.09</v>
      </c>
      <c r="P831" s="7">
        <v>2.74</v>
      </c>
      <c r="Q831" s="6" t="s">
        <v>32</v>
      </c>
      <c r="R831" s="6">
        <v>201631</v>
      </c>
      <c r="S831" s="6" t="str">
        <f t="shared" si="38"/>
        <v>2016-3-1</v>
      </c>
      <c r="T831" s="7">
        <v>3.07</v>
      </c>
      <c r="U831" s="7">
        <v>3.16</v>
      </c>
      <c r="V831" s="6" t="s">
        <v>32</v>
      </c>
      <c r="W831" s="6">
        <v>0</v>
      </c>
      <c r="X831" s="6">
        <v>0</v>
      </c>
      <c r="Y831" s="6">
        <v>1</v>
      </c>
      <c r="Z831" s="6">
        <v>1</v>
      </c>
      <c r="AA831" s="6">
        <v>1</v>
      </c>
      <c r="AB831" s="6">
        <v>1</v>
      </c>
      <c r="AC831" s="6">
        <v>0</v>
      </c>
      <c r="AD831" s="6">
        <v>0</v>
      </c>
      <c r="AE831" s="6">
        <v>0</v>
      </c>
      <c r="AF831" s="6">
        <v>1</v>
      </c>
      <c r="AG831" s="6">
        <v>1</v>
      </c>
      <c r="AH831" s="6">
        <v>1</v>
      </c>
    </row>
    <row r="832" spans="1:34" x14ac:dyDescent="0.3">
      <c r="A832" s="6">
        <v>201281</v>
      </c>
      <c r="B832" s="12" t="str">
        <f t="shared" si="36"/>
        <v>2012-8-1</v>
      </c>
      <c r="C832" s="15">
        <v>2012</v>
      </c>
      <c r="D832" s="15">
        <v>8</v>
      </c>
      <c r="E832" s="15">
        <v>1</v>
      </c>
      <c r="F832" s="6" t="s">
        <v>28</v>
      </c>
      <c r="G832" s="6" t="s">
        <v>34</v>
      </c>
      <c r="H832" s="7">
        <v>3.85</v>
      </c>
      <c r="I832" s="6" t="s">
        <v>55</v>
      </c>
      <c r="J832" s="6" t="s">
        <v>35</v>
      </c>
      <c r="K832" s="7">
        <v>3.69</v>
      </c>
      <c r="L832" s="6" t="s">
        <v>32</v>
      </c>
      <c r="M832" s="6">
        <v>201331</v>
      </c>
      <c r="N832" s="6" t="str">
        <f t="shared" si="37"/>
        <v>2013-3-1</v>
      </c>
      <c r="O832" s="7">
        <v>3.6</v>
      </c>
      <c r="P832" s="7">
        <v>3.3</v>
      </c>
      <c r="Q832" s="6" t="s">
        <v>32</v>
      </c>
      <c r="R832" s="6">
        <v>201381</v>
      </c>
      <c r="S832" s="6" t="str">
        <f t="shared" si="38"/>
        <v>2013-8-1</v>
      </c>
      <c r="T832" s="7">
        <v>3.2</v>
      </c>
      <c r="U832" s="7">
        <v>2.54</v>
      </c>
      <c r="V832" s="6" t="s">
        <v>32</v>
      </c>
      <c r="W832" s="6">
        <v>0</v>
      </c>
      <c r="X832" s="6">
        <v>0</v>
      </c>
      <c r="Y832" s="6">
        <v>1</v>
      </c>
      <c r="Z832" s="6">
        <v>1</v>
      </c>
      <c r="AA832" s="6">
        <v>0</v>
      </c>
      <c r="AB832" s="6">
        <v>0</v>
      </c>
      <c r="AC832" s="6">
        <v>0</v>
      </c>
      <c r="AD832" s="6">
        <v>0</v>
      </c>
      <c r="AE832" s="6">
        <v>0</v>
      </c>
      <c r="AF832" s="6">
        <v>0</v>
      </c>
      <c r="AG832" s="6">
        <v>0</v>
      </c>
      <c r="AH832" s="6">
        <v>0</v>
      </c>
    </row>
    <row r="833" spans="1:34" x14ac:dyDescent="0.3">
      <c r="A833" s="6">
        <v>201281</v>
      </c>
      <c r="B833" s="12" t="str">
        <f t="shared" si="36"/>
        <v>2012-8-1</v>
      </c>
      <c r="C833" s="15">
        <v>2012</v>
      </c>
      <c r="D833" s="15">
        <v>8</v>
      </c>
      <c r="E833" s="15">
        <v>1</v>
      </c>
      <c r="F833" s="6" t="s">
        <v>33</v>
      </c>
      <c r="G833" s="6" t="s">
        <v>29</v>
      </c>
      <c r="H833" s="7">
        <v>3.67</v>
      </c>
      <c r="I833" s="6" t="s">
        <v>55</v>
      </c>
      <c r="J833" s="6" t="s">
        <v>31</v>
      </c>
      <c r="K833" s="7">
        <v>3.92</v>
      </c>
      <c r="L833" s="6" t="s">
        <v>32</v>
      </c>
      <c r="M833" s="6">
        <v>201331</v>
      </c>
      <c r="N833" s="6" t="str">
        <f t="shared" si="37"/>
        <v>2013-3-1</v>
      </c>
      <c r="O833" s="7">
        <v>3.75</v>
      </c>
      <c r="P833" s="7">
        <v>3.57</v>
      </c>
      <c r="Q833" s="6" t="s">
        <v>32</v>
      </c>
      <c r="R833" s="6">
        <v>201631</v>
      </c>
      <c r="S833" s="6" t="str">
        <f t="shared" si="38"/>
        <v>2016-3-1</v>
      </c>
      <c r="T833" s="7">
        <v>3.74</v>
      </c>
      <c r="U833" s="7">
        <v>3.95</v>
      </c>
      <c r="V833" s="6" t="s">
        <v>32</v>
      </c>
      <c r="W833" s="6">
        <v>0</v>
      </c>
      <c r="X833" s="6">
        <v>0</v>
      </c>
      <c r="Y833" s="6">
        <v>1</v>
      </c>
      <c r="Z833" s="6">
        <v>1</v>
      </c>
      <c r="AA833" s="6">
        <v>1</v>
      </c>
      <c r="AB833" s="6">
        <v>1</v>
      </c>
      <c r="AC833" s="6">
        <v>0</v>
      </c>
      <c r="AD833" s="6">
        <v>0</v>
      </c>
      <c r="AE833" s="6">
        <v>0</v>
      </c>
      <c r="AF833" s="6">
        <v>1</v>
      </c>
      <c r="AG833" s="6">
        <v>1</v>
      </c>
      <c r="AH833" s="6">
        <v>1</v>
      </c>
    </row>
    <row r="834" spans="1:34" x14ac:dyDescent="0.3">
      <c r="A834" s="6">
        <v>201281</v>
      </c>
      <c r="B834" s="12" t="str">
        <f t="shared" si="36"/>
        <v>2012-8-1</v>
      </c>
      <c r="C834" s="15">
        <v>2012</v>
      </c>
      <c r="D834" s="15">
        <v>8</v>
      </c>
      <c r="E834" s="15">
        <v>1</v>
      </c>
      <c r="F834" s="6" t="s">
        <v>28</v>
      </c>
      <c r="G834" s="6" t="s">
        <v>38</v>
      </c>
      <c r="H834" s="7">
        <v>3.08</v>
      </c>
      <c r="I834" s="6" t="s">
        <v>30</v>
      </c>
      <c r="J834" s="6" t="s">
        <v>41</v>
      </c>
      <c r="K834" s="7">
        <v>3.35</v>
      </c>
      <c r="L834" s="6" t="s">
        <v>32</v>
      </c>
      <c r="M834" s="6">
        <v>201331</v>
      </c>
      <c r="N834" s="6" t="str">
        <f t="shared" si="37"/>
        <v>2013-3-1</v>
      </c>
      <c r="O834" s="7">
        <v>3</v>
      </c>
      <c r="P834" s="7">
        <v>2.5299999999999998</v>
      </c>
      <c r="Q834" s="6" t="s">
        <v>32</v>
      </c>
      <c r="R834" s="6">
        <v>201681</v>
      </c>
      <c r="S834" s="6" t="str">
        <f t="shared" si="38"/>
        <v>2016-8-1</v>
      </c>
      <c r="T834" s="7">
        <v>2.96</v>
      </c>
      <c r="U834" s="7">
        <v>3.79</v>
      </c>
      <c r="V834" s="6" t="s">
        <v>32</v>
      </c>
      <c r="W834" s="6">
        <v>1</v>
      </c>
      <c r="X834" s="6">
        <v>0</v>
      </c>
      <c r="Y834" s="6">
        <v>1</v>
      </c>
      <c r="Z834" s="6">
        <v>1</v>
      </c>
      <c r="AA834" s="6">
        <v>1</v>
      </c>
      <c r="AB834" s="6">
        <v>1</v>
      </c>
      <c r="AC834" s="6">
        <v>1</v>
      </c>
      <c r="AD834" s="6">
        <v>0</v>
      </c>
      <c r="AE834" s="6">
        <v>0</v>
      </c>
      <c r="AF834" s="6">
        <v>0</v>
      </c>
      <c r="AG834" s="6">
        <v>1</v>
      </c>
      <c r="AH834" s="6">
        <v>1</v>
      </c>
    </row>
    <row r="835" spans="1:34" x14ac:dyDescent="0.3">
      <c r="A835" s="6">
        <v>201281</v>
      </c>
      <c r="B835" s="12" t="str">
        <f t="shared" ref="B835:B898" si="39">LEFT(A835,4)&amp;"-"&amp;MID(A835,5,1)&amp;"-"&amp;RIGHT(A835,1)</f>
        <v>2012-8-1</v>
      </c>
      <c r="C835" s="15">
        <v>2012</v>
      </c>
      <c r="D835" s="15">
        <v>8</v>
      </c>
      <c r="E835" s="15">
        <v>1</v>
      </c>
      <c r="F835" s="6" t="s">
        <v>28</v>
      </c>
      <c r="G835" s="6" t="s">
        <v>34</v>
      </c>
      <c r="H835" s="7">
        <v>2.9</v>
      </c>
      <c r="I835" s="6" t="s">
        <v>57</v>
      </c>
      <c r="J835" s="6" t="s">
        <v>35</v>
      </c>
      <c r="K835" s="7">
        <v>2.73</v>
      </c>
      <c r="L835" s="6" t="s">
        <v>32</v>
      </c>
      <c r="M835" s="6">
        <v>201351</v>
      </c>
      <c r="N835" s="6" t="str">
        <f t="shared" ref="N835:N898" si="40">LEFT(M835,4)&amp;"-"&amp;MID(M835,5,1)&amp;"-"&amp;RIGHT(M835,1)</f>
        <v>2013-5-1</v>
      </c>
      <c r="O835" s="7">
        <v>2.06</v>
      </c>
      <c r="P835" s="7">
        <v>2.25</v>
      </c>
      <c r="Q835" s="6" t="s">
        <v>32</v>
      </c>
      <c r="R835" s="6">
        <v>201631</v>
      </c>
      <c r="S835" s="6" t="str">
        <f t="shared" ref="S835:S898" si="41">LEFT(R835,4)&amp;"-"&amp;MID(R835,5,1)&amp;"-"&amp;RIGHT(R835,1)</f>
        <v>2016-3-1</v>
      </c>
      <c r="T835" s="7">
        <v>2.57</v>
      </c>
      <c r="U835" s="7">
        <v>3.7</v>
      </c>
      <c r="V835" s="6" t="s">
        <v>32</v>
      </c>
      <c r="W835" s="6">
        <v>0</v>
      </c>
      <c r="X835" s="6">
        <v>0</v>
      </c>
      <c r="Y835" s="6">
        <v>1</v>
      </c>
      <c r="Z835" s="6">
        <v>1</v>
      </c>
      <c r="AA835" s="6">
        <v>1</v>
      </c>
      <c r="AB835" s="6">
        <v>1</v>
      </c>
      <c r="AC835" s="6">
        <v>0</v>
      </c>
      <c r="AD835" s="6">
        <v>0</v>
      </c>
      <c r="AE835" s="6">
        <v>0</v>
      </c>
      <c r="AF835" s="6">
        <v>1</v>
      </c>
      <c r="AG835" s="6">
        <v>1</v>
      </c>
      <c r="AH835" s="6">
        <v>1</v>
      </c>
    </row>
    <row r="836" spans="1:34" x14ac:dyDescent="0.3">
      <c r="A836" s="6">
        <v>201281</v>
      </c>
      <c r="B836" s="12" t="str">
        <f t="shared" si="39"/>
        <v>2012-8-1</v>
      </c>
      <c r="C836" s="15">
        <v>2012</v>
      </c>
      <c r="D836" s="15">
        <v>8</v>
      </c>
      <c r="E836" s="15">
        <v>1</v>
      </c>
      <c r="F836" s="6" t="s">
        <v>28</v>
      </c>
      <c r="G836" s="6" t="s">
        <v>38</v>
      </c>
      <c r="H836" s="7">
        <v>3.66</v>
      </c>
      <c r="I836" s="6" t="s">
        <v>60</v>
      </c>
      <c r="J836" s="6" t="s">
        <v>41</v>
      </c>
      <c r="K836" s="7">
        <v>2.97</v>
      </c>
      <c r="L836" s="6" t="s">
        <v>32</v>
      </c>
      <c r="M836" s="6">
        <v>201331</v>
      </c>
      <c r="N836" s="6" t="str">
        <f t="shared" si="40"/>
        <v>2013-3-1</v>
      </c>
      <c r="O836" s="7">
        <v>3.23</v>
      </c>
      <c r="P836" s="7">
        <v>3.51</v>
      </c>
      <c r="Q836" s="6" t="s">
        <v>32</v>
      </c>
      <c r="R836" s="6">
        <v>201631</v>
      </c>
      <c r="S836" s="6" t="str">
        <f t="shared" si="41"/>
        <v>2016-3-1</v>
      </c>
      <c r="T836" s="7">
        <v>3.2</v>
      </c>
      <c r="U836" s="7">
        <v>3.43</v>
      </c>
      <c r="V836" s="6" t="s">
        <v>32</v>
      </c>
      <c r="W836" s="6">
        <v>0</v>
      </c>
      <c r="X836" s="6">
        <v>0</v>
      </c>
      <c r="Y836" s="6">
        <v>1</v>
      </c>
      <c r="Z836" s="6">
        <v>1</v>
      </c>
      <c r="AA836" s="6">
        <v>1</v>
      </c>
      <c r="AB836" s="6">
        <v>1</v>
      </c>
      <c r="AC836" s="6">
        <v>0</v>
      </c>
      <c r="AD836" s="6">
        <v>0</v>
      </c>
      <c r="AE836" s="6">
        <v>0</v>
      </c>
      <c r="AF836" s="6">
        <v>1</v>
      </c>
      <c r="AG836" s="6">
        <v>1</v>
      </c>
      <c r="AH836" s="6">
        <v>1</v>
      </c>
    </row>
    <row r="837" spans="1:34" x14ac:dyDescent="0.3">
      <c r="A837" s="6">
        <v>201281</v>
      </c>
      <c r="B837" s="12" t="str">
        <f t="shared" si="39"/>
        <v>2012-8-1</v>
      </c>
      <c r="C837" s="15">
        <v>2012</v>
      </c>
      <c r="D837" s="15">
        <v>8</v>
      </c>
      <c r="E837" s="15">
        <v>1</v>
      </c>
      <c r="F837" s="6" t="s">
        <v>28</v>
      </c>
      <c r="G837" s="6" t="s">
        <v>37</v>
      </c>
      <c r="H837" s="7">
        <v>3.26</v>
      </c>
      <c r="I837" s="6" t="s">
        <v>51</v>
      </c>
      <c r="J837" s="6" t="s">
        <v>41</v>
      </c>
      <c r="K837" s="7">
        <v>3.4</v>
      </c>
      <c r="L837" s="6" t="s">
        <v>32</v>
      </c>
      <c r="M837" s="6">
        <v>201331</v>
      </c>
      <c r="N837" s="6" t="str">
        <f t="shared" si="40"/>
        <v>2013-3-1</v>
      </c>
      <c r="O837" s="7">
        <v>3.07</v>
      </c>
      <c r="P837" s="7">
        <v>2.73</v>
      </c>
      <c r="Q837" s="6" t="s">
        <v>32</v>
      </c>
      <c r="R837" s="6">
        <v>201731</v>
      </c>
      <c r="S837" s="6" t="str">
        <f t="shared" si="41"/>
        <v>2017-3-1</v>
      </c>
      <c r="T837" s="7">
        <v>3.26</v>
      </c>
      <c r="U837" s="7">
        <v>3.44</v>
      </c>
      <c r="V837" s="6" t="s">
        <v>32</v>
      </c>
      <c r="W837" s="6">
        <v>1</v>
      </c>
      <c r="X837" s="6">
        <v>0</v>
      </c>
      <c r="Y837" s="6">
        <v>1</v>
      </c>
      <c r="Z837" s="6">
        <v>1</v>
      </c>
      <c r="AA837" s="6">
        <v>1</v>
      </c>
      <c r="AB837" s="6">
        <v>1</v>
      </c>
      <c r="AC837" s="6">
        <v>1</v>
      </c>
      <c r="AD837" s="6">
        <v>0</v>
      </c>
      <c r="AE837" s="6">
        <v>0</v>
      </c>
      <c r="AF837" s="6">
        <v>0</v>
      </c>
      <c r="AG837" s="6">
        <v>1</v>
      </c>
      <c r="AH837" s="6">
        <v>1</v>
      </c>
    </row>
    <row r="838" spans="1:34" x14ac:dyDescent="0.3">
      <c r="A838" s="6">
        <v>201281</v>
      </c>
      <c r="B838" s="12" t="str">
        <f t="shared" si="39"/>
        <v>2012-8-1</v>
      </c>
      <c r="C838" s="15">
        <v>2012</v>
      </c>
      <c r="D838" s="15">
        <v>8</v>
      </c>
      <c r="E838" s="15">
        <v>1</v>
      </c>
      <c r="F838" s="6" t="s">
        <v>28</v>
      </c>
      <c r="G838" s="6" t="s">
        <v>34</v>
      </c>
      <c r="H838" s="7">
        <v>2.82</v>
      </c>
      <c r="I838" s="6" t="s">
        <v>54</v>
      </c>
      <c r="J838" s="6" t="s">
        <v>35</v>
      </c>
      <c r="K838" s="7">
        <v>2.8</v>
      </c>
      <c r="L838" s="6" t="s">
        <v>32</v>
      </c>
      <c r="M838" s="6">
        <v>201361</v>
      </c>
      <c r="N838" s="6" t="str">
        <f t="shared" si="40"/>
        <v>2013-6-1</v>
      </c>
      <c r="O838" s="7">
        <v>2.96</v>
      </c>
      <c r="P838" s="7">
        <v>3.7</v>
      </c>
      <c r="Q838" s="6" t="s">
        <v>32</v>
      </c>
      <c r="R838" s="6">
        <v>201631</v>
      </c>
      <c r="S838" s="6" t="str">
        <f t="shared" si="41"/>
        <v>2016-3-1</v>
      </c>
      <c r="T838" s="7">
        <v>2.48</v>
      </c>
      <c r="U838" s="7">
        <v>2</v>
      </c>
      <c r="V838" s="6" t="s">
        <v>32</v>
      </c>
      <c r="W838" s="6">
        <v>0</v>
      </c>
      <c r="X838" s="6">
        <v>0</v>
      </c>
      <c r="Y838" s="6">
        <v>1</v>
      </c>
      <c r="Z838" s="6">
        <v>1</v>
      </c>
      <c r="AA838" s="6">
        <v>1</v>
      </c>
      <c r="AB838" s="6">
        <v>1</v>
      </c>
      <c r="AC838" s="6">
        <v>0</v>
      </c>
      <c r="AD838" s="6">
        <v>0</v>
      </c>
      <c r="AE838" s="6">
        <v>0</v>
      </c>
      <c r="AF838" s="6">
        <v>1</v>
      </c>
      <c r="AG838" s="6">
        <v>1</v>
      </c>
      <c r="AH838" s="6">
        <v>1</v>
      </c>
    </row>
    <row r="839" spans="1:34" x14ac:dyDescent="0.3">
      <c r="A839" s="6">
        <v>201281</v>
      </c>
      <c r="B839" s="12" t="str">
        <f t="shared" si="39"/>
        <v>2012-8-1</v>
      </c>
      <c r="C839" s="15">
        <v>2012</v>
      </c>
      <c r="D839" s="15">
        <v>8</v>
      </c>
      <c r="E839" s="15">
        <v>1</v>
      </c>
      <c r="F839" s="6" t="s">
        <v>33</v>
      </c>
      <c r="G839" s="6" t="s">
        <v>38</v>
      </c>
      <c r="H839" s="7">
        <v>3.29</v>
      </c>
      <c r="I839" s="6" t="s">
        <v>57</v>
      </c>
      <c r="J839" s="6" t="s">
        <v>41</v>
      </c>
      <c r="K839" s="7">
        <v>3.32</v>
      </c>
      <c r="L839" s="6" t="s">
        <v>32</v>
      </c>
      <c r="M839" s="6">
        <v>201331</v>
      </c>
      <c r="N839" s="6" t="str">
        <f t="shared" si="40"/>
        <v>2013-3-1</v>
      </c>
      <c r="O839" s="7">
        <v>3.37</v>
      </c>
      <c r="P839" s="7">
        <v>3.42</v>
      </c>
      <c r="Q839" s="6" t="s">
        <v>32</v>
      </c>
      <c r="R839" s="6">
        <v>201631</v>
      </c>
      <c r="S839" s="6" t="str">
        <f t="shared" si="41"/>
        <v>2016-3-1</v>
      </c>
      <c r="T839" s="7">
        <v>3.28</v>
      </c>
      <c r="U839" s="7">
        <v>3.74</v>
      </c>
      <c r="V839" s="6" t="s">
        <v>32</v>
      </c>
      <c r="W839" s="6">
        <v>0</v>
      </c>
      <c r="X839" s="6">
        <v>0</v>
      </c>
      <c r="Y839" s="6">
        <v>1</v>
      </c>
      <c r="Z839" s="6">
        <v>1</v>
      </c>
      <c r="AA839" s="6">
        <v>1</v>
      </c>
      <c r="AB839" s="6">
        <v>1</v>
      </c>
      <c r="AC839" s="6">
        <v>0</v>
      </c>
      <c r="AD839" s="6">
        <v>0</v>
      </c>
      <c r="AE839" s="6">
        <v>0</v>
      </c>
      <c r="AF839" s="6">
        <v>1</v>
      </c>
      <c r="AG839" s="6">
        <v>1</v>
      </c>
      <c r="AH839" s="6">
        <v>1</v>
      </c>
    </row>
    <row r="840" spans="1:34" x14ac:dyDescent="0.3">
      <c r="A840" s="6">
        <v>201281</v>
      </c>
      <c r="B840" s="12" t="str">
        <f t="shared" si="39"/>
        <v>2012-8-1</v>
      </c>
      <c r="C840" s="15">
        <v>2012</v>
      </c>
      <c r="D840" s="15">
        <v>8</v>
      </c>
      <c r="E840" s="15">
        <v>1</v>
      </c>
      <c r="F840" s="6" t="s">
        <v>28</v>
      </c>
      <c r="G840" s="6" t="s">
        <v>37</v>
      </c>
      <c r="H840" s="7">
        <v>3.1</v>
      </c>
      <c r="I840" s="6" t="s">
        <v>55</v>
      </c>
      <c r="J840" s="6" t="s">
        <v>31</v>
      </c>
      <c r="K840" s="7">
        <v>2.92</v>
      </c>
      <c r="L840" s="6" t="s">
        <v>32</v>
      </c>
      <c r="M840" s="6">
        <v>201331</v>
      </c>
      <c r="N840" s="6" t="str">
        <f t="shared" si="40"/>
        <v>2013-3-1</v>
      </c>
      <c r="O840" s="7">
        <v>2.39</v>
      </c>
      <c r="P840" s="7">
        <v>1.9</v>
      </c>
      <c r="Q840" s="6" t="s">
        <v>42</v>
      </c>
      <c r="R840" s="6">
        <v>201331</v>
      </c>
      <c r="S840" s="6" t="str">
        <f t="shared" si="41"/>
        <v>2013-3-1</v>
      </c>
      <c r="T840" s="7">
        <v>2.39</v>
      </c>
      <c r="U840" s="7">
        <v>1.9</v>
      </c>
      <c r="V840" s="6" t="s">
        <v>42</v>
      </c>
      <c r="W840" s="6">
        <v>0</v>
      </c>
      <c r="X840" s="6">
        <v>1</v>
      </c>
      <c r="Y840" s="6">
        <v>1</v>
      </c>
      <c r="Z840" s="6">
        <v>0</v>
      </c>
      <c r="AA840" s="6">
        <v>0</v>
      </c>
      <c r="AB840" s="6">
        <v>0</v>
      </c>
      <c r="AC840" s="6">
        <v>0</v>
      </c>
      <c r="AD840" s="6">
        <v>0</v>
      </c>
      <c r="AE840" s="6">
        <v>0</v>
      </c>
      <c r="AF840" s="6">
        <v>0</v>
      </c>
      <c r="AG840" s="6">
        <v>0</v>
      </c>
      <c r="AH840" s="6">
        <v>0</v>
      </c>
    </row>
    <row r="841" spans="1:34" x14ac:dyDescent="0.3">
      <c r="A841" s="6">
        <v>201281</v>
      </c>
      <c r="B841" s="12" t="str">
        <f t="shared" si="39"/>
        <v>2012-8-1</v>
      </c>
      <c r="C841" s="15">
        <v>2012</v>
      </c>
      <c r="D841" s="15">
        <v>8</v>
      </c>
      <c r="E841" s="15">
        <v>1</v>
      </c>
      <c r="F841" s="6" t="s">
        <v>28</v>
      </c>
      <c r="G841" s="6" t="s">
        <v>40</v>
      </c>
      <c r="H841" s="7">
        <v>2.67</v>
      </c>
      <c r="I841" s="6" t="s">
        <v>53</v>
      </c>
      <c r="J841" s="6" t="s">
        <v>31</v>
      </c>
      <c r="K841" s="7">
        <v>0.52</v>
      </c>
      <c r="L841" s="6" t="s">
        <v>39</v>
      </c>
      <c r="M841" s="6">
        <v>201331</v>
      </c>
      <c r="N841" s="6" t="str">
        <f t="shared" si="40"/>
        <v>2013-3-1</v>
      </c>
      <c r="O841" s="7">
        <v>1.23</v>
      </c>
      <c r="P841" s="7">
        <v>2</v>
      </c>
      <c r="Q841" s="6" t="s">
        <v>47</v>
      </c>
      <c r="R841" s="6">
        <v>201331</v>
      </c>
      <c r="S841" s="6" t="str">
        <f t="shared" si="41"/>
        <v>2013-3-1</v>
      </c>
      <c r="T841" s="7">
        <v>1.23</v>
      </c>
      <c r="U841" s="7">
        <v>2</v>
      </c>
      <c r="V841" s="6" t="s">
        <v>47</v>
      </c>
      <c r="W841" s="6">
        <v>1</v>
      </c>
      <c r="X841" s="6">
        <v>0</v>
      </c>
      <c r="Y841" s="6">
        <v>1</v>
      </c>
      <c r="Z841" s="6">
        <v>0</v>
      </c>
      <c r="AA841" s="6">
        <v>0</v>
      </c>
      <c r="AB841" s="6">
        <v>0</v>
      </c>
      <c r="AC841" s="6">
        <v>0</v>
      </c>
      <c r="AD841" s="6">
        <v>0</v>
      </c>
      <c r="AE841" s="6">
        <v>0</v>
      </c>
      <c r="AF841" s="6">
        <v>0</v>
      </c>
      <c r="AG841" s="6">
        <v>0</v>
      </c>
      <c r="AH841" s="6">
        <v>0</v>
      </c>
    </row>
    <row r="842" spans="1:34" x14ac:dyDescent="0.3">
      <c r="A842" s="6">
        <v>201281</v>
      </c>
      <c r="B842" s="12" t="str">
        <f t="shared" si="39"/>
        <v>2012-8-1</v>
      </c>
      <c r="C842" s="15">
        <v>2012</v>
      </c>
      <c r="D842" s="15">
        <v>8</v>
      </c>
      <c r="E842" s="15">
        <v>1</v>
      </c>
      <c r="F842" s="6" t="s">
        <v>28</v>
      </c>
      <c r="G842" s="6" t="s">
        <v>38</v>
      </c>
      <c r="H842" s="7">
        <v>3.26</v>
      </c>
      <c r="I842" s="6" t="s">
        <v>30</v>
      </c>
      <c r="J842" s="6" t="s">
        <v>41</v>
      </c>
      <c r="K842" s="7">
        <v>3.53</v>
      </c>
      <c r="L842" s="6" t="s">
        <v>32</v>
      </c>
      <c r="M842" s="6">
        <v>201331</v>
      </c>
      <c r="N842" s="6" t="str">
        <f t="shared" si="40"/>
        <v>2013-3-1</v>
      </c>
      <c r="O842" s="7">
        <v>3.3</v>
      </c>
      <c r="P842" s="7">
        <v>3.1</v>
      </c>
      <c r="Q842" s="6" t="s">
        <v>32</v>
      </c>
      <c r="R842" s="6">
        <v>201631</v>
      </c>
      <c r="S842" s="6" t="str">
        <f t="shared" si="41"/>
        <v>2016-3-1</v>
      </c>
      <c r="T842" s="7">
        <v>3.45</v>
      </c>
      <c r="U842" s="7">
        <v>3.46</v>
      </c>
      <c r="V842" s="6" t="s">
        <v>32</v>
      </c>
      <c r="W842" s="6">
        <v>0</v>
      </c>
      <c r="X842" s="6">
        <v>0</v>
      </c>
      <c r="Y842" s="6">
        <v>1</v>
      </c>
      <c r="Z842" s="6">
        <v>1</v>
      </c>
      <c r="AA842" s="6">
        <v>1</v>
      </c>
      <c r="AB842" s="6">
        <v>1</v>
      </c>
      <c r="AC842" s="6">
        <v>0</v>
      </c>
      <c r="AD842" s="6">
        <v>0</v>
      </c>
      <c r="AE842" s="6">
        <v>0</v>
      </c>
      <c r="AF842" s="6">
        <v>1</v>
      </c>
      <c r="AG842" s="6">
        <v>1</v>
      </c>
      <c r="AH842" s="6">
        <v>1</v>
      </c>
    </row>
    <row r="843" spans="1:34" x14ac:dyDescent="0.3">
      <c r="A843" s="6">
        <v>201281</v>
      </c>
      <c r="B843" s="12" t="str">
        <f t="shared" si="39"/>
        <v>2012-8-1</v>
      </c>
      <c r="C843" s="15">
        <v>2012</v>
      </c>
      <c r="D843" s="15">
        <v>8</v>
      </c>
      <c r="E843" s="15">
        <v>1</v>
      </c>
      <c r="F843" s="6" t="s">
        <v>33</v>
      </c>
      <c r="G843" s="6" t="s">
        <v>34</v>
      </c>
      <c r="H843" s="7">
        <v>3.63</v>
      </c>
      <c r="I843" s="6" t="s">
        <v>57</v>
      </c>
      <c r="J843" s="6" t="s">
        <v>35</v>
      </c>
      <c r="K843" s="7">
        <v>3.41</v>
      </c>
      <c r="L843" s="6" t="s">
        <v>32</v>
      </c>
      <c r="M843" s="6">
        <v>201331</v>
      </c>
      <c r="N843" s="6" t="str">
        <f t="shared" si="40"/>
        <v>2013-3-1</v>
      </c>
      <c r="O843" s="7">
        <v>3.23</v>
      </c>
      <c r="P843" s="7">
        <v>3.08</v>
      </c>
      <c r="Q843" s="6" t="s">
        <v>32</v>
      </c>
      <c r="R843" s="6">
        <v>201431</v>
      </c>
      <c r="S843" s="6" t="str">
        <f t="shared" si="41"/>
        <v>2014-3-1</v>
      </c>
      <c r="T843" s="7">
        <v>3.22</v>
      </c>
      <c r="U843" s="7">
        <v>3.15</v>
      </c>
      <c r="V843" s="6" t="s">
        <v>32</v>
      </c>
      <c r="W843" s="6">
        <v>0</v>
      </c>
      <c r="X843" s="6">
        <v>0</v>
      </c>
      <c r="Y843" s="6">
        <v>1</v>
      </c>
      <c r="Z843" s="6">
        <v>1</v>
      </c>
      <c r="AA843" s="6">
        <v>0</v>
      </c>
      <c r="AB843" s="6">
        <v>0</v>
      </c>
      <c r="AC843" s="6">
        <v>0</v>
      </c>
      <c r="AD843" s="6">
        <v>0</v>
      </c>
      <c r="AE843" s="6">
        <v>0</v>
      </c>
      <c r="AF843" s="6">
        <v>0</v>
      </c>
      <c r="AG843" s="6">
        <v>0</v>
      </c>
      <c r="AH843" s="6">
        <v>0</v>
      </c>
    </row>
    <row r="844" spans="1:34" x14ac:dyDescent="0.3">
      <c r="A844" s="6">
        <v>201281</v>
      </c>
      <c r="B844" s="12" t="str">
        <f t="shared" si="39"/>
        <v>2012-8-1</v>
      </c>
      <c r="C844" s="15">
        <v>2012</v>
      </c>
      <c r="D844" s="15">
        <v>8</v>
      </c>
      <c r="E844" s="15">
        <v>1</v>
      </c>
      <c r="F844" s="6" t="s">
        <v>28</v>
      </c>
      <c r="G844" s="6" t="s">
        <v>34</v>
      </c>
      <c r="H844" s="16">
        <v>3.32</v>
      </c>
      <c r="I844" s="6" t="s">
        <v>60</v>
      </c>
      <c r="J844" s="6" t="s">
        <v>35</v>
      </c>
      <c r="K844" s="7">
        <v>3.5</v>
      </c>
      <c r="L844" s="6" t="s">
        <v>32</v>
      </c>
      <c r="M844" s="6">
        <v>201351</v>
      </c>
      <c r="N844" s="6" t="str">
        <f t="shared" si="40"/>
        <v>2013-5-1</v>
      </c>
      <c r="O844" s="7">
        <v>3.41</v>
      </c>
      <c r="P844" s="7">
        <v>4</v>
      </c>
      <c r="Q844" s="6" t="s">
        <v>32</v>
      </c>
      <c r="R844" s="6">
        <v>201681</v>
      </c>
      <c r="S844" s="6" t="str">
        <f t="shared" si="41"/>
        <v>2016-8-1</v>
      </c>
      <c r="T844" s="7">
        <v>3.51</v>
      </c>
      <c r="U844" s="7">
        <v>3.54</v>
      </c>
      <c r="V844" s="6" t="s">
        <v>32</v>
      </c>
      <c r="W844" s="6">
        <v>0</v>
      </c>
      <c r="X844" s="6">
        <v>0</v>
      </c>
      <c r="Y844" s="6">
        <v>1</v>
      </c>
      <c r="Z844" s="6">
        <v>1</v>
      </c>
      <c r="AA844" s="6">
        <v>1</v>
      </c>
      <c r="AB844" s="6">
        <v>1</v>
      </c>
      <c r="AC844" s="6">
        <v>1</v>
      </c>
      <c r="AD844" s="6">
        <v>0</v>
      </c>
      <c r="AE844" s="6">
        <v>0</v>
      </c>
      <c r="AF844" s="6">
        <v>0</v>
      </c>
      <c r="AG844" s="6">
        <v>1</v>
      </c>
      <c r="AH844" s="6">
        <v>1</v>
      </c>
    </row>
    <row r="845" spans="1:34" x14ac:dyDescent="0.3">
      <c r="A845" s="6">
        <v>201281</v>
      </c>
      <c r="B845" s="12" t="str">
        <f t="shared" si="39"/>
        <v>2012-8-1</v>
      </c>
      <c r="C845" s="15">
        <v>2012</v>
      </c>
      <c r="D845" s="15">
        <v>8</v>
      </c>
      <c r="E845" s="15">
        <v>1</v>
      </c>
      <c r="F845" s="6" t="s">
        <v>28</v>
      </c>
      <c r="G845" s="6" t="s">
        <v>38</v>
      </c>
      <c r="H845" s="7">
        <v>2.85</v>
      </c>
      <c r="I845" s="6" t="s">
        <v>60</v>
      </c>
      <c r="J845" s="6" t="s">
        <v>41</v>
      </c>
      <c r="K845" s="7">
        <v>2.2400000000000002</v>
      </c>
      <c r="L845" s="6" t="s">
        <v>32</v>
      </c>
      <c r="M845" s="6">
        <v>201331</v>
      </c>
      <c r="N845" s="6" t="str">
        <f t="shared" si="40"/>
        <v>2013-3-1</v>
      </c>
      <c r="O845" s="7">
        <v>1.87</v>
      </c>
      <c r="P845" s="7">
        <v>1.52</v>
      </c>
      <c r="Q845" s="6" t="s">
        <v>39</v>
      </c>
      <c r="R845" s="6">
        <v>201771</v>
      </c>
      <c r="S845" s="6" t="str">
        <f t="shared" si="41"/>
        <v>2017-7-1</v>
      </c>
      <c r="T845" s="7">
        <v>2.71</v>
      </c>
      <c r="U845" s="7">
        <v>2.74</v>
      </c>
      <c r="V845" s="6" t="s">
        <v>32</v>
      </c>
      <c r="W845" s="6">
        <v>0</v>
      </c>
      <c r="X845" s="6">
        <v>0</v>
      </c>
      <c r="Y845" s="6">
        <v>1</v>
      </c>
      <c r="Z845" s="6">
        <v>1</v>
      </c>
      <c r="AA845" s="6">
        <v>1</v>
      </c>
      <c r="AB845" s="6">
        <v>1</v>
      </c>
      <c r="AC845" s="6">
        <v>1</v>
      </c>
      <c r="AD845" s="6">
        <v>0</v>
      </c>
      <c r="AE845" s="6">
        <v>0</v>
      </c>
      <c r="AF845" s="6">
        <v>0</v>
      </c>
      <c r="AG845" s="6">
        <v>1</v>
      </c>
      <c r="AH845" s="6">
        <v>1</v>
      </c>
    </row>
    <row r="846" spans="1:34" x14ac:dyDescent="0.3">
      <c r="A846" s="6">
        <v>201281</v>
      </c>
      <c r="B846" s="12" t="str">
        <f t="shared" si="39"/>
        <v>2012-8-1</v>
      </c>
      <c r="C846" s="15">
        <v>2012</v>
      </c>
      <c r="D846" s="15">
        <v>8</v>
      </c>
      <c r="E846" s="15">
        <v>1</v>
      </c>
      <c r="F846" s="6" t="s">
        <v>28</v>
      </c>
      <c r="G846" s="6" t="s">
        <v>38</v>
      </c>
      <c r="H846" s="7">
        <v>3.66</v>
      </c>
      <c r="I846" s="6" t="s">
        <v>56</v>
      </c>
      <c r="J846" s="6" t="s">
        <v>41</v>
      </c>
      <c r="K846" s="7">
        <v>3.1</v>
      </c>
      <c r="L846" s="6" t="s">
        <v>32</v>
      </c>
      <c r="M846" s="6">
        <v>201331</v>
      </c>
      <c r="N846" s="6" t="str">
        <f t="shared" si="40"/>
        <v>2013-3-1</v>
      </c>
      <c r="O846" s="7">
        <v>3.26</v>
      </c>
      <c r="P846" s="7">
        <v>3.41</v>
      </c>
      <c r="Q846" s="6" t="s">
        <v>32</v>
      </c>
      <c r="R846" s="6">
        <v>201631</v>
      </c>
      <c r="S846" s="6" t="str">
        <f t="shared" si="41"/>
        <v>2016-3-1</v>
      </c>
      <c r="T846" s="7">
        <v>3.4</v>
      </c>
      <c r="U846" s="7">
        <v>3.35</v>
      </c>
      <c r="V846" s="6" t="s">
        <v>32</v>
      </c>
      <c r="W846" s="6">
        <v>0</v>
      </c>
      <c r="X846" s="6">
        <v>0</v>
      </c>
      <c r="Y846" s="6">
        <v>1</v>
      </c>
      <c r="Z846" s="6">
        <v>1</v>
      </c>
      <c r="AA846" s="6">
        <v>1</v>
      </c>
      <c r="AB846" s="6">
        <v>1</v>
      </c>
      <c r="AC846" s="6">
        <v>0</v>
      </c>
      <c r="AD846" s="6">
        <v>0</v>
      </c>
      <c r="AE846" s="6">
        <v>0</v>
      </c>
      <c r="AF846" s="6">
        <v>1</v>
      </c>
      <c r="AG846" s="6">
        <v>1</v>
      </c>
      <c r="AH846" s="6">
        <v>1</v>
      </c>
    </row>
    <row r="847" spans="1:34" x14ac:dyDescent="0.3">
      <c r="A847" s="6">
        <v>201281</v>
      </c>
      <c r="B847" s="12" t="str">
        <f t="shared" si="39"/>
        <v>2012-8-1</v>
      </c>
      <c r="C847" s="15">
        <v>2012</v>
      </c>
      <c r="D847" s="15">
        <v>8</v>
      </c>
      <c r="E847" s="15">
        <v>1</v>
      </c>
      <c r="F847" s="6" t="s">
        <v>33</v>
      </c>
      <c r="G847" s="6" t="s">
        <v>38</v>
      </c>
      <c r="H847" s="7">
        <v>3.79</v>
      </c>
      <c r="I847" s="6" t="s">
        <v>53</v>
      </c>
      <c r="J847" s="6" t="s">
        <v>41</v>
      </c>
      <c r="K847" s="7">
        <v>3.5</v>
      </c>
      <c r="L847" s="6" t="s">
        <v>32</v>
      </c>
      <c r="M847" s="6">
        <v>201331</v>
      </c>
      <c r="N847" s="6" t="str">
        <f t="shared" si="40"/>
        <v>2013-3-1</v>
      </c>
      <c r="O847" s="7">
        <v>3.57</v>
      </c>
      <c r="P847" s="7">
        <v>3.65</v>
      </c>
      <c r="Q847" s="6" t="s">
        <v>32</v>
      </c>
      <c r="R847" s="6">
        <v>201631</v>
      </c>
      <c r="S847" s="6" t="str">
        <f t="shared" si="41"/>
        <v>2016-3-1</v>
      </c>
      <c r="T847" s="7">
        <v>3.6</v>
      </c>
      <c r="U847" s="7">
        <v>3.43</v>
      </c>
      <c r="V847" s="6" t="s">
        <v>32</v>
      </c>
      <c r="W847" s="6">
        <v>0</v>
      </c>
      <c r="X847" s="6">
        <v>0</v>
      </c>
      <c r="Y847" s="6">
        <v>1</v>
      </c>
      <c r="Z847" s="6">
        <v>1</v>
      </c>
      <c r="AA847" s="6">
        <v>1</v>
      </c>
      <c r="AB847" s="6">
        <v>1</v>
      </c>
      <c r="AC847" s="6">
        <v>0</v>
      </c>
      <c r="AD847" s="6">
        <v>0</v>
      </c>
      <c r="AE847" s="6">
        <v>0</v>
      </c>
      <c r="AF847" s="6">
        <v>1</v>
      </c>
      <c r="AG847" s="6">
        <v>1</v>
      </c>
      <c r="AH847" s="6">
        <v>1</v>
      </c>
    </row>
    <row r="848" spans="1:34" x14ac:dyDescent="0.3">
      <c r="A848" s="6">
        <v>201281</v>
      </c>
      <c r="B848" s="12" t="str">
        <f t="shared" si="39"/>
        <v>2012-8-1</v>
      </c>
      <c r="C848" s="15">
        <v>2012</v>
      </c>
      <c r="D848" s="15">
        <v>8</v>
      </c>
      <c r="E848" s="15">
        <v>1</v>
      </c>
      <c r="F848" s="6" t="s">
        <v>28</v>
      </c>
      <c r="G848" s="6" t="s">
        <v>29</v>
      </c>
      <c r="H848" s="7">
        <v>3.45</v>
      </c>
      <c r="I848" s="6" t="s">
        <v>55</v>
      </c>
      <c r="J848" s="6" t="s">
        <v>43</v>
      </c>
      <c r="K848" s="7">
        <v>2.25</v>
      </c>
      <c r="L848" s="6" t="s">
        <v>32</v>
      </c>
      <c r="M848" s="6">
        <v>201331</v>
      </c>
      <c r="N848" s="6" t="str">
        <f t="shared" si="40"/>
        <v>2013-3-1</v>
      </c>
      <c r="O848" s="7">
        <v>2.25</v>
      </c>
      <c r="P848" s="7">
        <v>2.2599999999999998</v>
      </c>
      <c r="Q848" s="6" t="s">
        <v>32</v>
      </c>
      <c r="R848" s="6">
        <v>201431</v>
      </c>
      <c r="S848" s="6" t="str">
        <f t="shared" si="41"/>
        <v>2014-3-1</v>
      </c>
      <c r="T848" s="7">
        <v>2.57</v>
      </c>
      <c r="U848" s="7">
        <v>2.75</v>
      </c>
      <c r="V848" s="6" t="s">
        <v>32</v>
      </c>
      <c r="W848" s="6">
        <v>0</v>
      </c>
      <c r="X848" s="6">
        <v>1</v>
      </c>
      <c r="Y848" s="6">
        <v>1</v>
      </c>
      <c r="Z848" s="6">
        <v>1</v>
      </c>
      <c r="AA848" s="6">
        <v>0</v>
      </c>
      <c r="AB848" s="6">
        <v>0</v>
      </c>
      <c r="AC848" s="6">
        <v>0</v>
      </c>
      <c r="AD848" s="6">
        <v>0</v>
      </c>
      <c r="AE848" s="6">
        <v>0</v>
      </c>
      <c r="AF848" s="6">
        <v>0</v>
      </c>
      <c r="AG848" s="6">
        <v>0</v>
      </c>
      <c r="AH848" s="6">
        <v>0</v>
      </c>
    </row>
    <row r="849" spans="1:34" x14ac:dyDescent="0.3">
      <c r="A849" s="6">
        <v>201281</v>
      </c>
      <c r="B849" s="12" t="str">
        <f t="shared" si="39"/>
        <v>2012-8-1</v>
      </c>
      <c r="C849" s="15">
        <v>2012</v>
      </c>
      <c r="D849" s="15">
        <v>8</v>
      </c>
      <c r="E849" s="15">
        <v>1</v>
      </c>
      <c r="F849" s="6" t="s">
        <v>28</v>
      </c>
      <c r="G849" s="6" t="s">
        <v>38</v>
      </c>
      <c r="H849" s="7">
        <v>3.02</v>
      </c>
      <c r="I849" s="6" t="s">
        <v>30</v>
      </c>
      <c r="J849" s="6" t="s">
        <v>43</v>
      </c>
      <c r="K849" s="7">
        <v>1.6</v>
      </c>
      <c r="L849" s="6" t="s">
        <v>39</v>
      </c>
      <c r="M849" s="6">
        <v>201331</v>
      </c>
      <c r="N849" s="6" t="str">
        <f t="shared" si="40"/>
        <v>2013-3-1</v>
      </c>
      <c r="O849" s="7">
        <v>0.95</v>
      </c>
      <c r="P849" s="7">
        <v>0.5</v>
      </c>
      <c r="Q849" s="6" t="s">
        <v>39</v>
      </c>
      <c r="R849" s="6">
        <v>201381</v>
      </c>
      <c r="S849" s="6" t="str">
        <f t="shared" si="41"/>
        <v>2013-8-1</v>
      </c>
      <c r="T849" s="7">
        <v>1.06</v>
      </c>
      <c r="U849" s="7">
        <v>1.25</v>
      </c>
      <c r="V849" s="6" t="s">
        <v>47</v>
      </c>
      <c r="W849" s="6">
        <v>0</v>
      </c>
      <c r="X849" s="6">
        <v>0</v>
      </c>
      <c r="Y849" s="6">
        <v>1</v>
      </c>
      <c r="Z849" s="6">
        <v>1</v>
      </c>
      <c r="AA849" s="6">
        <v>0</v>
      </c>
      <c r="AB849" s="6">
        <v>0</v>
      </c>
      <c r="AC849" s="6">
        <v>0</v>
      </c>
      <c r="AD849" s="6">
        <v>0</v>
      </c>
      <c r="AE849" s="6">
        <v>0</v>
      </c>
      <c r="AF849" s="6">
        <v>0</v>
      </c>
      <c r="AG849" s="6">
        <v>0</v>
      </c>
      <c r="AH849" s="6">
        <v>0</v>
      </c>
    </row>
    <row r="850" spans="1:34" x14ac:dyDescent="0.3">
      <c r="A850" s="6">
        <v>201281</v>
      </c>
      <c r="B850" s="12" t="str">
        <f t="shared" si="39"/>
        <v>2012-8-1</v>
      </c>
      <c r="C850" s="15">
        <v>2012</v>
      </c>
      <c r="D850" s="15">
        <v>8</v>
      </c>
      <c r="E850" s="15">
        <v>1</v>
      </c>
      <c r="F850" s="6" t="s">
        <v>33</v>
      </c>
      <c r="G850" s="6" t="s">
        <v>34</v>
      </c>
      <c r="H850" s="7">
        <v>3.52</v>
      </c>
      <c r="I850" s="6" t="s">
        <v>55</v>
      </c>
      <c r="J850" s="6" t="s">
        <v>35</v>
      </c>
      <c r="K850" s="7">
        <v>3</v>
      </c>
      <c r="L850" s="6" t="s">
        <v>32</v>
      </c>
      <c r="M850" s="6">
        <v>201331</v>
      </c>
      <c r="N850" s="6" t="str">
        <f t="shared" si="40"/>
        <v>2013-3-1</v>
      </c>
      <c r="O850" s="7">
        <v>2.8</v>
      </c>
      <c r="P850" s="7">
        <v>2.65</v>
      </c>
      <c r="Q850" s="6" t="s">
        <v>32</v>
      </c>
      <c r="R850" s="6">
        <v>201731</v>
      </c>
      <c r="S850" s="6" t="str">
        <f t="shared" si="41"/>
        <v>2017-3-1</v>
      </c>
      <c r="T850" s="7">
        <v>3.39</v>
      </c>
      <c r="U850" s="7">
        <v>3.85</v>
      </c>
      <c r="V850" s="6" t="s">
        <v>32</v>
      </c>
      <c r="W850" s="6">
        <v>0</v>
      </c>
      <c r="X850" s="6">
        <v>0</v>
      </c>
      <c r="Y850" s="6">
        <v>1</v>
      </c>
      <c r="Z850" s="6">
        <v>1</v>
      </c>
      <c r="AA850" s="6">
        <v>1</v>
      </c>
      <c r="AB850" s="6">
        <v>1</v>
      </c>
      <c r="AC850" s="6">
        <v>1</v>
      </c>
      <c r="AD850" s="6">
        <v>0</v>
      </c>
      <c r="AE850" s="6">
        <v>0</v>
      </c>
      <c r="AF850" s="6">
        <v>0</v>
      </c>
      <c r="AG850" s="6">
        <v>1</v>
      </c>
      <c r="AH850" s="6">
        <v>1</v>
      </c>
    </row>
    <row r="851" spans="1:34" x14ac:dyDescent="0.3">
      <c r="A851" s="6">
        <v>201281</v>
      </c>
      <c r="B851" s="12" t="str">
        <f t="shared" si="39"/>
        <v>2012-8-1</v>
      </c>
      <c r="C851" s="15">
        <v>2012</v>
      </c>
      <c r="D851" s="15">
        <v>8</v>
      </c>
      <c r="E851" s="15">
        <v>1</v>
      </c>
      <c r="F851" s="6" t="s">
        <v>33</v>
      </c>
      <c r="G851" s="6" t="s">
        <v>34</v>
      </c>
      <c r="H851" s="7">
        <v>3.91</v>
      </c>
      <c r="I851" s="6" t="s">
        <v>55</v>
      </c>
      <c r="J851" s="6" t="s">
        <v>35</v>
      </c>
      <c r="K851" s="7">
        <v>3.63</v>
      </c>
      <c r="L851" s="6" t="s">
        <v>32</v>
      </c>
      <c r="M851" s="6">
        <v>201331</v>
      </c>
      <c r="N851" s="6" t="str">
        <f t="shared" si="40"/>
        <v>2013-3-1</v>
      </c>
      <c r="O851" s="7">
        <v>3.52</v>
      </c>
      <c r="P851" s="7">
        <v>3.42</v>
      </c>
      <c r="Q851" s="6" t="s">
        <v>32</v>
      </c>
      <c r="R851" s="6">
        <v>201381</v>
      </c>
      <c r="S851" s="6" t="str">
        <f t="shared" si="41"/>
        <v>2013-8-1</v>
      </c>
      <c r="T851" s="7">
        <v>3.65</v>
      </c>
      <c r="U851" s="7">
        <v>3.84</v>
      </c>
      <c r="V851" s="6" t="s">
        <v>32</v>
      </c>
      <c r="W851" s="6">
        <v>0</v>
      </c>
      <c r="X851" s="6">
        <v>0</v>
      </c>
      <c r="Y851" s="6">
        <v>1</v>
      </c>
      <c r="Z851" s="6">
        <v>1</v>
      </c>
      <c r="AA851" s="6">
        <v>0</v>
      </c>
      <c r="AB851" s="6">
        <v>0</v>
      </c>
      <c r="AC851" s="6">
        <v>0</v>
      </c>
      <c r="AD851" s="6">
        <v>0</v>
      </c>
      <c r="AE851" s="6">
        <v>0</v>
      </c>
      <c r="AF851" s="6">
        <v>0</v>
      </c>
      <c r="AG851" s="6">
        <v>0</v>
      </c>
      <c r="AH851" s="6">
        <v>0</v>
      </c>
    </row>
    <row r="852" spans="1:34" x14ac:dyDescent="0.3">
      <c r="A852" s="6">
        <v>201281</v>
      </c>
      <c r="B852" s="12" t="str">
        <f t="shared" si="39"/>
        <v>2012-8-1</v>
      </c>
      <c r="C852" s="15">
        <v>2012</v>
      </c>
      <c r="D852" s="15">
        <v>8</v>
      </c>
      <c r="E852" s="15">
        <v>1</v>
      </c>
      <c r="F852" s="6" t="s">
        <v>28</v>
      </c>
      <c r="G852" s="6" t="s">
        <v>38</v>
      </c>
      <c r="H852" s="7">
        <v>3.22</v>
      </c>
      <c r="I852" s="6" t="s">
        <v>30</v>
      </c>
      <c r="J852" s="6" t="s">
        <v>31</v>
      </c>
      <c r="K852" s="7">
        <v>2.4</v>
      </c>
      <c r="L852" s="6" t="s">
        <v>32</v>
      </c>
      <c r="M852" s="6">
        <v>201331</v>
      </c>
      <c r="N852" s="6" t="str">
        <f t="shared" si="40"/>
        <v>2013-3-1</v>
      </c>
      <c r="O852" s="7">
        <v>2.38</v>
      </c>
      <c r="P852" s="7">
        <v>2.37</v>
      </c>
      <c r="Q852" s="6" t="s">
        <v>32</v>
      </c>
      <c r="R852" s="6">
        <v>201631</v>
      </c>
      <c r="S852" s="6" t="str">
        <f t="shared" si="41"/>
        <v>2016-3-1</v>
      </c>
      <c r="T852" s="7">
        <v>2.64</v>
      </c>
      <c r="U852" s="7">
        <v>3.15</v>
      </c>
      <c r="V852" s="6" t="s">
        <v>32</v>
      </c>
      <c r="W852" s="6">
        <v>0</v>
      </c>
      <c r="X852" s="6">
        <v>0</v>
      </c>
      <c r="Y852" s="6">
        <v>1</v>
      </c>
      <c r="Z852" s="6">
        <v>1</v>
      </c>
      <c r="AA852" s="6">
        <v>1</v>
      </c>
      <c r="AB852" s="6">
        <v>1</v>
      </c>
      <c r="AC852" s="6">
        <v>0</v>
      </c>
      <c r="AD852" s="6">
        <v>0</v>
      </c>
      <c r="AE852" s="6">
        <v>0</v>
      </c>
      <c r="AF852" s="6">
        <v>1</v>
      </c>
      <c r="AG852" s="6">
        <v>1</v>
      </c>
      <c r="AH852" s="6">
        <v>1</v>
      </c>
    </row>
    <row r="853" spans="1:34" x14ac:dyDescent="0.3">
      <c r="A853" s="6">
        <v>201281</v>
      </c>
      <c r="B853" s="12" t="str">
        <f t="shared" si="39"/>
        <v>2012-8-1</v>
      </c>
      <c r="C853" s="15">
        <v>2012</v>
      </c>
      <c r="D853" s="15">
        <v>8</v>
      </c>
      <c r="E853" s="15">
        <v>1</v>
      </c>
      <c r="F853" s="6" t="s">
        <v>33</v>
      </c>
      <c r="G853" s="6" t="s">
        <v>36</v>
      </c>
      <c r="H853" s="7">
        <v>3.47</v>
      </c>
      <c r="I853" s="6" t="s">
        <v>30</v>
      </c>
      <c r="J853" s="6" t="s">
        <v>31</v>
      </c>
      <c r="K853" s="7">
        <v>3.32</v>
      </c>
      <c r="L853" s="6" t="s">
        <v>32</v>
      </c>
      <c r="M853" s="6">
        <v>201331</v>
      </c>
      <c r="N853" s="6" t="str">
        <f t="shared" si="40"/>
        <v>2013-3-1</v>
      </c>
      <c r="O853" s="7">
        <v>3.22</v>
      </c>
      <c r="P853" s="7">
        <v>3.15</v>
      </c>
      <c r="Q853" s="6" t="s">
        <v>32</v>
      </c>
      <c r="R853" s="6">
        <v>201631</v>
      </c>
      <c r="S853" s="6" t="str">
        <f t="shared" si="41"/>
        <v>2016-3-1</v>
      </c>
      <c r="T853" s="7">
        <v>3.23</v>
      </c>
      <c r="U853" s="7">
        <v>3.91</v>
      </c>
      <c r="V853" s="6" t="s">
        <v>32</v>
      </c>
      <c r="W853" s="6">
        <v>0</v>
      </c>
      <c r="X853" s="6">
        <v>0</v>
      </c>
      <c r="Y853" s="6">
        <v>1</v>
      </c>
      <c r="Z853" s="6">
        <v>1</v>
      </c>
      <c r="AA853" s="6">
        <v>1</v>
      </c>
      <c r="AB853" s="6">
        <v>1</v>
      </c>
      <c r="AC853" s="6">
        <v>0</v>
      </c>
      <c r="AD853" s="6">
        <v>0</v>
      </c>
      <c r="AE853" s="6">
        <v>0</v>
      </c>
      <c r="AF853" s="6">
        <v>1</v>
      </c>
      <c r="AG853" s="6">
        <v>1</v>
      </c>
      <c r="AH853" s="6">
        <v>1</v>
      </c>
    </row>
    <row r="854" spans="1:34" x14ac:dyDescent="0.3">
      <c r="A854" s="6">
        <v>201281</v>
      </c>
      <c r="B854" s="12" t="str">
        <f t="shared" si="39"/>
        <v>2012-8-1</v>
      </c>
      <c r="C854" s="15">
        <v>2012</v>
      </c>
      <c r="D854" s="15">
        <v>8</v>
      </c>
      <c r="E854" s="15">
        <v>1</v>
      </c>
      <c r="F854" s="6" t="s">
        <v>33</v>
      </c>
      <c r="G854" s="6" t="s">
        <v>40</v>
      </c>
      <c r="H854" s="7">
        <v>3.93</v>
      </c>
      <c r="I854" s="6" t="s">
        <v>56</v>
      </c>
      <c r="J854" s="6" t="s">
        <v>41</v>
      </c>
      <c r="K854" s="7">
        <v>3.56</v>
      </c>
      <c r="L854" s="6" t="s">
        <v>32</v>
      </c>
      <c r="M854" s="6">
        <v>201331</v>
      </c>
      <c r="N854" s="6" t="str">
        <f t="shared" si="40"/>
        <v>2013-3-1</v>
      </c>
      <c r="O854" s="7">
        <v>3.62</v>
      </c>
      <c r="P854" s="7">
        <v>3.67</v>
      </c>
      <c r="Q854" s="6" t="s">
        <v>32</v>
      </c>
      <c r="R854" s="6">
        <v>201631</v>
      </c>
      <c r="S854" s="6" t="str">
        <f t="shared" si="41"/>
        <v>2016-3-1</v>
      </c>
      <c r="T854" s="7">
        <v>3.5</v>
      </c>
      <c r="U854" s="7">
        <v>3.92</v>
      </c>
      <c r="V854" s="6" t="s">
        <v>32</v>
      </c>
      <c r="W854" s="6">
        <v>1</v>
      </c>
      <c r="X854" s="6">
        <v>0</v>
      </c>
      <c r="Y854" s="6">
        <v>1</v>
      </c>
      <c r="Z854" s="6">
        <v>1</v>
      </c>
      <c r="AA854" s="6">
        <v>1</v>
      </c>
      <c r="AB854" s="6">
        <v>1</v>
      </c>
      <c r="AC854" s="6">
        <v>0</v>
      </c>
      <c r="AD854" s="6">
        <v>0</v>
      </c>
      <c r="AE854" s="6">
        <v>0</v>
      </c>
      <c r="AF854" s="6">
        <v>1</v>
      </c>
      <c r="AG854" s="6">
        <v>1</v>
      </c>
      <c r="AH854" s="6">
        <v>1</v>
      </c>
    </row>
    <row r="855" spans="1:34" x14ac:dyDescent="0.3">
      <c r="A855" s="6">
        <v>201281</v>
      </c>
      <c r="B855" s="12" t="str">
        <f t="shared" si="39"/>
        <v>2012-8-1</v>
      </c>
      <c r="C855" s="15">
        <v>2012</v>
      </c>
      <c r="D855" s="15">
        <v>8</v>
      </c>
      <c r="E855" s="15">
        <v>1</v>
      </c>
      <c r="F855" s="6" t="s">
        <v>28</v>
      </c>
      <c r="G855" s="6" t="s">
        <v>40</v>
      </c>
      <c r="H855" s="7">
        <v>3.4</v>
      </c>
      <c r="I855" s="6" t="s">
        <v>53</v>
      </c>
      <c r="J855" s="6" t="s">
        <v>43</v>
      </c>
      <c r="K855" s="7">
        <v>3.92</v>
      </c>
      <c r="L855" s="6" t="s">
        <v>32</v>
      </c>
      <c r="M855" s="6">
        <v>201331</v>
      </c>
      <c r="N855" s="6" t="str">
        <f t="shared" si="40"/>
        <v>2013-3-1</v>
      </c>
      <c r="O855" s="7">
        <v>3.96</v>
      </c>
      <c r="P855" s="7">
        <v>4</v>
      </c>
      <c r="Q855" s="6" t="s">
        <v>32</v>
      </c>
      <c r="R855" s="6">
        <v>201331</v>
      </c>
      <c r="S855" s="6" t="str">
        <f t="shared" si="41"/>
        <v>2013-3-1</v>
      </c>
      <c r="T855" s="7">
        <v>3.96</v>
      </c>
      <c r="U855" s="7">
        <v>4</v>
      </c>
      <c r="V855" s="6" t="s">
        <v>32</v>
      </c>
      <c r="W855" s="6">
        <v>1</v>
      </c>
      <c r="X855" s="6">
        <v>0</v>
      </c>
      <c r="Y855" s="6">
        <v>1</v>
      </c>
      <c r="Z855" s="6">
        <v>0</v>
      </c>
      <c r="AA855" s="6">
        <v>0</v>
      </c>
      <c r="AB855" s="6">
        <v>0</v>
      </c>
      <c r="AC855" s="6">
        <v>0</v>
      </c>
      <c r="AD855" s="6">
        <v>0</v>
      </c>
      <c r="AE855" s="6">
        <v>0</v>
      </c>
      <c r="AF855" s="6">
        <v>0</v>
      </c>
      <c r="AG855" s="6">
        <v>0</v>
      </c>
      <c r="AH855" s="6">
        <v>0</v>
      </c>
    </row>
    <row r="856" spans="1:34" x14ac:dyDescent="0.3">
      <c r="A856" s="6">
        <v>201281</v>
      </c>
      <c r="B856" s="12" t="str">
        <f t="shared" si="39"/>
        <v>2012-8-1</v>
      </c>
      <c r="C856" s="15">
        <v>2012</v>
      </c>
      <c r="D856" s="15">
        <v>8</v>
      </c>
      <c r="E856" s="15">
        <v>1</v>
      </c>
      <c r="F856" s="6" t="s">
        <v>33</v>
      </c>
      <c r="G856" s="6" t="s">
        <v>40</v>
      </c>
      <c r="H856" s="7">
        <v>3.57</v>
      </c>
      <c r="I856" s="6" t="s">
        <v>30</v>
      </c>
      <c r="J856" s="6" t="s">
        <v>31</v>
      </c>
      <c r="K856" s="7">
        <v>2.92</v>
      </c>
      <c r="L856" s="6" t="s">
        <v>32</v>
      </c>
      <c r="M856" s="6">
        <v>201331</v>
      </c>
      <c r="N856" s="6" t="str">
        <f t="shared" si="40"/>
        <v>2013-3-1</v>
      </c>
      <c r="O856" s="7">
        <v>2.88</v>
      </c>
      <c r="P856" s="7">
        <v>2.84</v>
      </c>
      <c r="Q856" s="6" t="s">
        <v>32</v>
      </c>
      <c r="R856" s="6">
        <v>201631</v>
      </c>
      <c r="S856" s="6" t="str">
        <f t="shared" si="41"/>
        <v>2016-3-1</v>
      </c>
      <c r="T856" s="7">
        <v>3.01</v>
      </c>
      <c r="U856" s="7">
        <v>2.8</v>
      </c>
      <c r="V856" s="6" t="s">
        <v>32</v>
      </c>
      <c r="W856" s="6">
        <v>0</v>
      </c>
      <c r="X856" s="6">
        <v>0</v>
      </c>
      <c r="Y856" s="6">
        <v>1</v>
      </c>
      <c r="Z856" s="6">
        <v>1</v>
      </c>
      <c r="AA856" s="6">
        <v>1</v>
      </c>
      <c r="AB856" s="6">
        <v>1</v>
      </c>
      <c r="AC856" s="6">
        <v>0</v>
      </c>
      <c r="AD856" s="6">
        <v>0</v>
      </c>
      <c r="AE856" s="6">
        <v>0</v>
      </c>
      <c r="AF856" s="6">
        <v>1</v>
      </c>
      <c r="AG856" s="6">
        <v>1</v>
      </c>
      <c r="AH856" s="6">
        <v>1</v>
      </c>
    </row>
    <row r="857" spans="1:34" x14ac:dyDescent="0.3">
      <c r="A857" s="6">
        <v>201281</v>
      </c>
      <c r="B857" s="12" t="str">
        <f t="shared" si="39"/>
        <v>2012-8-1</v>
      </c>
      <c r="C857" s="15">
        <v>2012</v>
      </c>
      <c r="D857" s="15">
        <v>8</v>
      </c>
      <c r="E857" s="15">
        <v>1</v>
      </c>
      <c r="F857" s="6" t="s">
        <v>28</v>
      </c>
      <c r="G857" s="6" t="s">
        <v>40</v>
      </c>
      <c r="H857" s="7">
        <v>3.01</v>
      </c>
      <c r="I857" s="6" t="s">
        <v>30</v>
      </c>
      <c r="J857" s="6" t="s">
        <v>41</v>
      </c>
      <c r="K857" s="7">
        <v>2.2799999999999998</v>
      </c>
      <c r="L857" s="6" t="s">
        <v>32</v>
      </c>
      <c r="M857" s="6">
        <v>201371</v>
      </c>
      <c r="N857" s="6" t="str">
        <f t="shared" si="40"/>
        <v>2013-7-1</v>
      </c>
      <c r="O857" s="7">
        <v>1.92</v>
      </c>
      <c r="P857" s="7">
        <v>1</v>
      </c>
      <c r="Q857" s="6" t="s">
        <v>39</v>
      </c>
      <c r="R857" s="6">
        <v>201931</v>
      </c>
      <c r="S857" s="6" t="str">
        <f t="shared" si="41"/>
        <v>2019-3-1</v>
      </c>
      <c r="T857" s="7">
        <v>2.13</v>
      </c>
      <c r="U857" s="7">
        <v>3.9</v>
      </c>
      <c r="V857" s="6" t="s">
        <v>32</v>
      </c>
      <c r="W857" s="6">
        <v>0</v>
      </c>
      <c r="X857" s="6">
        <v>0</v>
      </c>
      <c r="Y857" s="6">
        <v>1</v>
      </c>
      <c r="Z857" s="6">
        <v>1</v>
      </c>
      <c r="AA857" s="6">
        <v>1</v>
      </c>
      <c r="AB857" s="6">
        <v>1</v>
      </c>
      <c r="AC857" s="6">
        <v>1</v>
      </c>
      <c r="AD857" s="6">
        <v>1</v>
      </c>
      <c r="AE857" s="6">
        <v>0</v>
      </c>
      <c r="AF857" s="6">
        <v>0</v>
      </c>
      <c r="AG857" s="6">
        <v>0</v>
      </c>
      <c r="AH857" s="6">
        <v>0</v>
      </c>
    </row>
    <row r="858" spans="1:34" x14ac:dyDescent="0.3">
      <c r="A858" s="6">
        <v>201281</v>
      </c>
      <c r="B858" s="12" t="str">
        <f t="shared" si="39"/>
        <v>2012-8-1</v>
      </c>
      <c r="C858" s="15">
        <v>2012</v>
      </c>
      <c r="D858" s="15">
        <v>8</v>
      </c>
      <c r="E858" s="15">
        <v>1</v>
      </c>
      <c r="F858" s="6" t="s">
        <v>28</v>
      </c>
      <c r="G858" s="6" t="s">
        <v>38</v>
      </c>
      <c r="H858" s="7">
        <v>3</v>
      </c>
      <c r="I858" s="6" t="s">
        <v>60</v>
      </c>
      <c r="J858" s="6" t="s">
        <v>43</v>
      </c>
      <c r="K858" s="7">
        <v>0.26</v>
      </c>
      <c r="L858" s="6" t="s">
        <v>39</v>
      </c>
      <c r="M858" s="6">
        <v>201281</v>
      </c>
      <c r="N858" s="6" t="str">
        <f t="shared" si="40"/>
        <v>2012-8-1</v>
      </c>
      <c r="O858" s="7">
        <v>0.26</v>
      </c>
      <c r="P858" s="7">
        <v>0.26</v>
      </c>
      <c r="Q858" s="6" t="s">
        <v>39</v>
      </c>
      <c r="R858" s="6">
        <v>201281</v>
      </c>
      <c r="S858" s="6" t="str">
        <f t="shared" si="41"/>
        <v>2012-8-1</v>
      </c>
      <c r="T858" s="7">
        <v>0.26</v>
      </c>
      <c r="U858" s="7">
        <v>0.26</v>
      </c>
      <c r="V858" s="6" t="s">
        <v>39</v>
      </c>
      <c r="W858" s="6">
        <v>0</v>
      </c>
      <c r="X858" s="6">
        <v>0</v>
      </c>
      <c r="Y858" s="6">
        <v>1</v>
      </c>
      <c r="Z858" s="6">
        <v>0</v>
      </c>
      <c r="AA858" s="6">
        <v>0</v>
      </c>
      <c r="AB858" s="6">
        <v>0</v>
      </c>
      <c r="AC858" s="6">
        <v>0</v>
      </c>
      <c r="AD858" s="6">
        <v>0</v>
      </c>
      <c r="AE858" s="6">
        <v>0</v>
      </c>
      <c r="AF858" s="6">
        <v>0</v>
      </c>
      <c r="AG858" s="6">
        <v>0</v>
      </c>
      <c r="AH858" s="6">
        <v>0</v>
      </c>
    </row>
    <row r="859" spans="1:34" x14ac:dyDescent="0.3">
      <c r="A859" s="6">
        <v>201281</v>
      </c>
      <c r="B859" s="12" t="str">
        <f t="shared" si="39"/>
        <v>2012-8-1</v>
      </c>
      <c r="C859" s="15">
        <v>2012</v>
      </c>
      <c r="D859" s="15">
        <v>8</v>
      </c>
      <c r="E859" s="15">
        <v>1</v>
      </c>
      <c r="F859" s="6" t="s">
        <v>28</v>
      </c>
      <c r="G859" s="6" t="s">
        <v>37</v>
      </c>
      <c r="H859" s="7">
        <v>3.25</v>
      </c>
      <c r="I859" s="6" t="s">
        <v>60</v>
      </c>
      <c r="J859" s="6" t="s">
        <v>46</v>
      </c>
      <c r="K859" s="7">
        <v>2.68</v>
      </c>
      <c r="L859" s="6" t="s">
        <v>32</v>
      </c>
      <c r="M859" s="6">
        <v>201331</v>
      </c>
      <c r="N859" s="6" t="str">
        <f t="shared" si="40"/>
        <v>2013-3-1</v>
      </c>
      <c r="O859" s="7">
        <v>2.72</v>
      </c>
      <c r="P859" s="7">
        <v>2.76</v>
      </c>
      <c r="Q859" s="6" t="s">
        <v>32</v>
      </c>
      <c r="R859" s="6">
        <v>201631</v>
      </c>
      <c r="S859" s="6" t="str">
        <f t="shared" si="41"/>
        <v>2016-3-1</v>
      </c>
      <c r="T859" s="7">
        <v>3.03</v>
      </c>
      <c r="U859" s="7">
        <v>3.17</v>
      </c>
      <c r="V859" s="6" t="s">
        <v>32</v>
      </c>
      <c r="W859" s="6">
        <v>0</v>
      </c>
      <c r="X859" s="6">
        <v>1</v>
      </c>
      <c r="Y859" s="6">
        <v>1</v>
      </c>
      <c r="Z859" s="6">
        <v>1</v>
      </c>
      <c r="AA859" s="6">
        <v>1</v>
      </c>
      <c r="AB859" s="6">
        <v>1</v>
      </c>
      <c r="AC859" s="6">
        <v>0</v>
      </c>
      <c r="AD859" s="6">
        <v>0</v>
      </c>
      <c r="AE859" s="6">
        <v>0</v>
      </c>
      <c r="AF859" s="6">
        <v>1</v>
      </c>
      <c r="AG859" s="6">
        <v>1</v>
      </c>
      <c r="AH859" s="6">
        <v>1</v>
      </c>
    </row>
    <row r="860" spans="1:34" x14ac:dyDescent="0.3">
      <c r="A860" s="6">
        <v>201281</v>
      </c>
      <c r="B860" s="12" t="str">
        <f t="shared" si="39"/>
        <v>2012-8-1</v>
      </c>
      <c r="C860" s="15">
        <v>2012</v>
      </c>
      <c r="D860" s="15">
        <v>8</v>
      </c>
      <c r="E860" s="15">
        <v>1</v>
      </c>
      <c r="F860" s="6" t="s">
        <v>28</v>
      </c>
      <c r="G860" s="6" t="s">
        <v>37</v>
      </c>
      <c r="H860" s="7">
        <v>3.43</v>
      </c>
      <c r="I860" s="6" t="s">
        <v>30</v>
      </c>
      <c r="J860" s="6" t="s">
        <v>43</v>
      </c>
      <c r="K860" s="7">
        <v>2.17</v>
      </c>
      <c r="L860" s="6" t="s">
        <v>32</v>
      </c>
      <c r="M860" s="6">
        <v>201331</v>
      </c>
      <c r="N860" s="6" t="str">
        <f t="shared" si="40"/>
        <v>2013-3-1</v>
      </c>
      <c r="O860" s="7">
        <v>2.2200000000000002</v>
      </c>
      <c r="P860" s="7">
        <v>2.2799999999999998</v>
      </c>
      <c r="Q860" s="6" t="s">
        <v>32</v>
      </c>
      <c r="R860" s="6">
        <v>201671</v>
      </c>
      <c r="S860" s="6" t="str">
        <f t="shared" si="41"/>
        <v>2016-7-1</v>
      </c>
      <c r="T860" s="7">
        <v>2.3199999999999998</v>
      </c>
      <c r="U860" s="7">
        <v>2</v>
      </c>
      <c r="V860" s="6" t="s">
        <v>32</v>
      </c>
      <c r="W860" s="6">
        <v>1</v>
      </c>
      <c r="X860" s="6">
        <v>0</v>
      </c>
      <c r="Y860" s="6">
        <v>1</v>
      </c>
      <c r="Z860" s="6">
        <v>1</v>
      </c>
      <c r="AA860" s="6">
        <v>1</v>
      </c>
      <c r="AB860" s="6">
        <v>1</v>
      </c>
      <c r="AC860" s="6">
        <v>0</v>
      </c>
      <c r="AD860" s="6">
        <v>0</v>
      </c>
      <c r="AE860" s="6">
        <v>0</v>
      </c>
      <c r="AF860" s="6">
        <v>1</v>
      </c>
      <c r="AG860" s="6">
        <v>1</v>
      </c>
      <c r="AH860" s="6">
        <v>1</v>
      </c>
    </row>
    <row r="861" spans="1:34" x14ac:dyDescent="0.3">
      <c r="A861" s="6">
        <v>201281</v>
      </c>
      <c r="B861" s="12" t="str">
        <f t="shared" si="39"/>
        <v>2012-8-1</v>
      </c>
      <c r="C861" s="15">
        <v>2012</v>
      </c>
      <c r="D861" s="15">
        <v>8</v>
      </c>
      <c r="E861" s="15">
        <v>1</v>
      </c>
      <c r="F861" s="6" t="s">
        <v>28</v>
      </c>
      <c r="G861" s="6" t="s">
        <v>38</v>
      </c>
      <c r="H861" s="7">
        <v>2.82</v>
      </c>
      <c r="I861" s="6" t="s">
        <v>30</v>
      </c>
      <c r="J861" s="6" t="s">
        <v>43</v>
      </c>
      <c r="K861" s="7">
        <v>1.89</v>
      </c>
      <c r="L861" s="6" t="s">
        <v>39</v>
      </c>
      <c r="M861" s="6">
        <v>201331</v>
      </c>
      <c r="N861" s="6" t="str">
        <f t="shared" si="40"/>
        <v>2013-3-1</v>
      </c>
      <c r="O861" s="7">
        <v>1.0900000000000001</v>
      </c>
      <c r="P861" s="7">
        <v>0</v>
      </c>
      <c r="Q861" s="6" t="s">
        <v>39</v>
      </c>
      <c r="R861" s="6">
        <v>201431</v>
      </c>
      <c r="S861" s="6" t="str">
        <f t="shared" si="41"/>
        <v>2014-3-1</v>
      </c>
      <c r="T861" s="7">
        <v>0.94</v>
      </c>
      <c r="U861" s="7">
        <v>1</v>
      </c>
      <c r="V861" s="6" t="s">
        <v>47</v>
      </c>
      <c r="W861" s="6">
        <v>0</v>
      </c>
      <c r="X861" s="6">
        <v>0</v>
      </c>
      <c r="Y861" s="6">
        <v>1</v>
      </c>
      <c r="Z861" s="6">
        <v>1</v>
      </c>
      <c r="AA861" s="6">
        <v>0</v>
      </c>
      <c r="AB861" s="6">
        <v>0</v>
      </c>
      <c r="AC861" s="6">
        <v>0</v>
      </c>
      <c r="AD861" s="6">
        <v>0</v>
      </c>
      <c r="AE861" s="6">
        <v>0</v>
      </c>
      <c r="AF861" s="6">
        <v>0</v>
      </c>
      <c r="AG861" s="6">
        <v>0</v>
      </c>
      <c r="AH861" s="6">
        <v>0</v>
      </c>
    </row>
    <row r="862" spans="1:34" x14ac:dyDescent="0.3">
      <c r="A862" s="6">
        <v>201281</v>
      </c>
      <c r="B862" s="12" t="str">
        <f t="shared" si="39"/>
        <v>2012-8-1</v>
      </c>
      <c r="C862" s="15">
        <v>2012</v>
      </c>
      <c r="D862" s="15">
        <v>8</v>
      </c>
      <c r="E862" s="15">
        <v>1</v>
      </c>
      <c r="F862" s="6" t="s">
        <v>28</v>
      </c>
      <c r="G862" s="6" t="s">
        <v>38</v>
      </c>
      <c r="H862" s="7">
        <v>2.7</v>
      </c>
      <c r="I862" s="6" t="s">
        <v>54</v>
      </c>
      <c r="J862" s="6" t="s">
        <v>31</v>
      </c>
      <c r="K862" s="7">
        <v>2.65</v>
      </c>
      <c r="L862" s="6" t="s">
        <v>32</v>
      </c>
      <c r="M862" s="6">
        <v>201331</v>
      </c>
      <c r="N862" s="6" t="str">
        <f t="shared" si="40"/>
        <v>2013-3-1</v>
      </c>
      <c r="O862" s="7">
        <v>1.93</v>
      </c>
      <c r="P862" s="7">
        <v>1.17</v>
      </c>
      <c r="Q862" s="6" t="s">
        <v>39</v>
      </c>
      <c r="R862" s="6">
        <v>201551</v>
      </c>
      <c r="S862" s="6" t="str">
        <f t="shared" si="41"/>
        <v>2015-5-1</v>
      </c>
      <c r="T862" s="7">
        <v>1.86</v>
      </c>
      <c r="U862" s="7">
        <v>0</v>
      </c>
      <c r="V862" s="6" t="s">
        <v>39</v>
      </c>
      <c r="W862" s="6">
        <v>0</v>
      </c>
      <c r="X862" s="6">
        <v>0</v>
      </c>
      <c r="Y862" s="6">
        <v>1</v>
      </c>
      <c r="Z862" s="6">
        <v>1</v>
      </c>
      <c r="AA862" s="6">
        <v>1</v>
      </c>
      <c r="AB862" s="6">
        <v>0</v>
      </c>
      <c r="AC862" s="6">
        <v>0</v>
      </c>
      <c r="AD862" s="6">
        <v>0</v>
      </c>
      <c r="AE862" s="6">
        <v>0</v>
      </c>
      <c r="AF862" s="6">
        <v>0</v>
      </c>
      <c r="AG862" s="6">
        <v>0</v>
      </c>
      <c r="AH862" s="6">
        <v>0</v>
      </c>
    </row>
    <row r="863" spans="1:34" x14ac:dyDescent="0.3">
      <c r="A863" s="6">
        <v>201281</v>
      </c>
      <c r="B863" s="12" t="str">
        <f t="shared" si="39"/>
        <v>2012-8-1</v>
      </c>
      <c r="C863" s="15">
        <v>2012</v>
      </c>
      <c r="D863" s="15">
        <v>8</v>
      </c>
      <c r="E863" s="15">
        <v>1</v>
      </c>
      <c r="F863" s="6" t="s">
        <v>28</v>
      </c>
      <c r="G863" s="6" t="s">
        <v>40</v>
      </c>
      <c r="H863" s="7">
        <v>3</v>
      </c>
      <c r="I863" s="6" t="s">
        <v>53</v>
      </c>
      <c r="J863" s="6" t="s">
        <v>31</v>
      </c>
      <c r="K863" s="7">
        <v>2.75</v>
      </c>
      <c r="L863" s="6" t="s">
        <v>32</v>
      </c>
      <c r="M863" s="6">
        <v>201331</v>
      </c>
      <c r="N863" s="6" t="str">
        <f t="shared" si="40"/>
        <v>2013-3-1</v>
      </c>
      <c r="O863" s="7">
        <v>2.68</v>
      </c>
      <c r="P863" s="7">
        <v>2.61</v>
      </c>
      <c r="Q863" s="6" t="s">
        <v>32</v>
      </c>
      <c r="R863" s="6">
        <v>201431</v>
      </c>
      <c r="S863" s="6" t="str">
        <f t="shared" si="41"/>
        <v>2014-3-1</v>
      </c>
      <c r="T863" s="7">
        <v>2.27</v>
      </c>
      <c r="U863" s="7">
        <v>1.92</v>
      </c>
      <c r="V863" s="6" t="s">
        <v>42</v>
      </c>
      <c r="W863" s="6">
        <v>1</v>
      </c>
      <c r="X863" s="6">
        <v>0</v>
      </c>
      <c r="Y863" s="6">
        <v>1</v>
      </c>
      <c r="Z863" s="6">
        <v>1</v>
      </c>
      <c r="AA863" s="6">
        <v>0</v>
      </c>
      <c r="AB863" s="6">
        <v>0</v>
      </c>
      <c r="AC863" s="6">
        <v>0</v>
      </c>
      <c r="AD863" s="6">
        <v>0</v>
      </c>
      <c r="AE863" s="6">
        <v>0</v>
      </c>
      <c r="AF863" s="6">
        <v>0</v>
      </c>
      <c r="AG863" s="6">
        <v>0</v>
      </c>
      <c r="AH863" s="6">
        <v>0</v>
      </c>
    </row>
    <row r="864" spans="1:34" x14ac:dyDescent="0.3">
      <c r="A864" s="6">
        <v>201281</v>
      </c>
      <c r="B864" s="12" t="str">
        <f t="shared" si="39"/>
        <v>2012-8-1</v>
      </c>
      <c r="C864" s="15">
        <v>2012</v>
      </c>
      <c r="D864" s="15">
        <v>8</v>
      </c>
      <c r="E864" s="15">
        <v>1</v>
      </c>
      <c r="F864" s="6" t="s">
        <v>33</v>
      </c>
      <c r="G864" s="6" t="s">
        <v>34</v>
      </c>
      <c r="H864" s="7">
        <v>3.62</v>
      </c>
      <c r="I864" s="6" t="s">
        <v>56</v>
      </c>
      <c r="J864" s="6" t="s">
        <v>35</v>
      </c>
      <c r="K864" s="7">
        <v>3.3</v>
      </c>
      <c r="L864" s="6" t="s">
        <v>32</v>
      </c>
      <c r="M864" s="6">
        <v>201351</v>
      </c>
      <c r="N864" s="6" t="str">
        <f t="shared" si="40"/>
        <v>2013-5-1</v>
      </c>
      <c r="O864" s="7">
        <v>2.73</v>
      </c>
      <c r="P864" s="7">
        <v>2.2799999999999998</v>
      </c>
      <c r="Q864" s="6" t="s">
        <v>32</v>
      </c>
      <c r="R864" s="6">
        <v>201381</v>
      </c>
      <c r="S864" s="6" t="str">
        <f t="shared" si="41"/>
        <v>2013-8-1</v>
      </c>
      <c r="T864" s="7">
        <v>2.68</v>
      </c>
      <c r="U864" s="7">
        <v>2.5</v>
      </c>
      <c r="V864" s="6" t="s">
        <v>32</v>
      </c>
      <c r="W864" s="6">
        <v>0</v>
      </c>
      <c r="X864" s="6">
        <v>0</v>
      </c>
      <c r="Y864" s="6">
        <v>1</v>
      </c>
      <c r="Z864" s="6">
        <v>1</v>
      </c>
      <c r="AA864" s="6">
        <v>0</v>
      </c>
      <c r="AB864" s="6">
        <v>0</v>
      </c>
      <c r="AC864" s="6">
        <v>0</v>
      </c>
      <c r="AD864" s="6">
        <v>0</v>
      </c>
      <c r="AE864" s="6">
        <v>0</v>
      </c>
      <c r="AF864" s="6">
        <v>0</v>
      </c>
      <c r="AG864" s="6">
        <v>0</v>
      </c>
      <c r="AH864" s="6">
        <v>0</v>
      </c>
    </row>
    <row r="865" spans="1:34" x14ac:dyDescent="0.3">
      <c r="A865" s="6">
        <v>201281</v>
      </c>
      <c r="B865" s="12" t="str">
        <f t="shared" si="39"/>
        <v>2012-8-1</v>
      </c>
      <c r="C865" s="15">
        <v>2012</v>
      </c>
      <c r="D865" s="15">
        <v>8</v>
      </c>
      <c r="E865" s="15">
        <v>1</v>
      </c>
      <c r="F865" s="6" t="s">
        <v>33</v>
      </c>
      <c r="G865" s="6" t="s">
        <v>40</v>
      </c>
      <c r="H865" s="7">
        <v>3.06</v>
      </c>
      <c r="I865" s="6" t="s">
        <v>53</v>
      </c>
      <c r="J865" s="6" t="s">
        <v>43</v>
      </c>
      <c r="K865" s="7">
        <v>3.56</v>
      </c>
      <c r="L865" s="6" t="s">
        <v>32</v>
      </c>
      <c r="M865" s="6">
        <v>201331</v>
      </c>
      <c r="N865" s="6" t="str">
        <f t="shared" si="40"/>
        <v>2013-3-1</v>
      </c>
      <c r="O865" s="7">
        <v>3.4</v>
      </c>
      <c r="P865" s="7">
        <v>3.27</v>
      </c>
      <c r="Q865" s="6" t="s">
        <v>32</v>
      </c>
      <c r="R865" s="6">
        <v>201651</v>
      </c>
      <c r="S865" s="6" t="str">
        <f t="shared" si="41"/>
        <v>2016-5-1</v>
      </c>
      <c r="T865" s="7">
        <v>3.55</v>
      </c>
      <c r="U865" s="7">
        <v>4</v>
      </c>
      <c r="V865" s="6" t="s">
        <v>32</v>
      </c>
      <c r="W865" s="6">
        <v>0</v>
      </c>
      <c r="X865" s="6">
        <v>0</v>
      </c>
      <c r="Y865" s="6">
        <v>1</v>
      </c>
      <c r="Z865" s="6">
        <v>1</v>
      </c>
      <c r="AA865" s="6">
        <v>1</v>
      </c>
      <c r="AB865" s="6">
        <v>1</v>
      </c>
      <c r="AC865" s="6">
        <v>0</v>
      </c>
      <c r="AD865" s="6">
        <v>0</v>
      </c>
      <c r="AE865" s="6">
        <v>0</v>
      </c>
      <c r="AF865" s="6">
        <v>1</v>
      </c>
      <c r="AG865" s="6">
        <v>1</v>
      </c>
      <c r="AH865" s="6">
        <v>1</v>
      </c>
    </row>
    <row r="866" spans="1:34" x14ac:dyDescent="0.3">
      <c r="A866" s="6">
        <v>201281</v>
      </c>
      <c r="B866" s="12" t="str">
        <f t="shared" si="39"/>
        <v>2012-8-1</v>
      </c>
      <c r="C866" s="15">
        <v>2012</v>
      </c>
      <c r="D866" s="15">
        <v>8</v>
      </c>
      <c r="E866" s="15">
        <v>1</v>
      </c>
      <c r="F866" s="6" t="s">
        <v>33</v>
      </c>
      <c r="G866" s="6" t="s">
        <v>38</v>
      </c>
      <c r="H866" s="7">
        <v>3.19</v>
      </c>
      <c r="I866" s="6" t="s">
        <v>54</v>
      </c>
      <c r="J866" s="6" t="s">
        <v>31</v>
      </c>
      <c r="K866" s="7">
        <v>3.18</v>
      </c>
      <c r="L866" s="6" t="s">
        <v>32</v>
      </c>
      <c r="M866" s="6">
        <v>201331</v>
      </c>
      <c r="N866" s="6" t="str">
        <f t="shared" si="40"/>
        <v>2013-3-1</v>
      </c>
      <c r="O866" s="7">
        <v>3.1</v>
      </c>
      <c r="P866" s="7">
        <v>3</v>
      </c>
      <c r="Q866" s="6" t="s">
        <v>32</v>
      </c>
      <c r="R866" s="6">
        <v>201631</v>
      </c>
      <c r="S866" s="6" t="str">
        <f t="shared" si="41"/>
        <v>2016-3-1</v>
      </c>
      <c r="T866" s="7">
        <v>3.07</v>
      </c>
      <c r="U866" s="7">
        <v>3.38</v>
      </c>
      <c r="V866" s="6" t="s">
        <v>32</v>
      </c>
      <c r="W866" s="6">
        <v>0</v>
      </c>
      <c r="X866" s="6">
        <v>0</v>
      </c>
      <c r="Y866" s="6">
        <v>1</v>
      </c>
      <c r="Z866" s="6">
        <v>1</v>
      </c>
      <c r="AA866" s="6">
        <v>1</v>
      </c>
      <c r="AB866" s="6">
        <v>1</v>
      </c>
      <c r="AC866" s="6">
        <v>0</v>
      </c>
      <c r="AD866" s="6">
        <v>0</v>
      </c>
      <c r="AE866" s="6">
        <v>0</v>
      </c>
      <c r="AF866" s="6">
        <v>1</v>
      </c>
      <c r="AG866" s="6">
        <v>1</v>
      </c>
      <c r="AH866" s="6">
        <v>1</v>
      </c>
    </row>
    <row r="867" spans="1:34" x14ac:dyDescent="0.3">
      <c r="A867" s="6">
        <v>201281</v>
      </c>
      <c r="B867" s="12" t="str">
        <f t="shared" si="39"/>
        <v>2012-8-1</v>
      </c>
      <c r="C867" s="15">
        <v>2012</v>
      </c>
      <c r="D867" s="15">
        <v>8</v>
      </c>
      <c r="E867" s="15">
        <v>1</v>
      </c>
      <c r="F867" s="6" t="s">
        <v>33</v>
      </c>
      <c r="G867" s="6" t="s">
        <v>38</v>
      </c>
      <c r="H867" s="7">
        <v>3.41</v>
      </c>
      <c r="I867" s="6" t="s">
        <v>56</v>
      </c>
      <c r="J867" s="6" t="s">
        <v>43</v>
      </c>
      <c r="K867" s="7">
        <v>3.17</v>
      </c>
      <c r="L867" s="6" t="s">
        <v>32</v>
      </c>
      <c r="M867" s="6">
        <v>201281</v>
      </c>
      <c r="N867" s="6" t="str">
        <f t="shared" si="40"/>
        <v>2012-8-1</v>
      </c>
      <c r="O867" s="7">
        <v>3.17</v>
      </c>
      <c r="P867" s="7">
        <v>3.17</v>
      </c>
      <c r="Q867" s="6" t="s">
        <v>32</v>
      </c>
      <c r="R867" s="6">
        <v>201281</v>
      </c>
      <c r="S867" s="6" t="str">
        <f t="shared" si="41"/>
        <v>2012-8-1</v>
      </c>
      <c r="T867" s="7">
        <v>3.17</v>
      </c>
      <c r="U867" s="7">
        <v>3.17</v>
      </c>
      <c r="V867" s="6" t="s">
        <v>32</v>
      </c>
      <c r="W867" s="6">
        <v>1</v>
      </c>
      <c r="X867" s="6">
        <v>0</v>
      </c>
      <c r="Y867" s="6">
        <v>1</v>
      </c>
      <c r="Z867" s="6">
        <v>0</v>
      </c>
      <c r="AA867" s="6">
        <v>0</v>
      </c>
      <c r="AB867" s="6">
        <v>0</v>
      </c>
      <c r="AC867" s="6">
        <v>0</v>
      </c>
      <c r="AD867" s="6">
        <v>0</v>
      </c>
      <c r="AE867" s="6">
        <v>0</v>
      </c>
      <c r="AF867" s="6">
        <v>0</v>
      </c>
      <c r="AG867" s="6">
        <v>0</v>
      </c>
      <c r="AH867" s="6">
        <v>0</v>
      </c>
    </row>
    <row r="868" spans="1:34" x14ac:dyDescent="0.3">
      <c r="A868" s="6">
        <v>201281</v>
      </c>
      <c r="B868" s="12" t="str">
        <f t="shared" si="39"/>
        <v>2012-8-1</v>
      </c>
      <c r="C868" s="15">
        <v>2012</v>
      </c>
      <c r="D868" s="15">
        <v>8</v>
      </c>
      <c r="E868" s="15">
        <v>1</v>
      </c>
      <c r="F868" s="6" t="s">
        <v>28</v>
      </c>
      <c r="G868" s="6" t="s">
        <v>36</v>
      </c>
      <c r="H868" s="7">
        <v>3.14</v>
      </c>
      <c r="I868" s="6" t="s">
        <v>55</v>
      </c>
      <c r="J868" s="6" t="s">
        <v>44</v>
      </c>
      <c r="K868" s="7">
        <v>1.26</v>
      </c>
      <c r="L868" s="6" t="s">
        <v>39</v>
      </c>
      <c r="M868" s="6">
        <v>201351</v>
      </c>
      <c r="N868" s="6" t="str">
        <f t="shared" si="40"/>
        <v>2013-5-1</v>
      </c>
      <c r="O868" s="7">
        <v>1.69</v>
      </c>
      <c r="P868" s="7">
        <v>3.15</v>
      </c>
      <c r="Q868" s="6" t="s">
        <v>39</v>
      </c>
      <c r="R868" s="6">
        <v>201631</v>
      </c>
      <c r="S868" s="6" t="str">
        <f t="shared" si="41"/>
        <v>2016-3-1</v>
      </c>
      <c r="T868" s="7">
        <v>2.37</v>
      </c>
      <c r="U868" s="7">
        <v>2.27</v>
      </c>
      <c r="V868" s="6" t="s">
        <v>32</v>
      </c>
      <c r="W868" s="6">
        <v>1</v>
      </c>
      <c r="X868" s="6">
        <v>0</v>
      </c>
      <c r="Y868" s="6">
        <v>1</v>
      </c>
      <c r="Z868" s="6">
        <v>1</v>
      </c>
      <c r="AA868" s="6">
        <v>1</v>
      </c>
      <c r="AB868" s="6">
        <v>1</v>
      </c>
      <c r="AC868" s="6">
        <v>0</v>
      </c>
      <c r="AD868" s="6">
        <v>0</v>
      </c>
      <c r="AE868" s="6">
        <v>0</v>
      </c>
      <c r="AF868" s="6">
        <v>1</v>
      </c>
      <c r="AG868" s="6">
        <v>1</v>
      </c>
      <c r="AH868" s="6">
        <v>1</v>
      </c>
    </row>
    <row r="869" spans="1:34" x14ac:dyDescent="0.3">
      <c r="A869" s="6">
        <v>201281</v>
      </c>
      <c r="B869" s="12" t="str">
        <f t="shared" si="39"/>
        <v>2012-8-1</v>
      </c>
      <c r="C869" s="15">
        <v>2012</v>
      </c>
      <c r="D869" s="15">
        <v>8</v>
      </c>
      <c r="E869" s="15">
        <v>1</v>
      </c>
      <c r="F869" s="6" t="s">
        <v>33</v>
      </c>
      <c r="G869" s="6" t="s">
        <v>40</v>
      </c>
      <c r="H869" s="7">
        <v>3.57</v>
      </c>
      <c r="I869" s="6" t="s">
        <v>30</v>
      </c>
      <c r="J869" s="6" t="s">
        <v>31</v>
      </c>
      <c r="K869" s="7">
        <v>3.69</v>
      </c>
      <c r="L869" s="6" t="s">
        <v>32</v>
      </c>
      <c r="M869" s="6">
        <v>201331</v>
      </c>
      <c r="N869" s="6" t="str">
        <f t="shared" si="40"/>
        <v>2013-3-1</v>
      </c>
      <c r="O869" s="7">
        <v>3.44</v>
      </c>
      <c r="P869" s="7">
        <v>3.17</v>
      </c>
      <c r="Q869" s="6" t="s">
        <v>32</v>
      </c>
      <c r="R869" s="6">
        <v>201631</v>
      </c>
      <c r="S869" s="6" t="str">
        <f t="shared" si="41"/>
        <v>2016-3-1</v>
      </c>
      <c r="T869" s="7">
        <v>3.56</v>
      </c>
      <c r="U869" s="7">
        <v>3.94</v>
      </c>
      <c r="V869" s="6" t="s">
        <v>32</v>
      </c>
      <c r="W869" s="6">
        <v>0</v>
      </c>
      <c r="X869" s="6">
        <v>0</v>
      </c>
      <c r="Y869" s="6">
        <v>1</v>
      </c>
      <c r="Z869" s="6">
        <v>1</v>
      </c>
      <c r="AA869" s="6">
        <v>1</v>
      </c>
      <c r="AB869" s="6">
        <v>1</v>
      </c>
      <c r="AC869" s="6">
        <v>0</v>
      </c>
      <c r="AD869" s="6">
        <v>0</v>
      </c>
      <c r="AE869" s="6">
        <v>0</v>
      </c>
      <c r="AF869" s="6">
        <v>1</v>
      </c>
      <c r="AG869" s="6">
        <v>1</v>
      </c>
      <c r="AH869" s="6">
        <v>1</v>
      </c>
    </row>
    <row r="870" spans="1:34" x14ac:dyDescent="0.3">
      <c r="A870" s="6">
        <v>201281</v>
      </c>
      <c r="B870" s="12" t="str">
        <f t="shared" si="39"/>
        <v>2012-8-1</v>
      </c>
      <c r="C870" s="15">
        <v>2012</v>
      </c>
      <c r="D870" s="15">
        <v>8</v>
      </c>
      <c r="E870" s="15">
        <v>1</v>
      </c>
      <c r="F870" s="6" t="s">
        <v>28</v>
      </c>
      <c r="G870" s="6" t="s">
        <v>40</v>
      </c>
      <c r="H870" s="7">
        <v>3.88</v>
      </c>
      <c r="I870" s="6" t="s">
        <v>30</v>
      </c>
      <c r="J870" s="6" t="s">
        <v>43</v>
      </c>
      <c r="K870" s="7">
        <v>3.9</v>
      </c>
      <c r="L870" s="6" t="s">
        <v>32</v>
      </c>
      <c r="M870" s="6">
        <v>201331</v>
      </c>
      <c r="N870" s="6" t="str">
        <f t="shared" si="40"/>
        <v>2013-3-1</v>
      </c>
      <c r="O870" s="7">
        <v>3.54</v>
      </c>
      <c r="P870" s="7">
        <v>3.26</v>
      </c>
      <c r="Q870" s="6" t="s">
        <v>32</v>
      </c>
      <c r="R870" s="6">
        <v>201631</v>
      </c>
      <c r="S870" s="6" t="str">
        <f t="shared" si="41"/>
        <v>2016-3-1</v>
      </c>
      <c r="T870" s="7">
        <v>3.48</v>
      </c>
      <c r="U870" s="7">
        <v>3.92</v>
      </c>
      <c r="V870" s="6" t="s">
        <v>32</v>
      </c>
      <c r="W870" s="6">
        <v>1</v>
      </c>
      <c r="X870" s="6">
        <v>0</v>
      </c>
      <c r="Y870" s="6">
        <v>1</v>
      </c>
      <c r="Z870" s="6">
        <v>1</v>
      </c>
      <c r="AA870" s="6">
        <v>1</v>
      </c>
      <c r="AB870" s="6">
        <v>1</v>
      </c>
      <c r="AC870" s="6">
        <v>0</v>
      </c>
      <c r="AD870" s="6">
        <v>0</v>
      </c>
      <c r="AE870" s="6">
        <v>0</v>
      </c>
      <c r="AF870" s="6">
        <v>1</v>
      </c>
      <c r="AG870" s="6">
        <v>1</v>
      </c>
      <c r="AH870" s="6">
        <v>1</v>
      </c>
    </row>
    <row r="871" spans="1:34" x14ac:dyDescent="0.3">
      <c r="A871" s="6">
        <v>201281</v>
      </c>
      <c r="B871" s="12" t="str">
        <f t="shared" si="39"/>
        <v>2012-8-1</v>
      </c>
      <c r="C871" s="15">
        <v>2012</v>
      </c>
      <c r="D871" s="15">
        <v>8</v>
      </c>
      <c r="E871" s="15">
        <v>1</v>
      </c>
      <c r="F871" s="6" t="s">
        <v>28</v>
      </c>
      <c r="G871" s="6" t="s">
        <v>38</v>
      </c>
      <c r="H871" s="7">
        <v>3.95</v>
      </c>
      <c r="I871" s="6" t="s">
        <v>30</v>
      </c>
      <c r="J871" s="6" t="s">
        <v>31</v>
      </c>
      <c r="K871" s="7">
        <v>3.67</v>
      </c>
      <c r="L871" s="6" t="s">
        <v>32</v>
      </c>
      <c r="M871" s="6">
        <v>201331</v>
      </c>
      <c r="N871" s="6" t="str">
        <f t="shared" si="40"/>
        <v>2013-3-1</v>
      </c>
      <c r="O871" s="7">
        <v>3.58</v>
      </c>
      <c r="P871" s="7">
        <v>3.46</v>
      </c>
      <c r="Q871" s="6" t="s">
        <v>32</v>
      </c>
      <c r="R871" s="6">
        <v>201481</v>
      </c>
      <c r="S871" s="6" t="str">
        <f t="shared" si="41"/>
        <v>2014-8-1</v>
      </c>
      <c r="T871" s="7">
        <v>3.71</v>
      </c>
      <c r="U871" s="7">
        <v>4</v>
      </c>
      <c r="V871" s="6" t="s">
        <v>32</v>
      </c>
      <c r="W871" s="6">
        <v>0</v>
      </c>
      <c r="X871" s="6">
        <v>1</v>
      </c>
      <c r="Y871" s="6">
        <v>1</v>
      </c>
      <c r="Z871" s="6">
        <v>1</v>
      </c>
      <c r="AA871" s="6">
        <v>1</v>
      </c>
      <c r="AB871" s="6">
        <v>0</v>
      </c>
      <c r="AC871" s="6">
        <v>0</v>
      </c>
      <c r="AD871" s="6">
        <v>0</v>
      </c>
      <c r="AE871" s="6">
        <v>0</v>
      </c>
      <c r="AF871" s="6">
        <v>0</v>
      </c>
      <c r="AG871" s="6">
        <v>0</v>
      </c>
      <c r="AH871" s="6">
        <v>0</v>
      </c>
    </row>
    <row r="872" spans="1:34" x14ac:dyDescent="0.3">
      <c r="A872" s="6">
        <v>201281</v>
      </c>
      <c r="B872" s="12" t="str">
        <f t="shared" si="39"/>
        <v>2012-8-1</v>
      </c>
      <c r="C872" s="15">
        <v>2012</v>
      </c>
      <c r="D872" s="15">
        <v>8</v>
      </c>
      <c r="E872" s="15">
        <v>1</v>
      </c>
      <c r="F872" s="6" t="s">
        <v>28</v>
      </c>
      <c r="G872" s="6" t="s">
        <v>38</v>
      </c>
      <c r="H872" s="7">
        <v>3.52</v>
      </c>
      <c r="I872" s="6" t="s">
        <v>60</v>
      </c>
      <c r="J872" s="6" t="s">
        <v>31</v>
      </c>
      <c r="K872" s="7">
        <v>3.59</v>
      </c>
      <c r="L872" s="6" t="s">
        <v>32</v>
      </c>
      <c r="M872" s="6">
        <v>201361</v>
      </c>
      <c r="N872" s="6" t="str">
        <f t="shared" si="40"/>
        <v>2013-6-1</v>
      </c>
      <c r="O872" s="7">
        <v>3.54</v>
      </c>
      <c r="P872" s="7">
        <v>3</v>
      </c>
      <c r="Q872" s="6" t="s">
        <v>32</v>
      </c>
      <c r="R872" s="6">
        <v>201581</v>
      </c>
      <c r="S872" s="6" t="str">
        <f t="shared" si="41"/>
        <v>2015-8-1</v>
      </c>
      <c r="T872" s="7">
        <v>3.55</v>
      </c>
      <c r="U872" s="7">
        <v>4</v>
      </c>
      <c r="V872" s="6" t="s">
        <v>32</v>
      </c>
      <c r="W872" s="6">
        <v>0</v>
      </c>
      <c r="X872" s="6">
        <v>1</v>
      </c>
      <c r="Y872" s="6">
        <v>1</v>
      </c>
      <c r="Z872" s="6">
        <v>1</v>
      </c>
      <c r="AA872" s="6">
        <v>1</v>
      </c>
      <c r="AB872" s="6">
        <v>1</v>
      </c>
      <c r="AC872" s="6">
        <v>0</v>
      </c>
      <c r="AD872" s="6">
        <v>0</v>
      </c>
      <c r="AE872" s="6">
        <v>0</v>
      </c>
      <c r="AF872" s="6">
        <v>1</v>
      </c>
      <c r="AG872" s="6">
        <v>1</v>
      </c>
      <c r="AH872" s="6">
        <v>1</v>
      </c>
    </row>
    <row r="873" spans="1:34" x14ac:dyDescent="0.3">
      <c r="A873" s="6">
        <v>201281</v>
      </c>
      <c r="B873" s="12" t="str">
        <f t="shared" si="39"/>
        <v>2012-8-1</v>
      </c>
      <c r="C873" s="15">
        <v>2012</v>
      </c>
      <c r="D873" s="15">
        <v>8</v>
      </c>
      <c r="E873" s="15">
        <v>1</v>
      </c>
      <c r="F873" s="6" t="s">
        <v>28</v>
      </c>
      <c r="G873" s="6" t="s">
        <v>40</v>
      </c>
      <c r="H873" s="7">
        <v>3.56</v>
      </c>
      <c r="I873" s="6" t="s">
        <v>30</v>
      </c>
      <c r="J873" s="6" t="s">
        <v>41</v>
      </c>
      <c r="K873" s="7">
        <v>3.92</v>
      </c>
      <c r="L873" s="6" t="s">
        <v>32</v>
      </c>
      <c r="M873" s="6">
        <v>201351</v>
      </c>
      <c r="N873" s="6" t="str">
        <f t="shared" si="40"/>
        <v>2013-5-1</v>
      </c>
      <c r="O873" s="7">
        <v>3.88</v>
      </c>
      <c r="P873" s="7">
        <v>4</v>
      </c>
      <c r="Q873" s="6" t="s">
        <v>32</v>
      </c>
      <c r="R873" s="6">
        <v>201731</v>
      </c>
      <c r="S873" s="6" t="str">
        <f t="shared" si="41"/>
        <v>2017-3-1</v>
      </c>
      <c r="T873" s="7">
        <v>3.83</v>
      </c>
      <c r="U873" s="7">
        <v>4</v>
      </c>
      <c r="V873" s="6" t="s">
        <v>32</v>
      </c>
      <c r="W873" s="6">
        <v>1</v>
      </c>
      <c r="X873" s="6">
        <v>0</v>
      </c>
      <c r="Y873" s="6">
        <v>1</v>
      </c>
      <c r="Z873" s="6">
        <v>1</v>
      </c>
      <c r="AA873" s="6">
        <v>1</v>
      </c>
      <c r="AB873" s="6">
        <v>1</v>
      </c>
      <c r="AC873" s="6">
        <v>1</v>
      </c>
      <c r="AD873" s="6">
        <v>0</v>
      </c>
      <c r="AE873" s="6">
        <v>0</v>
      </c>
      <c r="AF873" s="6">
        <v>0</v>
      </c>
      <c r="AG873" s="6">
        <v>1</v>
      </c>
      <c r="AH873" s="6">
        <v>1</v>
      </c>
    </row>
    <row r="874" spans="1:34" x14ac:dyDescent="0.3">
      <c r="A874" s="6">
        <v>201281</v>
      </c>
      <c r="B874" s="12" t="str">
        <f t="shared" si="39"/>
        <v>2012-8-1</v>
      </c>
      <c r="C874" s="15">
        <v>2012</v>
      </c>
      <c r="D874" s="15">
        <v>8</v>
      </c>
      <c r="E874" s="15">
        <v>1</v>
      </c>
      <c r="F874" s="6" t="s">
        <v>28</v>
      </c>
      <c r="G874" s="6" t="s">
        <v>34</v>
      </c>
      <c r="H874" s="7">
        <v>3.7</v>
      </c>
      <c r="I874" s="6" t="s">
        <v>55</v>
      </c>
      <c r="J874" s="6" t="s">
        <v>35</v>
      </c>
      <c r="K874" s="7">
        <v>3.92</v>
      </c>
      <c r="L874" s="6" t="s">
        <v>32</v>
      </c>
      <c r="M874" s="6">
        <v>201331</v>
      </c>
      <c r="N874" s="6" t="str">
        <f t="shared" si="40"/>
        <v>2013-3-1</v>
      </c>
      <c r="O874" s="7">
        <v>3.84</v>
      </c>
      <c r="P874" s="7">
        <v>3.76</v>
      </c>
      <c r="Q874" s="6" t="s">
        <v>32</v>
      </c>
      <c r="R874" s="6">
        <v>201631</v>
      </c>
      <c r="S874" s="6" t="str">
        <f t="shared" si="41"/>
        <v>2016-3-1</v>
      </c>
      <c r="T874" s="7">
        <v>3.86</v>
      </c>
      <c r="U874" s="7">
        <v>4</v>
      </c>
      <c r="V874" s="6" t="s">
        <v>32</v>
      </c>
      <c r="W874" s="6">
        <v>0</v>
      </c>
      <c r="X874" s="6">
        <v>0</v>
      </c>
      <c r="Y874" s="6">
        <v>1</v>
      </c>
      <c r="Z874" s="6">
        <v>1</v>
      </c>
      <c r="AA874" s="6">
        <v>1</v>
      </c>
      <c r="AB874" s="6">
        <v>1</v>
      </c>
      <c r="AC874" s="6">
        <v>0</v>
      </c>
      <c r="AD874" s="6">
        <v>0</v>
      </c>
      <c r="AE874" s="6">
        <v>0</v>
      </c>
      <c r="AF874" s="6">
        <v>1</v>
      </c>
      <c r="AG874" s="6">
        <v>1</v>
      </c>
      <c r="AH874" s="6">
        <v>1</v>
      </c>
    </row>
    <row r="875" spans="1:34" x14ac:dyDescent="0.3">
      <c r="A875" s="6">
        <v>201281</v>
      </c>
      <c r="B875" s="12" t="str">
        <f t="shared" si="39"/>
        <v>2012-8-1</v>
      </c>
      <c r="C875" s="15">
        <v>2012</v>
      </c>
      <c r="D875" s="15">
        <v>8</v>
      </c>
      <c r="E875" s="15">
        <v>1</v>
      </c>
      <c r="F875" s="6" t="s">
        <v>33</v>
      </c>
      <c r="G875" s="6" t="s">
        <v>40</v>
      </c>
      <c r="H875" s="7">
        <v>3.81</v>
      </c>
      <c r="I875" s="6" t="s">
        <v>57</v>
      </c>
      <c r="J875" s="6" t="s">
        <v>31</v>
      </c>
      <c r="K875" s="7">
        <v>3</v>
      </c>
      <c r="L875" s="6" t="s">
        <v>32</v>
      </c>
      <c r="M875" s="6">
        <v>201331</v>
      </c>
      <c r="N875" s="6" t="str">
        <f t="shared" si="40"/>
        <v>2013-3-1</v>
      </c>
      <c r="O875" s="7">
        <v>2.94</v>
      </c>
      <c r="P875" s="7">
        <v>2.9</v>
      </c>
      <c r="Q875" s="6" t="s">
        <v>32</v>
      </c>
      <c r="R875" s="6">
        <v>201331</v>
      </c>
      <c r="S875" s="6" t="str">
        <f t="shared" si="41"/>
        <v>2013-3-1</v>
      </c>
      <c r="T875" s="7">
        <v>2.94</v>
      </c>
      <c r="U875" s="7">
        <v>2.9</v>
      </c>
      <c r="V875" s="6" t="s">
        <v>32</v>
      </c>
      <c r="W875" s="6">
        <v>0</v>
      </c>
      <c r="X875" s="6">
        <v>0</v>
      </c>
      <c r="Y875" s="6">
        <v>1</v>
      </c>
      <c r="Z875" s="6">
        <v>0</v>
      </c>
      <c r="AA875" s="6">
        <v>0</v>
      </c>
      <c r="AB875" s="6">
        <v>0</v>
      </c>
      <c r="AC875" s="6">
        <v>0</v>
      </c>
      <c r="AD875" s="6">
        <v>0</v>
      </c>
      <c r="AE875" s="6">
        <v>0</v>
      </c>
      <c r="AF875" s="6">
        <v>0</v>
      </c>
      <c r="AG875" s="6">
        <v>0</v>
      </c>
      <c r="AH875" s="6">
        <v>0</v>
      </c>
    </row>
    <row r="876" spans="1:34" x14ac:dyDescent="0.3">
      <c r="A876" s="6">
        <v>201281</v>
      </c>
      <c r="B876" s="12" t="str">
        <f t="shared" si="39"/>
        <v>2012-8-1</v>
      </c>
      <c r="C876" s="15">
        <v>2012</v>
      </c>
      <c r="D876" s="15">
        <v>8</v>
      </c>
      <c r="E876" s="15">
        <v>1</v>
      </c>
      <c r="F876" s="6" t="s">
        <v>28</v>
      </c>
      <c r="G876" s="6" t="s">
        <v>38</v>
      </c>
      <c r="H876" s="7">
        <v>3.38</v>
      </c>
      <c r="I876" s="6" t="s">
        <v>30</v>
      </c>
      <c r="J876" s="6" t="s">
        <v>43</v>
      </c>
      <c r="K876" s="7">
        <v>2.6</v>
      </c>
      <c r="L876" s="6" t="s">
        <v>32</v>
      </c>
      <c r="M876" s="6">
        <v>201331</v>
      </c>
      <c r="N876" s="6" t="str">
        <f t="shared" si="40"/>
        <v>2013-3-1</v>
      </c>
      <c r="O876" s="7">
        <v>2.33</v>
      </c>
      <c r="P876" s="7">
        <v>2.0099999999999998</v>
      </c>
      <c r="Q876" s="6" t="s">
        <v>32</v>
      </c>
      <c r="R876" s="6">
        <v>201681</v>
      </c>
      <c r="S876" s="6" t="str">
        <f t="shared" si="41"/>
        <v>2016-8-1</v>
      </c>
      <c r="T876" s="7">
        <v>2.3199999999999998</v>
      </c>
      <c r="U876" s="7">
        <v>0</v>
      </c>
      <c r="V876" s="6" t="s">
        <v>32</v>
      </c>
      <c r="W876" s="6">
        <v>1</v>
      </c>
      <c r="X876" s="6">
        <v>1</v>
      </c>
      <c r="Y876" s="6">
        <v>1</v>
      </c>
      <c r="Z876" s="6">
        <v>1</v>
      </c>
      <c r="AA876" s="6">
        <v>1</v>
      </c>
      <c r="AB876" s="6">
        <v>1</v>
      </c>
      <c r="AC876" s="6">
        <v>1</v>
      </c>
      <c r="AD876" s="6">
        <v>0</v>
      </c>
      <c r="AE876" s="6">
        <v>0</v>
      </c>
      <c r="AF876" s="6">
        <v>0</v>
      </c>
      <c r="AG876" s="6">
        <v>1</v>
      </c>
      <c r="AH876" s="6">
        <v>1</v>
      </c>
    </row>
    <row r="877" spans="1:34" x14ac:dyDescent="0.3">
      <c r="A877" s="6">
        <v>201281</v>
      </c>
      <c r="B877" s="12" t="str">
        <f t="shared" si="39"/>
        <v>2012-8-1</v>
      </c>
      <c r="C877" s="15">
        <v>2012</v>
      </c>
      <c r="D877" s="15">
        <v>8</v>
      </c>
      <c r="E877" s="15">
        <v>1</v>
      </c>
      <c r="F877" s="6" t="s">
        <v>33</v>
      </c>
      <c r="G877" s="6" t="s">
        <v>40</v>
      </c>
      <c r="H877" s="7">
        <v>4</v>
      </c>
      <c r="I877" s="6" t="s">
        <v>51</v>
      </c>
      <c r="J877" s="6" t="s">
        <v>44</v>
      </c>
      <c r="K877" s="7">
        <v>3.84</v>
      </c>
      <c r="L877" s="6" t="s">
        <v>32</v>
      </c>
      <c r="M877" s="6">
        <v>201331</v>
      </c>
      <c r="N877" s="6" t="str">
        <f t="shared" si="40"/>
        <v>2013-3-1</v>
      </c>
      <c r="O877" s="7">
        <v>3.64</v>
      </c>
      <c r="P877" s="7">
        <v>3.38</v>
      </c>
      <c r="Q877" s="6" t="s">
        <v>32</v>
      </c>
      <c r="R877" s="6">
        <v>201631</v>
      </c>
      <c r="S877" s="6" t="str">
        <f t="shared" si="41"/>
        <v>2016-3-1</v>
      </c>
      <c r="T877" s="7">
        <v>3.6</v>
      </c>
      <c r="U877" s="7">
        <v>4</v>
      </c>
      <c r="V877" s="6" t="s">
        <v>32</v>
      </c>
      <c r="W877" s="6">
        <v>0</v>
      </c>
      <c r="X877" s="6">
        <v>0</v>
      </c>
      <c r="Y877" s="6">
        <v>1</v>
      </c>
      <c r="Z877" s="6">
        <v>1</v>
      </c>
      <c r="AA877" s="6">
        <v>1</v>
      </c>
      <c r="AB877" s="6">
        <v>1</v>
      </c>
      <c r="AC877" s="6">
        <v>0</v>
      </c>
      <c r="AD877" s="6">
        <v>0</v>
      </c>
      <c r="AE877" s="6">
        <v>0</v>
      </c>
      <c r="AF877" s="6">
        <v>1</v>
      </c>
      <c r="AG877" s="6">
        <v>1</v>
      </c>
      <c r="AH877" s="6">
        <v>1</v>
      </c>
    </row>
    <row r="878" spans="1:34" x14ac:dyDescent="0.3">
      <c r="A878" s="6">
        <v>201281</v>
      </c>
      <c r="B878" s="12" t="str">
        <f t="shared" si="39"/>
        <v>2012-8-1</v>
      </c>
      <c r="C878" s="15">
        <v>2012</v>
      </c>
      <c r="D878" s="15">
        <v>8</v>
      </c>
      <c r="E878" s="15">
        <v>1</v>
      </c>
      <c r="F878" s="6" t="s">
        <v>33</v>
      </c>
      <c r="G878" s="6" t="s">
        <v>40</v>
      </c>
      <c r="H878" s="7">
        <v>4</v>
      </c>
      <c r="I878" s="6" t="s">
        <v>30</v>
      </c>
      <c r="J878" s="6" t="s">
        <v>43</v>
      </c>
      <c r="K878" s="7">
        <v>3.9</v>
      </c>
      <c r="L878" s="6" t="s">
        <v>32</v>
      </c>
      <c r="M878" s="6">
        <v>201331</v>
      </c>
      <c r="N878" s="6" t="str">
        <f t="shared" si="40"/>
        <v>2013-3-1</v>
      </c>
      <c r="O878" s="7">
        <v>3.09</v>
      </c>
      <c r="P878" s="7">
        <v>2.44</v>
      </c>
      <c r="Q878" s="6" t="s">
        <v>32</v>
      </c>
      <c r="R878" s="6">
        <v>201631</v>
      </c>
      <c r="S878" s="6" t="str">
        <f t="shared" si="41"/>
        <v>2016-3-1</v>
      </c>
      <c r="T878" s="7">
        <v>3.31</v>
      </c>
      <c r="U878" s="7">
        <v>3.84</v>
      </c>
      <c r="V878" s="6" t="s">
        <v>32</v>
      </c>
      <c r="W878" s="6">
        <v>1</v>
      </c>
      <c r="X878" s="6">
        <v>0</v>
      </c>
      <c r="Y878" s="6">
        <v>1</v>
      </c>
      <c r="Z878" s="6">
        <v>1</v>
      </c>
      <c r="AA878" s="6">
        <v>1</v>
      </c>
      <c r="AB878" s="6">
        <v>1</v>
      </c>
      <c r="AC878" s="6">
        <v>0</v>
      </c>
      <c r="AD878" s="6">
        <v>0</v>
      </c>
      <c r="AE878" s="6">
        <v>0</v>
      </c>
      <c r="AF878" s="6">
        <v>1</v>
      </c>
      <c r="AG878" s="6">
        <v>1</v>
      </c>
      <c r="AH878" s="6">
        <v>1</v>
      </c>
    </row>
    <row r="879" spans="1:34" x14ac:dyDescent="0.3">
      <c r="A879" s="6">
        <v>201281</v>
      </c>
      <c r="B879" s="12" t="str">
        <f t="shared" si="39"/>
        <v>2012-8-1</v>
      </c>
      <c r="C879" s="15">
        <v>2012</v>
      </c>
      <c r="D879" s="15">
        <v>8</v>
      </c>
      <c r="E879" s="15">
        <v>1</v>
      </c>
      <c r="F879" s="6" t="s">
        <v>33</v>
      </c>
      <c r="G879" s="6" t="s">
        <v>38</v>
      </c>
      <c r="H879" s="7">
        <v>3.79</v>
      </c>
      <c r="I879" s="6" t="s">
        <v>55</v>
      </c>
      <c r="J879" s="6" t="s">
        <v>41</v>
      </c>
      <c r="K879" s="7">
        <v>2.15</v>
      </c>
      <c r="L879" s="6" t="s">
        <v>32</v>
      </c>
      <c r="M879" s="6">
        <v>201361</v>
      </c>
      <c r="N879" s="6" t="str">
        <f t="shared" si="40"/>
        <v>2013-6-1</v>
      </c>
      <c r="O879" s="7">
        <v>1.93</v>
      </c>
      <c r="P879" s="7">
        <v>2</v>
      </c>
      <c r="Q879" s="6" t="s">
        <v>39</v>
      </c>
      <c r="R879" s="6">
        <v>201531</v>
      </c>
      <c r="S879" s="6" t="str">
        <f t="shared" si="41"/>
        <v>2015-3-1</v>
      </c>
      <c r="T879" s="7">
        <v>1.9</v>
      </c>
      <c r="U879" s="7">
        <v>1.66</v>
      </c>
      <c r="V879" s="6" t="s">
        <v>47</v>
      </c>
      <c r="W879" s="6">
        <v>1</v>
      </c>
      <c r="X879" s="6">
        <v>0</v>
      </c>
      <c r="Y879" s="6">
        <v>1</v>
      </c>
      <c r="Z879" s="6">
        <v>1</v>
      </c>
      <c r="AA879" s="6">
        <v>1</v>
      </c>
      <c r="AB879" s="6">
        <v>0</v>
      </c>
      <c r="AC879" s="6">
        <v>0</v>
      </c>
      <c r="AD879" s="6">
        <v>0</v>
      </c>
      <c r="AE879" s="6">
        <v>0</v>
      </c>
      <c r="AF879" s="6">
        <v>0</v>
      </c>
      <c r="AG879" s="6">
        <v>0</v>
      </c>
      <c r="AH879" s="6">
        <v>0</v>
      </c>
    </row>
    <row r="880" spans="1:34" x14ac:dyDescent="0.3">
      <c r="A880" s="6">
        <v>201281</v>
      </c>
      <c r="B880" s="12" t="str">
        <f t="shared" si="39"/>
        <v>2012-8-1</v>
      </c>
      <c r="C880" s="15">
        <v>2012</v>
      </c>
      <c r="D880" s="15">
        <v>8</v>
      </c>
      <c r="E880" s="15">
        <v>1</v>
      </c>
      <c r="F880" s="6" t="s">
        <v>33</v>
      </c>
      <c r="G880" s="6" t="s">
        <v>38</v>
      </c>
      <c r="H880" s="7">
        <v>3.92</v>
      </c>
      <c r="I880" s="6" t="s">
        <v>57</v>
      </c>
      <c r="J880" s="6" t="s">
        <v>43</v>
      </c>
      <c r="K880" s="7">
        <v>3.82</v>
      </c>
      <c r="L880" s="6" t="s">
        <v>32</v>
      </c>
      <c r="M880" s="6">
        <v>201331</v>
      </c>
      <c r="N880" s="6" t="str">
        <f t="shared" si="40"/>
        <v>2013-3-1</v>
      </c>
      <c r="O880" s="7">
        <v>3.84</v>
      </c>
      <c r="P880" s="7">
        <v>3.85</v>
      </c>
      <c r="Q880" s="6" t="s">
        <v>32</v>
      </c>
      <c r="R880" s="6">
        <v>201631</v>
      </c>
      <c r="S880" s="6" t="str">
        <f t="shared" si="41"/>
        <v>2016-3-1</v>
      </c>
      <c r="T880" s="7">
        <v>3.8</v>
      </c>
      <c r="U880" s="7">
        <v>3.73</v>
      </c>
      <c r="V880" s="6" t="s">
        <v>32</v>
      </c>
      <c r="W880" s="6">
        <v>0</v>
      </c>
      <c r="X880" s="6">
        <v>0</v>
      </c>
      <c r="Y880" s="6">
        <v>1</v>
      </c>
      <c r="Z880" s="6">
        <v>1</v>
      </c>
      <c r="AA880" s="6">
        <v>1</v>
      </c>
      <c r="AB880" s="6">
        <v>1</v>
      </c>
      <c r="AC880" s="6">
        <v>0</v>
      </c>
      <c r="AD880" s="6">
        <v>0</v>
      </c>
      <c r="AE880" s="6">
        <v>0</v>
      </c>
      <c r="AF880" s="6">
        <v>1</v>
      </c>
      <c r="AG880" s="6">
        <v>1</v>
      </c>
      <c r="AH880" s="6">
        <v>1</v>
      </c>
    </row>
    <row r="881" spans="1:34" x14ac:dyDescent="0.3">
      <c r="A881" s="6">
        <v>201281</v>
      </c>
      <c r="B881" s="12" t="str">
        <f t="shared" si="39"/>
        <v>2012-8-1</v>
      </c>
      <c r="C881" s="15">
        <v>2012</v>
      </c>
      <c r="D881" s="15">
        <v>8</v>
      </c>
      <c r="E881" s="15">
        <v>1</v>
      </c>
      <c r="F881" s="6" t="s">
        <v>28</v>
      </c>
      <c r="G881" s="6" t="s">
        <v>40</v>
      </c>
      <c r="H881" s="7">
        <v>3.05</v>
      </c>
      <c r="I881" s="6" t="s">
        <v>30</v>
      </c>
      <c r="J881" s="6" t="s">
        <v>43</v>
      </c>
      <c r="K881" s="7">
        <v>2.7</v>
      </c>
      <c r="L881" s="6" t="s">
        <v>32</v>
      </c>
      <c r="M881" s="6">
        <v>201331</v>
      </c>
      <c r="N881" s="6" t="str">
        <f t="shared" si="40"/>
        <v>2013-3-1</v>
      </c>
      <c r="O881" s="7">
        <v>2.54</v>
      </c>
      <c r="P881" s="7">
        <v>2.23</v>
      </c>
      <c r="Q881" s="6" t="s">
        <v>32</v>
      </c>
      <c r="R881" s="6">
        <v>201631</v>
      </c>
      <c r="S881" s="6" t="str">
        <f t="shared" si="41"/>
        <v>2016-3-1</v>
      </c>
      <c r="T881" s="7">
        <v>1.96</v>
      </c>
      <c r="U881" s="7">
        <v>0</v>
      </c>
      <c r="V881" s="6" t="s">
        <v>39</v>
      </c>
      <c r="W881" s="6">
        <v>1</v>
      </c>
      <c r="X881" s="6">
        <v>0</v>
      </c>
      <c r="Y881" s="6">
        <v>1</v>
      </c>
      <c r="Z881" s="6">
        <v>1</v>
      </c>
      <c r="AA881" s="6">
        <v>1</v>
      </c>
      <c r="AB881" s="6">
        <v>1</v>
      </c>
      <c r="AC881" s="6">
        <v>0</v>
      </c>
      <c r="AD881" s="6">
        <v>0</v>
      </c>
      <c r="AE881" s="6">
        <v>0</v>
      </c>
      <c r="AF881" s="6">
        <v>0</v>
      </c>
      <c r="AG881" s="6">
        <v>0</v>
      </c>
      <c r="AH881" s="6">
        <v>0</v>
      </c>
    </row>
    <row r="882" spans="1:34" x14ac:dyDescent="0.3">
      <c r="A882" s="6">
        <v>201281</v>
      </c>
      <c r="B882" s="12" t="str">
        <f t="shared" si="39"/>
        <v>2012-8-1</v>
      </c>
      <c r="C882" s="15">
        <v>2012</v>
      </c>
      <c r="D882" s="15">
        <v>8</v>
      </c>
      <c r="E882" s="15">
        <v>1</v>
      </c>
      <c r="F882" s="6" t="s">
        <v>28</v>
      </c>
      <c r="G882" s="6" t="s">
        <v>37</v>
      </c>
      <c r="H882" s="7">
        <v>3.15</v>
      </c>
      <c r="I882" s="6" t="s">
        <v>30</v>
      </c>
      <c r="J882" s="6" t="s">
        <v>46</v>
      </c>
      <c r="K882" s="7">
        <v>2.1</v>
      </c>
      <c r="L882" s="6" t="s">
        <v>32</v>
      </c>
      <c r="M882" s="6">
        <v>201331</v>
      </c>
      <c r="N882" s="6" t="str">
        <f t="shared" si="40"/>
        <v>2013-3-1</v>
      </c>
      <c r="O882" s="7">
        <v>1.17</v>
      </c>
      <c r="P882" s="7">
        <v>0.33</v>
      </c>
      <c r="Q882" s="6" t="s">
        <v>47</v>
      </c>
      <c r="R882" s="6">
        <v>201331</v>
      </c>
      <c r="S882" s="6" t="str">
        <f t="shared" si="41"/>
        <v>2013-3-1</v>
      </c>
      <c r="T882" s="7">
        <v>1.17</v>
      </c>
      <c r="U882" s="7">
        <v>0.33</v>
      </c>
      <c r="V882" s="6" t="s">
        <v>47</v>
      </c>
      <c r="W882" s="6">
        <v>1</v>
      </c>
      <c r="X882" s="6">
        <v>1</v>
      </c>
      <c r="Y882" s="6">
        <v>1</v>
      </c>
      <c r="Z882" s="6">
        <v>0</v>
      </c>
      <c r="AA882" s="6">
        <v>0</v>
      </c>
      <c r="AB882" s="6">
        <v>0</v>
      </c>
      <c r="AC882" s="6">
        <v>0</v>
      </c>
      <c r="AD882" s="6">
        <v>0</v>
      </c>
      <c r="AE882" s="6">
        <v>0</v>
      </c>
      <c r="AF882" s="6">
        <v>0</v>
      </c>
      <c r="AG882" s="6">
        <v>0</v>
      </c>
      <c r="AH882" s="6">
        <v>0</v>
      </c>
    </row>
    <row r="883" spans="1:34" x14ac:dyDescent="0.3">
      <c r="A883" s="6">
        <v>201281</v>
      </c>
      <c r="B883" s="12" t="str">
        <f t="shared" si="39"/>
        <v>2012-8-1</v>
      </c>
      <c r="C883" s="15">
        <v>2012</v>
      </c>
      <c r="D883" s="15">
        <v>8</v>
      </c>
      <c r="E883" s="15">
        <v>1</v>
      </c>
      <c r="F883" s="6" t="s">
        <v>33</v>
      </c>
      <c r="G883" s="6" t="s">
        <v>40</v>
      </c>
      <c r="H883" s="7">
        <v>3.57</v>
      </c>
      <c r="I883" s="6" t="s">
        <v>59</v>
      </c>
      <c r="J883" s="6" t="s">
        <v>31</v>
      </c>
      <c r="K883" s="7">
        <v>3</v>
      </c>
      <c r="L883" s="6" t="s">
        <v>32</v>
      </c>
      <c r="M883" s="6">
        <v>201331</v>
      </c>
      <c r="N883" s="6" t="str">
        <f t="shared" si="40"/>
        <v>2013-3-1</v>
      </c>
      <c r="O883" s="7">
        <v>2.79</v>
      </c>
      <c r="P883" s="7">
        <v>2.56</v>
      </c>
      <c r="Q883" s="6" t="s">
        <v>32</v>
      </c>
      <c r="R883" s="6">
        <v>201651</v>
      </c>
      <c r="S883" s="6" t="str">
        <f t="shared" si="41"/>
        <v>2016-5-1</v>
      </c>
      <c r="T883" s="7">
        <v>3.19</v>
      </c>
      <c r="U883" s="7">
        <v>4</v>
      </c>
      <c r="V883" s="6" t="s">
        <v>32</v>
      </c>
      <c r="W883" s="6">
        <v>0</v>
      </c>
      <c r="X883" s="6">
        <v>1</v>
      </c>
      <c r="Y883" s="6">
        <v>1</v>
      </c>
      <c r="Z883" s="6">
        <v>1</v>
      </c>
      <c r="AA883" s="6">
        <v>1</v>
      </c>
      <c r="AB883" s="6">
        <v>1</v>
      </c>
      <c r="AC883" s="6">
        <v>0</v>
      </c>
      <c r="AD883" s="6">
        <v>0</v>
      </c>
      <c r="AE883" s="6">
        <v>0</v>
      </c>
      <c r="AF883" s="6">
        <v>1</v>
      </c>
      <c r="AG883" s="6">
        <v>1</v>
      </c>
      <c r="AH883" s="6">
        <v>1</v>
      </c>
    </row>
    <row r="884" spans="1:34" x14ac:dyDescent="0.3">
      <c r="A884" s="6">
        <v>201281</v>
      </c>
      <c r="B884" s="12" t="str">
        <f t="shared" si="39"/>
        <v>2012-8-1</v>
      </c>
      <c r="C884" s="15">
        <v>2012</v>
      </c>
      <c r="D884" s="15">
        <v>8</v>
      </c>
      <c r="E884" s="15">
        <v>1</v>
      </c>
      <c r="F884" s="6" t="s">
        <v>28</v>
      </c>
      <c r="G884" s="6" t="s">
        <v>29</v>
      </c>
      <c r="H884" s="7">
        <v>3.39</v>
      </c>
      <c r="I884" s="6" t="s">
        <v>61</v>
      </c>
      <c r="J884" s="6" t="s">
        <v>31</v>
      </c>
      <c r="K884" s="7">
        <v>3.34</v>
      </c>
      <c r="L884" s="6" t="s">
        <v>32</v>
      </c>
      <c r="M884" s="6">
        <v>201331</v>
      </c>
      <c r="N884" s="6" t="str">
        <f t="shared" si="40"/>
        <v>2013-3-1</v>
      </c>
      <c r="O884" s="7">
        <v>3.07</v>
      </c>
      <c r="P884" s="7">
        <v>2.76</v>
      </c>
      <c r="Q884" s="6" t="s">
        <v>32</v>
      </c>
      <c r="R884" s="6">
        <v>201431</v>
      </c>
      <c r="S884" s="6" t="str">
        <f t="shared" si="41"/>
        <v>2014-3-1</v>
      </c>
      <c r="T884" s="7">
        <v>3</v>
      </c>
      <c r="U884" s="7">
        <v>2.98</v>
      </c>
      <c r="V884" s="6" t="s">
        <v>32</v>
      </c>
      <c r="W884" s="6">
        <v>0</v>
      </c>
      <c r="X884" s="6">
        <v>1</v>
      </c>
      <c r="Y884" s="6">
        <v>1</v>
      </c>
      <c r="Z884" s="6">
        <v>1</v>
      </c>
      <c r="AA884" s="6">
        <v>0</v>
      </c>
      <c r="AB884" s="6">
        <v>0</v>
      </c>
      <c r="AC884" s="6">
        <v>0</v>
      </c>
      <c r="AD884" s="6">
        <v>0</v>
      </c>
      <c r="AE884" s="6">
        <v>0</v>
      </c>
      <c r="AF884" s="6">
        <v>0</v>
      </c>
      <c r="AG884" s="6">
        <v>0</v>
      </c>
      <c r="AH884" s="6">
        <v>0</v>
      </c>
    </row>
    <row r="885" spans="1:34" x14ac:dyDescent="0.3">
      <c r="A885" s="6">
        <v>201281</v>
      </c>
      <c r="B885" s="12" t="str">
        <f t="shared" si="39"/>
        <v>2012-8-1</v>
      </c>
      <c r="C885" s="15">
        <v>2012</v>
      </c>
      <c r="D885" s="15">
        <v>8</v>
      </c>
      <c r="E885" s="15">
        <v>1</v>
      </c>
      <c r="F885" s="6" t="s">
        <v>28</v>
      </c>
      <c r="G885" s="6" t="s">
        <v>36</v>
      </c>
      <c r="H885" s="7">
        <v>3.11</v>
      </c>
      <c r="I885" s="6" t="s">
        <v>54</v>
      </c>
      <c r="J885" s="6" t="s">
        <v>41</v>
      </c>
      <c r="K885" s="7">
        <v>3.24</v>
      </c>
      <c r="L885" s="6" t="s">
        <v>32</v>
      </c>
      <c r="M885" s="6">
        <v>201331</v>
      </c>
      <c r="N885" s="6" t="str">
        <f t="shared" si="40"/>
        <v>2013-3-1</v>
      </c>
      <c r="O885" s="7">
        <v>3.12</v>
      </c>
      <c r="P885" s="7">
        <v>3.04</v>
      </c>
      <c r="Q885" s="6" t="s">
        <v>32</v>
      </c>
      <c r="R885" s="6">
        <v>201631</v>
      </c>
      <c r="S885" s="6" t="str">
        <f t="shared" si="41"/>
        <v>2016-3-1</v>
      </c>
      <c r="T885" s="7">
        <v>2.84</v>
      </c>
      <c r="U885" s="7">
        <v>2.75</v>
      </c>
      <c r="V885" s="6" t="s">
        <v>32</v>
      </c>
      <c r="W885" s="6">
        <v>1</v>
      </c>
      <c r="X885" s="6">
        <v>1</v>
      </c>
      <c r="Y885" s="6">
        <v>1</v>
      </c>
      <c r="Z885" s="6">
        <v>1</v>
      </c>
      <c r="AA885" s="6">
        <v>1</v>
      </c>
      <c r="AB885" s="6">
        <v>1</v>
      </c>
      <c r="AC885" s="6">
        <v>0</v>
      </c>
      <c r="AD885" s="6">
        <v>0</v>
      </c>
      <c r="AE885" s="6">
        <v>0</v>
      </c>
      <c r="AF885" s="6">
        <v>1</v>
      </c>
      <c r="AG885" s="6">
        <v>1</v>
      </c>
      <c r="AH885" s="6">
        <v>1</v>
      </c>
    </row>
    <row r="886" spans="1:34" x14ac:dyDescent="0.3">
      <c r="A886" s="6">
        <v>201281</v>
      </c>
      <c r="B886" s="12" t="str">
        <f t="shared" si="39"/>
        <v>2012-8-1</v>
      </c>
      <c r="C886" s="15">
        <v>2012</v>
      </c>
      <c r="D886" s="15">
        <v>8</v>
      </c>
      <c r="E886" s="15">
        <v>1</v>
      </c>
      <c r="F886" s="6" t="s">
        <v>33</v>
      </c>
      <c r="G886" s="6" t="s">
        <v>40</v>
      </c>
      <c r="H886" s="7">
        <v>3.11</v>
      </c>
      <c r="I886" s="6" t="s">
        <v>30</v>
      </c>
      <c r="J886" s="6" t="s">
        <v>41</v>
      </c>
      <c r="K886" s="7">
        <v>3.46</v>
      </c>
      <c r="L886" s="6" t="s">
        <v>32</v>
      </c>
      <c r="M886" s="6">
        <v>201331</v>
      </c>
      <c r="N886" s="6" t="str">
        <f t="shared" si="40"/>
        <v>2013-3-1</v>
      </c>
      <c r="O886" s="7">
        <v>2.88</v>
      </c>
      <c r="P886" s="7">
        <v>2.08</v>
      </c>
      <c r="Q886" s="6" t="s">
        <v>32</v>
      </c>
      <c r="R886" s="6">
        <v>201431</v>
      </c>
      <c r="S886" s="6" t="str">
        <f t="shared" si="41"/>
        <v>2014-3-1</v>
      </c>
      <c r="T886" s="7">
        <v>2.4900000000000002</v>
      </c>
      <c r="U886" s="7">
        <v>1.66</v>
      </c>
      <c r="V886" s="6" t="s">
        <v>42</v>
      </c>
      <c r="W886" s="6">
        <v>1</v>
      </c>
      <c r="X886" s="6">
        <v>0</v>
      </c>
      <c r="Y886" s="6">
        <v>1</v>
      </c>
      <c r="Z886" s="6">
        <v>1</v>
      </c>
      <c r="AA886" s="6">
        <v>0</v>
      </c>
      <c r="AB886" s="6">
        <v>0</v>
      </c>
      <c r="AC886" s="6">
        <v>0</v>
      </c>
      <c r="AD886" s="6">
        <v>0</v>
      </c>
      <c r="AE886" s="6">
        <v>0</v>
      </c>
      <c r="AF886" s="6">
        <v>0</v>
      </c>
      <c r="AG886" s="6">
        <v>0</v>
      </c>
      <c r="AH886" s="6">
        <v>0</v>
      </c>
    </row>
    <row r="887" spans="1:34" x14ac:dyDescent="0.3">
      <c r="A887" s="6">
        <v>201281</v>
      </c>
      <c r="B887" s="12" t="str">
        <f t="shared" si="39"/>
        <v>2012-8-1</v>
      </c>
      <c r="C887" s="15">
        <v>2012</v>
      </c>
      <c r="D887" s="15">
        <v>8</v>
      </c>
      <c r="E887" s="15">
        <v>1</v>
      </c>
      <c r="F887" s="6" t="s">
        <v>33</v>
      </c>
      <c r="G887" s="6" t="s">
        <v>38</v>
      </c>
      <c r="H887" s="7">
        <v>3.71</v>
      </c>
      <c r="I887" s="6" t="s">
        <v>59</v>
      </c>
      <c r="J887" s="6" t="s">
        <v>31</v>
      </c>
      <c r="K887" s="7">
        <v>3.33</v>
      </c>
      <c r="L887" s="6" t="s">
        <v>32</v>
      </c>
      <c r="M887" s="6">
        <v>201331</v>
      </c>
      <c r="N887" s="6" t="str">
        <f t="shared" si="40"/>
        <v>2013-3-1</v>
      </c>
      <c r="O887" s="7">
        <v>3.62</v>
      </c>
      <c r="P887" s="7">
        <v>3.86</v>
      </c>
      <c r="Q887" s="6" t="s">
        <v>32</v>
      </c>
      <c r="R887" s="6">
        <v>201631</v>
      </c>
      <c r="S887" s="6" t="str">
        <f t="shared" si="41"/>
        <v>2016-3-1</v>
      </c>
      <c r="T887" s="7">
        <v>3.65</v>
      </c>
      <c r="U887" s="7">
        <v>3.66</v>
      </c>
      <c r="V887" s="6" t="s">
        <v>32</v>
      </c>
      <c r="W887" s="6">
        <v>1</v>
      </c>
      <c r="X887" s="6">
        <v>0</v>
      </c>
      <c r="Y887" s="6">
        <v>1</v>
      </c>
      <c r="Z887" s="6">
        <v>1</v>
      </c>
      <c r="AA887" s="6">
        <v>1</v>
      </c>
      <c r="AB887" s="6">
        <v>1</v>
      </c>
      <c r="AC887" s="6">
        <v>0</v>
      </c>
      <c r="AD887" s="6">
        <v>0</v>
      </c>
      <c r="AE887" s="6">
        <v>0</v>
      </c>
      <c r="AF887" s="6">
        <v>1</v>
      </c>
      <c r="AG887" s="6">
        <v>1</v>
      </c>
      <c r="AH887" s="6">
        <v>1</v>
      </c>
    </row>
    <row r="888" spans="1:34" x14ac:dyDescent="0.3">
      <c r="A888" s="6">
        <v>201281</v>
      </c>
      <c r="B888" s="12" t="str">
        <f t="shared" si="39"/>
        <v>2012-8-1</v>
      </c>
      <c r="C888" s="15">
        <v>2012</v>
      </c>
      <c r="D888" s="15">
        <v>8</v>
      </c>
      <c r="E888" s="15">
        <v>1</v>
      </c>
      <c r="F888" s="6" t="s">
        <v>28</v>
      </c>
      <c r="G888" s="6" t="s">
        <v>38</v>
      </c>
      <c r="H888" s="7">
        <v>3.61</v>
      </c>
      <c r="I888" s="6" t="s">
        <v>56</v>
      </c>
      <c r="J888" s="6" t="s">
        <v>41</v>
      </c>
      <c r="K888" s="7">
        <v>3.07</v>
      </c>
      <c r="L888" s="6" t="s">
        <v>32</v>
      </c>
      <c r="M888" s="6">
        <v>201331</v>
      </c>
      <c r="N888" s="6" t="str">
        <f t="shared" si="40"/>
        <v>2013-3-1</v>
      </c>
      <c r="O888" s="7">
        <v>2.91</v>
      </c>
      <c r="P888" s="7">
        <v>2.75</v>
      </c>
      <c r="Q888" s="6" t="s">
        <v>32</v>
      </c>
      <c r="R888" s="6">
        <v>201731</v>
      </c>
      <c r="S888" s="6" t="str">
        <f t="shared" si="41"/>
        <v>2017-3-1</v>
      </c>
      <c r="T888" s="7">
        <v>3.4</v>
      </c>
      <c r="U888" s="7">
        <v>4</v>
      </c>
      <c r="V888" s="6" t="s">
        <v>32</v>
      </c>
      <c r="W888" s="6">
        <v>0</v>
      </c>
      <c r="X888" s="6">
        <v>0</v>
      </c>
      <c r="Y888" s="6">
        <v>1</v>
      </c>
      <c r="Z888" s="6">
        <v>1</v>
      </c>
      <c r="AA888" s="6">
        <v>1</v>
      </c>
      <c r="AB888" s="6">
        <v>1</v>
      </c>
      <c r="AC888" s="6">
        <v>1</v>
      </c>
      <c r="AD888" s="6">
        <v>0</v>
      </c>
      <c r="AE888" s="6">
        <v>0</v>
      </c>
      <c r="AF888" s="6">
        <v>0</v>
      </c>
      <c r="AG888" s="6">
        <v>1</v>
      </c>
      <c r="AH888" s="6">
        <v>1</v>
      </c>
    </row>
    <row r="889" spans="1:34" x14ac:dyDescent="0.3">
      <c r="A889" s="6">
        <v>201281</v>
      </c>
      <c r="B889" s="12" t="str">
        <f t="shared" si="39"/>
        <v>2012-8-1</v>
      </c>
      <c r="C889" s="15">
        <v>2012</v>
      </c>
      <c r="D889" s="15">
        <v>8</v>
      </c>
      <c r="E889" s="15">
        <v>1</v>
      </c>
      <c r="F889" s="6" t="s">
        <v>28</v>
      </c>
      <c r="G889" s="6" t="s">
        <v>38</v>
      </c>
      <c r="H889" s="7">
        <v>3.7</v>
      </c>
      <c r="I889" s="6" t="s">
        <v>59</v>
      </c>
      <c r="J889" s="6" t="s">
        <v>43</v>
      </c>
      <c r="K889" s="7">
        <v>3.67</v>
      </c>
      <c r="L889" s="6" t="s">
        <v>32</v>
      </c>
      <c r="M889" s="6">
        <v>201331</v>
      </c>
      <c r="N889" s="6" t="str">
        <f t="shared" si="40"/>
        <v>2013-3-1</v>
      </c>
      <c r="O889" s="7">
        <v>3.4</v>
      </c>
      <c r="P889" s="7">
        <v>3.1</v>
      </c>
      <c r="Q889" s="6" t="s">
        <v>32</v>
      </c>
      <c r="R889" s="6">
        <v>201631</v>
      </c>
      <c r="S889" s="6" t="str">
        <f t="shared" si="41"/>
        <v>2016-3-1</v>
      </c>
      <c r="T889" s="7">
        <v>2.99</v>
      </c>
      <c r="U889" s="7">
        <v>2.42</v>
      </c>
      <c r="V889" s="6" t="s">
        <v>32</v>
      </c>
      <c r="W889" s="6">
        <v>1</v>
      </c>
      <c r="X889" s="6">
        <v>0</v>
      </c>
      <c r="Y889" s="6">
        <v>1</v>
      </c>
      <c r="Z889" s="6">
        <v>1</v>
      </c>
      <c r="AA889" s="6">
        <v>1</v>
      </c>
      <c r="AB889" s="6">
        <v>1</v>
      </c>
      <c r="AC889" s="6">
        <v>0</v>
      </c>
      <c r="AD889" s="6">
        <v>0</v>
      </c>
      <c r="AE889" s="6">
        <v>0</v>
      </c>
      <c r="AF889" s="6">
        <v>1</v>
      </c>
      <c r="AG889" s="6">
        <v>1</v>
      </c>
      <c r="AH889" s="6">
        <v>1</v>
      </c>
    </row>
    <row r="890" spans="1:34" x14ac:dyDescent="0.3">
      <c r="A890" s="6">
        <v>201281</v>
      </c>
      <c r="B890" s="12" t="str">
        <f t="shared" si="39"/>
        <v>2012-8-1</v>
      </c>
      <c r="C890" s="15">
        <v>2012</v>
      </c>
      <c r="D890" s="15">
        <v>8</v>
      </c>
      <c r="E890" s="15">
        <v>1</v>
      </c>
      <c r="F890" s="6" t="s">
        <v>28</v>
      </c>
      <c r="G890" s="6" t="s">
        <v>37</v>
      </c>
      <c r="H890" s="7">
        <v>3.11</v>
      </c>
      <c r="I890" s="6" t="s">
        <v>60</v>
      </c>
      <c r="J890" s="6" t="s">
        <v>43</v>
      </c>
      <c r="K890" s="7">
        <v>3.43</v>
      </c>
      <c r="L890" s="6" t="s">
        <v>32</v>
      </c>
      <c r="M890" s="6">
        <v>201331</v>
      </c>
      <c r="N890" s="6" t="str">
        <f t="shared" si="40"/>
        <v>2013-3-1</v>
      </c>
      <c r="O890" s="7">
        <v>2.83</v>
      </c>
      <c r="P890" s="7">
        <v>2.2599999999999998</v>
      </c>
      <c r="Q890" s="6" t="s">
        <v>32</v>
      </c>
      <c r="R890" s="6">
        <v>201631</v>
      </c>
      <c r="S890" s="6" t="str">
        <f t="shared" si="41"/>
        <v>2016-3-1</v>
      </c>
      <c r="T890" s="7">
        <v>2.86</v>
      </c>
      <c r="U890" s="7">
        <v>2.9</v>
      </c>
      <c r="V890" s="6" t="s">
        <v>32</v>
      </c>
      <c r="W890" s="6">
        <v>1</v>
      </c>
      <c r="X890" s="6">
        <v>0</v>
      </c>
      <c r="Y890" s="6">
        <v>1</v>
      </c>
      <c r="Z890" s="6">
        <v>1</v>
      </c>
      <c r="AA890" s="6">
        <v>1</v>
      </c>
      <c r="AB890" s="6">
        <v>1</v>
      </c>
      <c r="AC890" s="6">
        <v>0</v>
      </c>
      <c r="AD890" s="6">
        <v>0</v>
      </c>
      <c r="AE890" s="6">
        <v>0</v>
      </c>
      <c r="AF890" s="6">
        <v>1</v>
      </c>
      <c r="AG890" s="6">
        <v>1</v>
      </c>
      <c r="AH890" s="6">
        <v>1</v>
      </c>
    </row>
    <row r="891" spans="1:34" x14ac:dyDescent="0.3">
      <c r="A891" s="6">
        <v>201281</v>
      </c>
      <c r="B891" s="12" t="str">
        <f t="shared" si="39"/>
        <v>2012-8-1</v>
      </c>
      <c r="C891" s="15">
        <v>2012</v>
      </c>
      <c r="D891" s="15">
        <v>8</v>
      </c>
      <c r="E891" s="15">
        <v>1</v>
      </c>
      <c r="F891" s="6" t="s">
        <v>33</v>
      </c>
      <c r="G891" s="6" t="s">
        <v>40</v>
      </c>
      <c r="H891" s="7">
        <v>3.4</v>
      </c>
      <c r="I891" s="6" t="s">
        <v>60</v>
      </c>
      <c r="J891" s="6" t="s">
        <v>31</v>
      </c>
      <c r="K891" s="7">
        <v>2.95</v>
      </c>
      <c r="L891" s="6" t="s">
        <v>32</v>
      </c>
      <c r="M891" s="6">
        <v>201331</v>
      </c>
      <c r="N891" s="6" t="str">
        <f t="shared" si="40"/>
        <v>2013-3-1</v>
      </c>
      <c r="O891" s="7">
        <v>3.24</v>
      </c>
      <c r="P891" s="7">
        <v>3.49</v>
      </c>
      <c r="Q891" s="6" t="s">
        <v>32</v>
      </c>
      <c r="R891" s="6">
        <v>201661</v>
      </c>
      <c r="S891" s="6" t="str">
        <f t="shared" si="41"/>
        <v>2016-6-1</v>
      </c>
      <c r="T891" s="7">
        <v>3.36</v>
      </c>
      <c r="U891" s="7">
        <v>0</v>
      </c>
      <c r="V891" s="6" t="s">
        <v>32</v>
      </c>
      <c r="W891" s="6">
        <v>0</v>
      </c>
      <c r="X891" s="6">
        <v>0</v>
      </c>
      <c r="Y891" s="6">
        <v>1</v>
      </c>
      <c r="Z891" s="6">
        <v>1</v>
      </c>
      <c r="AA891" s="6">
        <v>1</v>
      </c>
      <c r="AB891" s="6">
        <v>1</v>
      </c>
      <c r="AC891" s="6">
        <v>0</v>
      </c>
      <c r="AD891" s="6">
        <v>0</v>
      </c>
      <c r="AE891" s="6">
        <v>0</v>
      </c>
      <c r="AF891" s="6">
        <v>1</v>
      </c>
      <c r="AG891" s="6">
        <v>1</v>
      </c>
      <c r="AH891" s="6">
        <v>1</v>
      </c>
    </row>
    <row r="892" spans="1:34" x14ac:dyDescent="0.3">
      <c r="A892" s="6">
        <v>201281</v>
      </c>
      <c r="B892" s="12" t="str">
        <f t="shared" si="39"/>
        <v>2012-8-1</v>
      </c>
      <c r="C892" s="15">
        <v>2012</v>
      </c>
      <c r="D892" s="15">
        <v>8</v>
      </c>
      <c r="E892" s="15">
        <v>1</v>
      </c>
      <c r="F892" s="6" t="s">
        <v>28</v>
      </c>
      <c r="G892" s="6" t="s">
        <v>40</v>
      </c>
      <c r="H892" s="7">
        <v>3.61</v>
      </c>
      <c r="I892" s="6" t="s">
        <v>56</v>
      </c>
      <c r="J892" s="6" t="s">
        <v>43</v>
      </c>
      <c r="K892" s="7">
        <v>3.62</v>
      </c>
      <c r="L892" s="6" t="s">
        <v>32</v>
      </c>
      <c r="M892" s="6">
        <v>201331</v>
      </c>
      <c r="N892" s="6" t="str">
        <f t="shared" si="40"/>
        <v>2013-3-1</v>
      </c>
      <c r="O892" s="7">
        <v>3.42</v>
      </c>
      <c r="P892" s="7">
        <v>3.25</v>
      </c>
      <c r="Q892" s="6" t="s">
        <v>32</v>
      </c>
      <c r="R892" s="6">
        <v>201631</v>
      </c>
      <c r="S892" s="6" t="str">
        <f t="shared" si="41"/>
        <v>2016-3-1</v>
      </c>
      <c r="T892" s="7">
        <v>3.39</v>
      </c>
      <c r="U892" s="7">
        <v>2.82</v>
      </c>
      <c r="V892" s="6" t="s">
        <v>32</v>
      </c>
      <c r="W892" s="6">
        <v>1</v>
      </c>
      <c r="X892" s="6">
        <v>0</v>
      </c>
      <c r="Y892" s="6">
        <v>1</v>
      </c>
      <c r="Z892" s="6">
        <v>1</v>
      </c>
      <c r="AA892" s="6">
        <v>1</v>
      </c>
      <c r="AB892" s="6">
        <v>1</v>
      </c>
      <c r="AC892" s="6">
        <v>0</v>
      </c>
      <c r="AD892" s="6">
        <v>0</v>
      </c>
      <c r="AE892" s="6">
        <v>0</v>
      </c>
      <c r="AF892" s="6">
        <v>1</v>
      </c>
      <c r="AG892" s="6">
        <v>1</v>
      </c>
      <c r="AH892" s="6">
        <v>1</v>
      </c>
    </row>
    <row r="893" spans="1:34" x14ac:dyDescent="0.3">
      <c r="A893" s="6">
        <v>201281</v>
      </c>
      <c r="B893" s="12" t="str">
        <f t="shared" si="39"/>
        <v>2012-8-1</v>
      </c>
      <c r="C893" s="15">
        <v>2012</v>
      </c>
      <c r="D893" s="15">
        <v>8</v>
      </c>
      <c r="E893" s="15">
        <v>1</v>
      </c>
      <c r="F893" s="6" t="s">
        <v>33</v>
      </c>
      <c r="G893" s="6" t="s">
        <v>29</v>
      </c>
      <c r="H893" s="7">
        <v>3.84</v>
      </c>
      <c r="I893" s="6" t="s">
        <v>54</v>
      </c>
      <c r="J893" s="6" t="s">
        <v>31</v>
      </c>
      <c r="K893" s="7">
        <v>3.85</v>
      </c>
      <c r="L893" s="6" t="s">
        <v>32</v>
      </c>
      <c r="M893" s="6">
        <v>201331</v>
      </c>
      <c r="N893" s="6" t="str">
        <f t="shared" si="40"/>
        <v>2013-3-1</v>
      </c>
      <c r="O893" s="7">
        <v>3.63</v>
      </c>
      <c r="P893" s="7">
        <v>3.4</v>
      </c>
      <c r="Q893" s="6" t="s">
        <v>32</v>
      </c>
      <c r="R893" s="6">
        <v>201631</v>
      </c>
      <c r="S893" s="6" t="str">
        <f t="shared" si="41"/>
        <v>2016-3-1</v>
      </c>
      <c r="T893" s="7">
        <v>3.58</v>
      </c>
      <c r="U893" s="7">
        <v>3.55</v>
      </c>
      <c r="V893" s="6" t="s">
        <v>32</v>
      </c>
      <c r="W893" s="6">
        <v>0</v>
      </c>
      <c r="X893" s="6">
        <v>0</v>
      </c>
      <c r="Y893" s="6">
        <v>1</v>
      </c>
      <c r="Z893" s="6">
        <v>1</v>
      </c>
      <c r="AA893" s="6">
        <v>1</v>
      </c>
      <c r="AB893" s="6">
        <v>1</v>
      </c>
      <c r="AC893" s="6">
        <v>0</v>
      </c>
      <c r="AD893" s="6">
        <v>0</v>
      </c>
      <c r="AE893" s="6">
        <v>0</v>
      </c>
      <c r="AF893" s="6">
        <v>0</v>
      </c>
      <c r="AG893" s="6">
        <v>1</v>
      </c>
      <c r="AH893" s="6">
        <v>1</v>
      </c>
    </row>
    <row r="894" spans="1:34" x14ac:dyDescent="0.3">
      <c r="A894" s="6">
        <v>201281</v>
      </c>
      <c r="B894" s="12" t="str">
        <f t="shared" si="39"/>
        <v>2012-8-1</v>
      </c>
      <c r="C894" s="15">
        <v>2012</v>
      </c>
      <c r="D894" s="15">
        <v>8</v>
      </c>
      <c r="E894" s="15">
        <v>1</v>
      </c>
      <c r="F894" s="6" t="s">
        <v>33</v>
      </c>
      <c r="G894" s="6" t="s">
        <v>37</v>
      </c>
      <c r="H894" s="7">
        <v>3.98</v>
      </c>
      <c r="I894" s="6" t="s">
        <v>30</v>
      </c>
      <c r="J894" s="6" t="s">
        <v>31</v>
      </c>
      <c r="K894" s="7">
        <v>3.33</v>
      </c>
      <c r="L894" s="6" t="s">
        <v>32</v>
      </c>
      <c r="M894" s="6">
        <v>201331</v>
      </c>
      <c r="N894" s="6" t="str">
        <f t="shared" si="40"/>
        <v>2013-3-1</v>
      </c>
      <c r="O894" s="7">
        <v>3.32</v>
      </c>
      <c r="P894" s="7">
        <v>3.32</v>
      </c>
      <c r="Q894" s="6" t="s">
        <v>32</v>
      </c>
      <c r="R894" s="6">
        <v>201631</v>
      </c>
      <c r="S894" s="6" t="str">
        <f t="shared" si="41"/>
        <v>2016-3-1</v>
      </c>
      <c r="T894" s="7">
        <v>3.4</v>
      </c>
      <c r="U894" s="7">
        <v>2.76</v>
      </c>
      <c r="V894" s="6" t="s">
        <v>32</v>
      </c>
      <c r="W894" s="6">
        <v>0</v>
      </c>
      <c r="X894" s="6">
        <v>1</v>
      </c>
      <c r="Y894" s="6">
        <v>1</v>
      </c>
      <c r="Z894" s="6">
        <v>1</v>
      </c>
      <c r="AA894" s="6">
        <v>1</v>
      </c>
      <c r="AB894" s="6">
        <v>1</v>
      </c>
      <c r="AC894" s="6">
        <v>0</v>
      </c>
      <c r="AD894" s="6">
        <v>0</v>
      </c>
      <c r="AE894" s="6">
        <v>0</v>
      </c>
      <c r="AF894" s="6">
        <v>1</v>
      </c>
      <c r="AG894" s="6">
        <v>1</v>
      </c>
      <c r="AH894" s="6">
        <v>1</v>
      </c>
    </row>
    <row r="895" spans="1:34" x14ac:dyDescent="0.3">
      <c r="A895" s="6">
        <v>201281</v>
      </c>
      <c r="B895" s="12" t="str">
        <f t="shared" si="39"/>
        <v>2012-8-1</v>
      </c>
      <c r="C895" s="15">
        <v>2012</v>
      </c>
      <c r="D895" s="15">
        <v>8</v>
      </c>
      <c r="E895" s="15">
        <v>1</v>
      </c>
      <c r="F895" s="6" t="s">
        <v>28</v>
      </c>
      <c r="G895" s="6" t="s">
        <v>40</v>
      </c>
      <c r="H895" s="7">
        <v>3.5</v>
      </c>
      <c r="I895" s="6" t="s">
        <v>51</v>
      </c>
      <c r="J895" s="6" t="s">
        <v>41</v>
      </c>
      <c r="K895" s="7">
        <v>3.09</v>
      </c>
      <c r="L895" s="6" t="s">
        <v>32</v>
      </c>
      <c r="M895" s="6">
        <v>201331</v>
      </c>
      <c r="N895" s="6" t="str">
        <f t="shared" si="40"/>
        <v>2013-3-1</v>
      </c>
      <c r="O895" s="7">
        <v>3.43</v>
      </c>
      <c r="P895" s="7">
        <v>3.75</v>
      </c>
      <c r="Q895" s="6" t="s">
        <v>32</v>
      </c>
      <c r="R895" s="6">
        <v>201681</v>
      </c>
      <c r="S895" s="6" t="str">
        <f t="shared" si="41"/>
        <v>2016-8-1</v>
      </c>
      <c r="T895" s="7">
        <v>3.51</v>
      </c>
      <c r="U895" s="7">
        <v>4</v>
      </c>
      <c r="V895" s="6" t="s">
        <v>32</v>
      </c>
      <c r="W895" s="6">
        <v>1</v>
      </c>
      <c r="X895" s="6">
        <v>0</v>
      </c>
      <c r="Y895" s="6">
        <v>1</v>
      </c>
      <c r="Z895" s="6">
        <v>1</v>
      </c>
      <c r="AA895" s="6">
        <v>1</v>
      </c>
      <c r="AB895" s="6">
        <v>1</v>
      </c>
      <c r="AC895" s="6">
        <v>1</v>
      </c>
      <c r="AD895" s="6">
        <v>0</v>
      </c>
      <c r="AE895" s="6">
        <v>0</v>
      </c>
      <c r="AF895" s="6">
        <v>0</v>
      </c>
      <c r="AG895" s="6">
        <v>1</v>
      </c>
      <c r="AH895" s="6">
        <v>1</v>
      </c>
    </row>
    <row r="896" spans="1:34" x14ac:dyDescent="0.3">
      <c r="A896" s="6">
        <v>201381</v>
      </c>
      <c r="B896" s="12" t="str">
        <f t="shared" si="39"/>
        <v>2013-8-1</v>
      </c>
      <c r="C896" s="15">
        <v>2013</v>
      </c>
      <c r="D896" s="15">
        <v>8</v>
      </c>
      <c r="E896" s="15">
        <v>1</v>
      </c>
      <c r="F896" s="6" t="s">
        <v>28</v>
      </c>
      <c r="G896" s="6" t="s">
        <v>38</v>
      </c>
      <c r="H896" s="7">
        <v>3.41</v>
      </c>
      <c r="I896" s="6" t="s">
        <v>30</v>
      </c>
      <c r="J896" s="6" t="s">
        <v>31</v>
      </c>
      <c r="K896" s="7">
        <v>3.2</v>
      </c>
      <c r="L896" s="6" t="s">
        <v>32</v>
      </c>
      <c r="M896" s="6">
        <v>201451</v>
      </c>
      <c r="N896" s="6" t="str">
        <f t="shared" si="40"/>
        <v>2014-5-1</v>
      </c>
      <c r="O896" s="7">
        <v>2.82</v>
      </c>
      <c r="P896" s="7">
        <v>3</v>
      </c>
      <c r="Q896" s="6" t="s">
        <v>32</v>
      </c>
      <c r="R896" s="6">
        <v>201761</v>
      </c>
      <c r="S896" s="6" t="str">
        <f t="shared" si="41"/>
        <v>2017-6-1</v>
      </c>
      <c r="T896" s="7">
        <v>2.76</v>
      </c>
      <c r="U896" s="7">
        <v>3.7</v>
      </c>
      <c r="V896" s="6" t="s">
        <v>32</v>
      </c>
      <c r="W896" s="6">
        <v>0</v>
      </c>
      <c r="X896" s="6">
        <v>1</v>
      </c>
      <c r="Y896" s="6">
        <v>1</v>
      </c>
      <c r="Z896" s="6">
        <v>1</v>
      </c>
      <c r="AA896" s="6">
        <v>1</v>
      </c>
      <c r="AB896" s="6">
        <v>1</v>
      </c>
      <c r="AC896" s="6">
        <v>0</v>
      </c>
      <c r="AD896" s="6">
        <v>0</v>
      </c>
      <c r="AE896" s="6">
        <v>0</v>
      </c>
      <c r="AF896" s="6">
        <v>1</v>
      </c>
      <c r="AG896" s="6">
        <v>1</v>
      </c>
      <c r="AH896" s="6">
        <v>1</v>
      </c>
    </row>
    <row r="897" spans="1:34" x14ac:dyDescent="0.3">
      <c r="A897" s="6">
        <v>201381</v>
      </c>
      <c r="B897" s="12" t="str">
        <f t="shared" si="39"/>
        <v>2013-8-1</v>
      </c>
      <c r="C897" s="15">
        <v>2013</v>
      </c>
      <c r="D897" s="15">
        <v>8</v>
      </c>
      <c r="E897" s="15">
        <v>1</v>
      </c>
      <c r="F897" s="6" t="s">
        <v>28</v>
      </c>
      <c r="G897" s="6" t="s">
        <v>34</v>
      </c>
      <c r="H897" s="7">
        <v>3.79</v>
      </c>
      <c r="I897" s="6" t="s">
        <v>30</v>
      </c>
      <c r="J897" s="6" t="s">
        <v>35</v>
      </c>
      <c r="K897" s="7">
        <v>3.7</v>
      </c>
      <c r="L897" s="6" t="s">
        <v>32</v>
      </c>
      <c r="M897" s="6">
        <v>201431</v>
      </c>
      <c r="N897" s="6" t="str">
        <f t="shared" si="40"/>
        <v>2014-3-1</v>
      </c>
      <c r="O897" s="7">
        <v>3.76</v>
      </c>
      <c r="P897" s="7">
        <v>3.82</v>
      </c>
      <c r="Q897" s="6" t="s">
        <v>32</v>
      </c>
      <c r="R897" s="6">
        <v>201731</v>
      </c>
      <c r="S897" s="6" t="str">
        <f t="shared" si="41"/>
        <v>2017-3-1</v>
      </c>
      <c r="T897" s="7">
        <v>3.19</v>
      </c>
      <c r="U897" s="7">
        <v>2.77</v>
      </c>
      <c r="V897" s="6" t="s">
        <v>32</v>
      </c>
      <c r="W897" s="6">
        <v>0</v>
      </c>
      <c r="X897" s="6">
        <v>0</v>
      </c>
      <c r="Y897" s="6">
        <v>1</v>
      </c>
      <c r="Z897" s="6">
        <v>1</v>
      </c>
      <c r="AA897" s="6">
        <v>1</v>
      </c>
      <c r="AB897" s="6">
        <v>1</v>
      </c>
      <c r="AC897" s="6">
        <v>0</v>
      </c>
      <c r="AD897" s="6">
        <v>0</v>
      </c>
      <c r="AE897" s="6">
        <v>0</v>
      </c>
      <c r="AF897" s="6">
        <v>1</v>
      </c>
      <c r="AG897" s="6">
        <v>1</v>
      </c>
      <c r="AH897" s="6">
        <v>1</v>
      </c>
    </row>
    <row r="898" spans="1:34" x14ac:dyDescent="0.3">
      <c r="A898" s="6">
        <v>201381</v>
      </c>
      <c r="B898" s="12" t="str">
        <f t="shared" si="39"/>
        <v>2013-8-1</v>
      </c>
      <c r="C898" s="15">
        <v>2013</v>
      </c>
      <c r="D898" s="15">
        <v>8</v>
      </c>
      <c r="E898" s="15">
        <v>1</v>
      </c>
      <c r="F898" s="6" t="s">
        <v>33</v>
      </c>
      <c r="G898" s="6" t="s">
        <v>34</v>
      </c>
      <c r="H898" s="7">
        <v>3.02</v>
      </c>
      <c r="I898" s="6" t="s">
        <v>52</v>
      </c>
      <c r="J898" s="6" t="s">
        <v>35</v>
      </c>
      <c r="K898" s="7">
        <v>3.93</v>
      </c>
      <c r="L898" s="6" t="s">
        <v>32</v>
      </c>
      <c r="M898" s="6">
        <v>201451</v>
      </c>
      <c r="N898" s="6" t="str">
        <f t="shared" si="40"/>
        <v>2014-5-1</v>
      </c>
      <c r="O898" s="7">
        <v>3.83</v>
      </c>
      <c r="P898" s="7">
        <v>4</v>
      </c>
      <c r="Q898" s="6" t="s">
        <v>32</v>
      </c>
      <c r="R898" s="6">
        <v>201531</v>
      </c>
      <c r="S898" s="6" t="str">
        <f t="shared" si="41"/>
        <v>2015-3-1</v>
      </c>
      <c r="T898" s="7">
        <v>3.71</v>
      </c>
      <c r="U898" s="7">
        <v>3.16</v>
      </c>
      <c r="V898" s="6" t="s">
        <v>32</v>
      </c>
      <c r="W898" s="6">
        <v>0</v>
      </c>
      <c r="X898" s="6">
        <v>0</v>
      </c>
      <c r="Y898" s="6">
        <v>1</v>
      </c>
      <c r="Z898" s="6">
        <v>1</v>
      </c>
      <c r="AA898" s="6">
        <v>0</v>
      </c>
      <c r="AB898" s="6">
        <v>0</v>
      </c>
      <c r="AC898" s="6">
        <v>0</v>
      </c>
      <c r="AD898" s="6">
        <v>0</v>
      </c>
      <c r="AE898" s="6">
        <v>0</v>
      </c>
      <c r="AF898" s="6">
        <v>0</v>
      </c>
      <c r="AG898" s="6">
        <v>0</v>
      </c>
      <c r="AH898" s="6">
        <v>0</v>
      </c>
    </row>
    <row r="899" spans="1:34" x14ac:dyDescent="0.3">
      <c r="A899" s="6">
        <v>201381</v>
      </c>
      <c r="B899" s="12" t="str">
        <f t="shared" ref="B899:B962" si="42">LEFT(A899,4)&amp;"-"&amp;MID(A899,5,1)&amp;"-"&amp;RIGHT(A899,1)</f>
        <v>2013-8-1</v>
      </c>
      <c r="C899" s="15">
        <v>2013</v>
      </c>
      <c r="D899" s="15">
        <v>8</v>
      </c>
      <c r="E899" s="15">
        <v>1</v>
      </c>
      <c r="F899" s="6" t="s">
        <v>28</v>
      </c>
      <c r="G899" s="6" t="s">
        <v>34</v>
      </c>
      <c r="H899" s="7">
        <v>2.81</v>
      </c>
      <c r="I899" s="6" t="s">
        <v>30</v>
      </c>
      <c r="J899" s="6" t="s">
        <v>35</v>
      </c>
      <c r="K899" s="7">
        <v>3.1</v>
      </c>
      <c r="L899" s="6" t="s">
        <v>32</v>
      </c>
      <c r="M899" s="6">
        <v>201461</v>
      </c>
      <c r="N899" s="6" t="str">
        <f t="shared" ref="N899:N962" si="43">LEFT(M899,4)&amp;"-"&amp;MID(M899,5,1)&amp;"-"&amp;RIGHT(M899,1)</f>
        <v>2014-6-1</v>
      </c>
      <c r="O899" s="7">
        <v>3.11</v>
      </c>
      <c r="P899" s="7">
        <v>3.7</v>
      </c>
      <c r="Q899" s="6" t="s">
        <v>32</v>
      </c>
      <c r="R899" s="6">
        <v>201531</v>
      </c>
      <c r="S899" s="6" t="str">
        <f t="shared" ref="S899:S962" si="44">LEFT(R899,4)&amp;"-"&amp;MID(R899,5,1)&amp;"-"&amp;RIGHT(R899,1)</f>
        <v>2015-3-1</v>
      </c>
      <c r="T899" s="7">
        <v>3.11</v>
      </c>
      <c r="U899" s="7">
        <v>0</v>
      </c>
      <c r="V899" s="6" t="s">
        <v>32</v>
      </c>
      <c r="W899" s="6">
        <v>0</v>
      </c>
      <c r="X899" s="6">
        <v>0</v>
      </c>
      <c r="Y899" s="6">
        <v>1</v>
      </c>
      <c r="Z899" s="6">
        <v>1</v>
      </c>
      <c r="AA899" s="6">
        <v>0</v>
      </c>
      <c r="AB899" s="6">
        <v>0</v>
      </c>
      <c r="AC899" s="6">
        <v>0</v>
      </c>
      <c r="AD899" s="6">
        <v>0</v>
      </c>
      <c r="AE899" s="6">
        <v>0</v>
      </c>
      <c r="AF899" s="6">
        <v>0</v>
      </c>
      <c r="AG899" s="6">
        <v>0</v>
      </c>
      <c r="AH899" s="6">
        <v>0</v>
      </c>
    </row>
    <row r="900" spans="1:34" x14ac:dyDescent="0.3">
      <c r="A900" s="6">
        <v>201381</v>
      </c>
      <c r="B900" s="12" t="str">
        <f t="shared" si="42"/>
        <v>2013-8-1</v>
      </c>
      <c r="C900" s="15">
        <v>2013</v>
      </c>
      <c r="D900" s="15">
        <v>8</v>
      </c>
      <c r="E900" s="15">
        <v>1</v>
      </c>
      <c r="F900" s="6" t="s">
        <v>33</v>
      </c>
      <c r="G900" s="6" t="s">
        <v>34</v>
      </c>
      <c r="H900" s="7">
        <v>3.17</v>
      </c>
      <c r="I900" s="6" t="s">
        <v>57</v>
      </c>
      <c r="J900" s="6" t="s">
        <v>35</v>
      </c>
      <c r="K900" s="7">
        <v>3.2</v>
      </c>
      <c r="L900" s="6" t="s">
        <v>32</v>
      </c>
      <c r="M900" s="6">
        <v>201431</v>
      </c>
      <c r="N900" s="6" t="str">
        <f t="shared" si="43"/>
        <v>2014-3-1</v>
      </c>
      <c r="O900" s="7">
        <v>3.34</v>
      </c>
      <c r="P900" s="7">
        <v>3.42</v>
      </c>
      <c r="Q900" s="6" t="s">
        <v>32</v>
      </c>
      <c r="R900" s="6">
        <v>201731</v>
      </c>
      <c r="S900" s="6" t="str">
        <f t="shared" si="44"/>
        <v>2017-3-1</v>
      </c>
      <c r="T900" s="7">
        <v>3.32</v>
      </c>
      <c r="U900" s="7">
        <v>1.66</v>
      </c>
      <c r="V900" s="6" t="s">
        <v>42</v>
      </c>
      <c r="W900" s="6">
        <v>0</v>
      </c>
      <c r="X900" s="6">
        <v>0</v>
      </c>
      <c r="Y900" s="6">
        <v>1</v>
      </c>
      <c r="Z900" s="6">
        <v>1</v>
      </c>
      <c r="AA900" s="6">
        <v>1</v>
      </c>
      <c r="AB900" s="6">
        <v>1</v>
      </c>
      <c r="AC900" s="6">
        <v>0</v>
      </c>
      <c r="AD900" s="6">
        <v>0</v>
      </c>
      <c r="AE900" s="6">
        <v>0</v>
      </c>
      <c r="AF900" s="6">
        <v>1</v>
      </c>
      <c r="AG900" s="6">
        <v>1</v>
      </c>
      <c r="AH900" s="6">
        <v>1</v>
      </c>
    </row>
    <row r="901" spans="1:34" x14ac:dyDescent="0.3">
      <c r="A901" s="6">
        <v>201381</v>
      </c>
      <c r="B901" s="12" t="str">
        <f t="shared" si="42"/>
        <v>2013-8-1</v>
      </c>
      <c r="C901" s="15">
        <v>2013</v>
      </c>
      <c r="D901" s="15">
        <v>8</v>
      </c>
      <c r="E901" s="15">
        <v>1</v>
      </c>
      <c r="F901" s="6" t="s">
        <v>28</v>
      </c>
      <c r="G901" s="6" t="s">
        <v>34</v>
      </c>
      <c r="H901" s="7">
        <v>2.99</v>
      </c>
      <c r="I901" s="6" t="s">
        <v>51</v>
      </c>
      <c r="J901" s="6" t="s">
        <v>35</v>
      </c>
      <c r="K901" s="7">
        <v>3.26</v>
      </c>
      <c r="L901" s="6" t="s">
        <v>32</v>
      </c>
      <c r="M901" s="6">
        <v>201431</v>
      </c>
      <c r="N901" s="6" t="str">
        <f t="shared" si="43"/>
        <v>2014-3-1</v>
      </c>
      <c r="O901" s="7">
        <v>2.91</v>
      </c>
      <c r="P901" s="7">
        <v>2.7</v>
      </c>
      <c r="Q901" s="6" t="s">
        <v>32</v>
      </c>
      <c r="R901" s="6">
        <v>201731</v>
      </c>
      <c r="S901" s="6" t="str">
        <f t="shared" si="44"/>
        <v>2017-3-1</v>
      </c>
      <c r="T901" s="7">
        <v>2.87</v>
      </c>
      <c r="U901" s="7">
        <v>3.33</v>
      </c>
      <c r="V901" s="6" t="s">
        <v>32</v>
      </c>
      <c r="W901" s="6">
        <v>0</v>
      </c>
      <c r="X901" s="6">
        <v>0</v>
      </c>
      <c r="Y901" s="6">
        <v>1</v>
      </c>
      <c r="Z901" s="6">
        <v>1</v>
      </c>
      <c r="AA901" s="6">
        <v>1</v>
      </c>
      <c r="AB901" s="6">
        <v>1</v>
      </c>
      <c r="AC901" s="6">
        <v>0</v>
      </c>
      <c r="AD901" s="6">
        <v>0</v>
      </c>
      <c r="AE901" s="6">
        <v>0</v>
      </c>
      <c r="AF901" s="6">
        <v>1</v>
      </c>
      <c r="AG901" s="6">
        <v>1</v>
      </c>
      <c r="AH901" s="6">
        <v>1</v>
      </c>
    </row>
    <row r="902" spans="1:34" x14ac:dyDescent="0.3">
      <c r="A902" s="6">
        <v>201381</v>
      </c>
      <c r="B902" s="12" t="str">
        <f t="shared" si="42"/>
        <v>2013-8-1</v>
      </c>
      <c r="C902" s="15">
        <v>2013</v>
      </c>
      <c r="D902" s="15">
        <v>8</v>
      </c>
      <c r="E902" s="15">
        <v>1</v>
      </c>
      <c r="F902" s="6" t="s">
        <v>28</v>
      </c>
      <c r="G902" s="6" t="s">
        <v>37</v>
      </c>
      <c r="H902" s="7">
        <v>3.71</v>
      </c>
      <c r="I902" s="6" t="s">
        <v>57</v>
      </c>
      <c r="J902" s="6" t="s">
        <v>31</v>
      </c>
      <c r="K902" s="7">
        <v>3.22</v>
      </c>
      <c r="L902" s="6" t="s">
        <v>32</v>
      </c>
      <c r="M902" s="6">
        <v>201381</v>
      </c>
      <c r="N902" s="6" t="str">
        <f t="shared" si="43"/>
        <v>2013-8-1</v>
      </c>
      <c r="O902" s="7">
        <v>3.22</v>
      </c>
      <c r="P902" s="7">
        <v>3.22</v>
      </c>
      <c r="Q902" s="6" t="s">
        <v>32</v>
      </c>
      <c r="R902" s="6">
        <v>201381</v>
      </c>
      <c r="S902" s="6" t="str">
        <f t="shared" si="44"/>
        <v>2013-8-1</v>
      </c>
      <c r="T902" s="7">
        <v>3.22</v>
      </c>
      <c r="U902" s="7">
        <v>3.22</v>
      </c>
      <c r="V902" s="6" t="s">
        <v>32</v>
      </c>
      <c r="W902" s="6">
        <v>0</v>
      </c>
      <c r="X902" s="6">
        <v>1</v>
      </c>
      <c r="Y902" s="6">
        <v>1</v>
      </c>
      <c r="Z902" s="6">
        <v>0</v>
      </c>
      <c r="AA902" s="6">
        <v>0</v>
      </c>
      <c r="AB902" s="6">
        <v>0</v>
      </c>
      <c r="AC902" s="6">
        <v>0</v>
      </c>
      <c r="AD902" s="6">
        <v>0</v>
      </c>
      <c r="AE902" s="6">
        <v>0</v>
      </c>
      <c r="AF902" s="6">
        <v>0</v>
      </c>
      <c r="AG902" s="6">
        <v>0</v>
      </c>
      <c r="AH902" s="6">
        <v>0</v>
      </c>
    </row>
    <row r="903" spans="1:34" x14ac:dyDescent="0.3">
      <c r="A903" s="6">
        <v>201381</v>
      </c>
      <c r="B903" s="12" t="str">
        <f t="shared" si="42"/>
        <v>2013-8-1</v>
      </c>
      <c r="C903" s="15">
        <v>2013</v>
      </c>
      <c r="D903" s="15">
        <v>8</v>
      </c>
      <c r="E903" s="15">
        <v>1</v>
      </c>
      <c r="F903" s="6" t="s">
        <v>28</v>
      </c>
      <c r="G903" s="6" t="s">
        <v>38</v>
      </c>
      <c r="H903" s="7">
        <v>3.2</v>
      </c>
      <c r="I903" s="6" t="s">
        <v>51</v>
      </c>
      <c r="J903" s="6" t="s">
        <v>43</v>
      </c>
      <c r="K903" s="7">
        <v>3.21</v>
      </c>
      <c r="L903" s="6" t="s">
        <v>32</v>
      </c>
      <c r="M903" s="6">
        <v>201431</v>
      </c>
      <c r="N903" s="6" t="str">
        <f t="shared" si="43"/>
        <v>2014-3-1</v>
      </c>
      <c r="O903" s="7">
        <v>2.64</v>
      </c>
      <c r="P903" s="7">
        <v>2.1</v>
      </c>
      <c r="Q903" s="6" t="s">
        <v>32</v>
      </c>
      <c r="R903" s="6">
        <v>201731</v>
      </c>
      <c r="S903" s="6" t="str">
        <f t="shared" si="44"/>
        <v>2017-3-1</v>
      </c>
      <c r="T903" s="7">
        <v>2.99</v>
      </c>
      <c r="U903" s="7">
        <v>3.25</v>
      </c>
      <c r="V903" s="6" t="s">
        <v>32</v>
      </c>
      <c r="W903" s="6">
        <v>1</v>
      </c>
      <c r="X903" s="6">
        <v>1</v>
      </c>
      <c r="Y903" s="6">
        <v>1</v>
      </c>
      <c r="Z903" s="6">
        <v>1</v>
      </c>
      <c r="AA903" s="6">
        <v>1</v>
      </c>
      <c r="AB903" s="6">
        <v>1</v>
      </c>
      <c r="AC903" s="6">
        <v>0</v>
      </c>
      <c r="AD903" s="6">
        <v>0</v>
      </c>
      <c r="AE903" s="6">
        <v>0</v>
      </c>
      <c r="AF903" s="6">
        <v>1</v>
      </c>
      <c r="AG903" s="6">
        <v>1</v>
      </c>
      <c r="AH903" s="6">
        <v>1</v>
      </c>
    </row>
    <row r="904" spans="1:34" x14ac:dyDescent="0.3">
      <c r="A904" s="6">
        <v>201381</v>
      </c>
      <c r="B904" s="12" t="str">
        <f t="shared" si="42"/>
        <v>2013-8-1</v>
      </c>
      <c r="C904" s="15">
        <v>2013</v>
      </c>
      <c r="D904" s="15">
        <v>8</v>
      </c>
      <c r="E904" s="15">
        <v>1</v>
      </c>
      <c r="F904" s="6" t="s">
        <v>33</v>
      </c>
      <c r="G904" s="6" t="s">
        <v>34</v>
      </c>
      <c r="H904" s="7">
        <v>3.59</v>
      </c>
      <c r="I904" s="6" t="s">
        <v>57</v>
      </c>
      <c r="J904" s="6" t="s">
        <v>35</v>
      </c>
      <c r="K904" s="7">
        <v>3.55</v>
      </c>
      <c r="L904" s="6" t="s">
        <v>32</v>
      </c>
      <c r="M904" s="6">
        <v>201461</v>
      </c>
      <c r="N904" s="6" t="str">
        <f t="shared" si="43"/>
        <v>2014-6-1</v>
      </c>
      <c r="O904" s="7">
        <v>3.71</v>
      </c>
      <c r="P904" s="7">
        <v>3.7</v>
      </c>
      <c r="Q904" s="6" t="s">
        <v>32</v>
      </c>
      <c r="R904" s="6">
        <v>201731</v>
      </c>
      <c r="S904" s="6" t="str">
        <f t="shared" si="44"/>
        <v>2017-3-1</v>
      </c>
      <c r="T904" s="7">
        <v>3.37</v>
      </c>
      <c r="U904" s="7">
        <v>2.4</v>
      </c>
      <c r="V904" s="6" t="s">
        <v>32</v>
      </c>
      <c r="W904" s="6">
        <v>0</v>
      </c>
      <c r="X904" s="6">
        <v>0</v>
      </c>
      <c r="Y904" s="6">
        <v>1</v>
      </c>
      <c r="Z904" s="6">
        <v>1</v>
      </c>
      <c r="AA904" s="6">
        <v>1</v>
      </c>
      <c r="AB904" s="6">
        <v>1</v>
      </c>
      <c r="AC904" s="6">
        <v>0</v>
      </c>
      <c r="AD904" s="6">
        <v>0</v>
      </c>
      <c r="AE904" s="6">
        <v>0</v>
      </c>
      <c r="AF904" s="6">
        <v>1</v>
      </c>
      <c r="AG904" s="6">
        <v>1</v>
      </c>
      <c r="AH904" s="6">
        <v>1</v>
      </c>
    </row>
    <row r="905" spans="1:34" x14ac:dyDescent="0.3">
      <c r="A905" s="6">
        <v>201381</v>
      </c>
      <c r="B905" s="12" t="str">
        <f t="shared" si="42"/>
        <v>2013-8-1</v>
      </c>
      <c r="C905" s="15">
        <v>2013</v>
      </c>
      <c r="D905" s="15">
        <v>8</v>
      </c>
      <c r="E905" s="15">
        <v>1</v>
      </c>
      <c r="F905" s="6" t="s">
        <v>28</v>
      </c>
      <c r="G905" s="6" t="s">
        <v>37</v>
      </c>
      <c r="H905" s="7">
        <v>3.24</v>
      </c>
      <c r="I905" s="6" t="s">
        <v>57</v>
      </c>
      <c r="J905" s="6" t="s">
        <v>41</v>
      </c>
      <c r="K905" s="7">
        <v>2.75</v>
      </c>
      <c r="L905" s="6" t="s">
        <v>32</v>
      </c>
      <c r="M905" s="6">
        <v>201431</v>
      </c>
      <c r="N905" s="6" t="str">
        <f t="shared" si="43"/>
        <v>2014-3-1</v>
      </c>
      <c r="O905" s="7">
        <v>2.93</v>
      </c>
      <c r="P905" s="7">
        <v>3.2</v>
      </c>
      <c r="Q905" s="6" t="s">
        <v>32</v>
      </c>
      <c r="R905" s="6">
        <v>201781</v>
      </c>
      <c r="S905" s="6" t="str">
        <f t="shared" si="44"/>
        <v>2017-8-1</v>
      </c>
      <c r="T905" s="7">
        <v>3.33</v>
      </c>
      <c r="U905" s="7">
        <v>3.12</v>
      </c>
      <c r="V905" s="6" t="s">
        <v>32</v>
      </c>
      <c r="W905" s="6">
        <v>0</v>
      </c>
      <c r="X905" s="6">
        <v>0</v>
      </c>
      <c r="Y905" s="6">
        <v>1</v>
      </c>
      <c r="Z905" s="6">
        <v>1</v>
      </c>
      <c r="AA905" s="6">
        <v>1</v>
      </c>
      <c r="AB905" s="6">
        <v>1</v>
      </c>
      <c r="AC905" s="6">
        <v>1</v>
      </c>
      <c r="AD905" s="6">
        <v>0</v>
      </c>
      <c r="AE905" s="6">
        <v>0</v>
      </c>
      <c r="AF905" s="6">
        <v>0</v>
      </c>
      <c r="AG905" s="6">
        <v>1</v>
      </c>
      <c r="AH905" s="6">
        <v>1</v>
      </c>
    </row>
    <row r="906" spans="1:34" x14ac:dyDescent="0.3">
      <c r="A906" s="6">
        <v>201381</v>
      </c>
      <c r="B906" s="12" t="str">
        <f t="shared" si="42"/>
        <v>2013-8-1</v>
      </c>
      <c r="C906" s="15">
        <v>2013</v>
      </c>
      <c r="D906" s="15">
        <v>8</v>
      </c>
      <c r="E906" s="15">
        <v>1</v>
      </c>
      <c r="F906" s="6" t="s">
        <v>28</v>
      </c>
      <c r="G906" s="6" t="s">
        <v>37</v>
      </c>
      <c r="H906" s="7">
        <v>2.1800000000000002</v>
      </c>
      <c r="I906" s="6" t="s">
        <v>60</v>
      </c>
      <c r="J906" s="6" t="s">
        <v>43</v>
      </c>
      <c r="K906" s="7">
        <v>1.95</v>
      </c>
      <c r="L906" s="6" t="s">
        <v>39</v>
      </c>
      <c r="M906" s="6">
        <v>201431</v>
      </c>
      <c r="N906" s="6" t="str">
        <f t="shared" si="43"/>
        <v>2014-3-1</v>
      </c>
      <c r="O906" s="7">
        <v>2.13</v>
      </c>
      <c r="P906" s="7">
        <v>2.2599999999999998</v>
      </c>
      <c r="Q906" s="6" t="s">
        <v>32</v>
      </c>
      <c r="R906" s="6">
        <v>201731</v>
      </c>
      <c r="S906" s="6" t="str">
        <f t="shared" si="44"/>
        <v>2017-3-1</v>
      </c>
      <c r="T906" s="7">
        <v>2.88</v>
      </c>
      <c r="U906" s="7">
        <v>3.65</v>
      </c>
      <c r="V906" s="6" t="s">
        <v>32</v>
      </c>
      <c r="W906" s="6">
        <v>0</v>
      </c>
      <c r="X906" s="6">
        <v>0</v>
      </c>
      <c r="Y906" s="6">
        <v>1</v>
      </c>
      <c r="Z906" s="6">
        <v>1</v>
      </c>
      <c r="AA906" s="6">
        <v>1</v>
      </c>
      <c r="AB906" s="6">
        <v>1</v>
      </c>
      <c r="AC906" s="6">
        <v>0</v>
      </c>
      <c r="AD906" s="6">
        <v>0</v>
      </c>
      <c r="AE906" s="6">
        <v>0</v>
      </c>
      <c r="AF906" s="6">
        <v>1</v>
      </c>
      <c r="AG906" s="6">
        <v>1</v>
      </c>
      <c r="AH906" s="6">
        <v>1</v>
      </c>
    </row>
    <row r="907" spans="1:34" x14ac:dyDescent="0.3">
      <c r="A907" s="6">
        <v>201381</v>
      </c>
      <c r="B907" s="12" t="str">
        <f t="shared" si="42"/>
        <v>2013-8-1</v>
      </c>
      <c r="C907" s="15">
        <v>2013</v>
      </c>
      <c r="D907" s="15">
        <v>8</v>
      </c>
      <c r="E907" s="15">
        <v>1</v>
      </c>
      <c r="F907" s="6" t="s">
        <v>33</v>
      </c>
      <c r="G907" s="6" t="s">
        <v>37</v>
      </c>
      <c r="H907" s="7">
        <v>2.71</v>
      </c>
      <c r="I907" s="6" t="s">
        <v>30</v>
      </c>
      <c r="J907" s="6" t="s">
        <v>41</v>
      </c>
      <c r="K907" s="7">
        <v>2.58</v>
      </c>
      <c r="L907" s="6" t="s">
        <v>32</v>
      </c>
      <c r="M907" s="6">
        <v>201431</v>
      </c>
      <c r="N907" s="6" t="str">
        <f t="shared" si="43"/>
        <v>2014-3-1</v>
      </c>
      <c r="O907" s="7">
        <v>2.19</v>
      </c>
      <c r="P907" s="7">
        <v>1.85</v>
      </c>
      <c r="Q907" s="6" t="s">
        <v>42</v>
      </c>
      <c r="R907" s="6">
        <v>201731</v>
      </c>
      <c r="S907" s="6" t="str">
        <f t="shared" si="44"/>
        <v>2017-3-1</v>
      </c>
      <c r="T907" s="7">
        <v>2.57</v>
      </c>
      <c r="U907" s="7">
        <v>3.25</v>
      </c>
      <c r="V907" s="6" t="s">
        <v>32</v>
      </c>
      <c r="W907" s="6">
        <v>1</v>
      </c>
      <c r="X907" s="6">
        <v>0</v>
      </c>
      <c r="Y907" s="6">
        <v>1</v>
      </c>
      <c r="Z907" s="6">
        <v>1</v>
      </c>
      <c r="AA907" s="6">
        <v>1</v>
      </c>
      <c r="AB907" s="6">
        <v>1</v>
      </c>
      <c r="AC907" s="6">
        <v>0</v>
      </c>
      <c r="AD907" s="6">
        <v>0</v>
      </c>
      <c r="AE907" s="6">
        <v>0</v>
      </c>
      <c r="AF907" s="6">
        <v>1</v>
      </c>
      <c r="AG907" s="6">
        <v>1</v>
      </c>
      <c r="AH907" s="6">
        <v>1</v>
      </c>
    </row>
    <row r="908" spans="1:34" x14ac:dyDescent="0.3">
      <c r="A908" s="6">
        <v>201381</v>
      </c>
      <c r="B908" s="12" t="str">
        <f t="shared" si="42"/>
        <v>2013-8-1</v>
      </c>
      <c r="C908" s="15">
        <v>2013</v>
      </c>
      <c r="D908" s="15">
        <v>8</v>
      </c>
      <c r="E908" s="15">
        <v>1</v>
      </c>
      <c r="F908" s="6" t="s">
        <v>33</v>
      </c>
      <c r="G908" s="6" t="s">
        <v>38</v>
      </c>
      <c r="H908" s="7">
        <v>3.68</v>
      </c>
      <c r="I908" s="6" t="s">
        <v>30</v>
      </c>
      <c r="J908" s="6" t="s">
        <v>41</v>
      </c>
      <c r="K908" s="7">
        <v>3.1</v>
      </c>
      <c r="L908" s="6" t="s">
        <v>32</v>
      </c>
      <c r="M908" s="6">
        <v>201431</v>
      </c>
      <c r="N908" s="6" t="str">
        <f t="shared" si="43"/>
        <v>2014-3-1</v>
      </c>
      <c r="O908" s="7">
        <v>3.11</v>
      </c>
      <c r="P908" s="7">
        <v>3.14</v>
      </c>
      <c r="Q908" s="6" t="s">
        <v>32</v>
      </c>
      <c r="R908" s="6">
        <v>201731</v>
      </c>
      <c r="S908" s="6" t="str">
        <f t="shared" si="44"/>
        <v>2017-3-1</v>
      </c>
      <c r="T908" s="7">
        <v>3.31</v>
      </c>
      <c r="U908" s="7">
        <v>3.47</v>
      </c>
      <c r="V908" s="6" t="s">
        <v>32</v>
      </c>
      <c r="W908" s="6">
        <v>0</v>
      </c>
      <c r="X908" s="6">
        <v>0</v>
      </c>
      <c r="Y908" s="6">
        <v>1</v>
      </c>
      <c r="Z908" s="6">
        <v>1</v>
      </c>
      <c r="AA908" s="6">
        <v>1</v>
      </c>
      <c r="AB908" s="6">
        <v>1</v>
      </c>
      <c r="AC908" s="6">
        <v>0</v>
      </c>
      <c r="AD908" s="6">
        <v>0</v>
      </c>
      <c r="AE908" s="6">
        <v>0</v>
      </c>
      <c r="AF908" s="6">
        <v>1</v>
      </c>
      <c r="AG908" s="6">
        <v>1</v>
      </c>
      <c r="AH908" s="6">
        <v>1</v>
      </c>
    </row>
    <row r="909" spans="1:34" x14ac:dyDescent="0.3">
      <c r="A909" s="6">
        <v>201381</v>
      </c>
      <c r="B909" s="12" t="str">
        <f t="shared" si="42"/>
        <v>2013-8-1</v>
      </c>
      <c r="C909" s="15">
        <v>2013</v>
      </c>
      <c r="D909" s="15">
        <v>8</v>
      </c>
      <c r="E909" s="15">
        <v>1</v>
      </c>
      <c r="F909" s="6" t="s">
        <v>28</v>
      </c>
      <c r="G909" s="6" t="s">
        <v>34</v>
      </c>
      <c r="H909" s="7">
        <v>4</v>
      </c>
      <c r="I909" s="6" t="s">
        <v>51</v>
      </c>
      <c r="J909" s="6" t="s">
        <v>35</v>
      </c>
      <c r="K909" s="7">
        <v>2.65</v>
      </c>
      <c r="L909" s="6" t="s">
        <v>32</v>
      </c>
      <c r="M909" s="6">
        <v>201471</v>
      </c>
      <c r="N909" s="6" t="str">
        <f t="shared" si="43"/>
        <v>2014-7-1</v>
      </c>
      <c r="O909" s="7">
        <v>2.93</v>
      </c>
      <c r="P909" s="7">
        <v>4</v>
      </c>
      <c r="Q909" s="6" t="s">
        <v>32</v>
      </c>
      <c r="R909" s="6">
        <v>201671</v>
      </c>
      <c r="S909" s="6" t="str">
        <f t="shared" si="44"/>
        <v>2016-7-1</v>
      </c>
      <c r="T909" s="7">
        <v>2.96</v>
      </c>
      <c r="U909" s="7">
        <v>3.7</v>
      </c>
      <c r="V909" s="6" t="s">
        <v>32</v>
      </c>
      <c r="W909" s="6">
        <v>0</v>
      </c>
      <c r="X909" s="6">
        <v>0</v>
      </c>
      <c r="Y909" s="6">
        <v>1</v>
      </c>
      <c r="Z909" s="6">
        <v>1</v>
      </c>
      <c r="AA909" s="6">
        <v>1</v>
      </c>
      <c r="AB909" s="6">
        <v>0</v>
      </c>
      <c r="AC909" s="6">
        <v>0</v>
      </c>
      <c r="AD909" s="6">
        <v>0</v>
      </c>
      <c r="AE909" s="6">
        <v>1</v>
      </c>
      <c r="AF909" s="6">
        <v>1</v>
      </c>
      <c r="AG909" s="6">
        <v>1</v>
      </c>
      <c r="AH909" s="6">
        <v>1</v>
      </c>
    </row>
    <row r="910" spans="1:34" x14ac:dyDescent="0.3">
      <c r="A910" s="6">
        <v>201381</v>
      </c>
      <c r="B910" s="12" t="str">
        <f t="shared" si="42"/>
        <v>2013-8-1</v>
      </c>
      <c r="C910" s="15">
        <v>2013</v>
      </c>
      <c r="D910" s="15">
        <v>8</v>
      </c>
      <c r="E910" s="15">
        <v>1</v>
      </c>
      <c r="F910" s="6" t="s">
        <v>33</v>
      </c>
      <c r="G910" s="6" t="s">
        <v>38</v>
      </c>
      <c r="H910" s="7">
        <v>2.93</v>
      </c>
      <c r="I910" s="6" t="s">
        <v>54</v>
      </c>
      <c r="J910" s="6" t="s">
        <v>31</v>
      </c>
      <c r="K910" s="7">
        <v>3.07</v>
      </c>
      <c r="L910" s="6" t="s">
        <v>32</v>
      </c>
      <c r="M910" s="6">
        <v>201431</v>
      </c>
      <c r="N910" s="6" t="str">
        <f t="shared" si="43"/>
        <v>2014-3-1</v>
      </c>
      <c r="O910" s="7">
        <v>2.92</v>
      </c>
      <c r="P910" s="7">
        <v>2.77</v>
      </c>
      <c r="Q910" s="6" t="s">
        <v>32</v>
      </c>
      <c r="R910" s="6">
        <v>201771</v>
      </c>
      <c r="S910" s="6" t="str">
        <f t="shared" si="44"/>
        <v>2017-7-1</v>
      </c>
      <c r="T910" s="7">
        <v>2.57</v>
      </c>
      <c r="U910" s="7">
        <v>0</v>
      </c>
      <c r="V910" s="6" t="s">
        <v>32</v>
      </c>
      <c r="W910" s="6">
        <v>0</v>
      </c>
      <c r="X910" s="6">
        <v>0</v>
      </c>
      <c r="Y910" s="6">
        <v>1</v>
      </c>
      <c r="Z910" s="6">
        <v>1</v>
      </c>
      <c r="AA910" s="6">
        <v>1</v>
      </c>
      <c r="AB910" s="6">
        <v>1</v>
      </c>
      <c r="AC910" s="6">
        <v>0</v>
      </c>
      <c r="AD910" s="6">
        <v>0</v>
      </c>
      <c r="AE910" s="6">
        <v>0</v>
      </c>
      <c r="AF910" s="6">
        <v>1</v>
      </c>
      <c r="AG910" s="6">
        <v>1</v>
      </c>
      <c r="AH910" s="6">
        <v>1</v>
      </c>
    </row>
    <row r="911" spans="1:34" x14ac:dyDescent="0.3">
      <c r="A911" s="6">
        <v>201381</v>
      </c>
      <c r="B911" s="12" t="str">
        <f t="shared" si="42"/>
        <v>2013-8-1</v>
      </c>
      <c r="C911" s="15">
        <v>2013</v>
      </c>
      <c r="D911" s="15">
        <v>8</v>
      </c>
      <c r="E911" s="15">
        <v>1</v>
      </c>
      <c r="F911" s="6" t="s">
        <v>33</v>
      </c>
      <c r="G911" s="6" t="s">
        <v>34</v>
      </c>
      <c r="H911" s="7">
        <v>3.09</v>
      </c>
      <c r="I911" s="6" t="s">
        <v>55</v>
      </c>
      <c r="J911" s="6" t="s">
        <v>35</v>
      </c>
      <c r="K911" s="7">
        <v>3.02</v>
      </c>
      <c r="L911" s="6" t="s">
        <v>32</v>
      </c>
      <c r="M911" s="6">
        <v>201431</v>
      </c>
      <c r="N911" s="6" t="str">
        <f t="shared" si="43"/>
        <v>2014-3-1</v>
      </c>
      <c r="O911" s="7">
        <v>3.04</v>
      </c>
      <c r="P911" s="7">
        <v>3.05</v>
      </c>
      <c r="Q911" s="6" t="s">
        <v>32</v>
      </c>
      <c r="R911" s="6">
        <v>201771</v>
      </c>
      <c r="S911" s="6" t="str">
        <f t="shared" si="44"/>
        <v>2017-7-1</v>
      </c>
      <c r="T911" s="7">
        <v>3.39</v>
      </c>
      <c r="U911" s="7">
        <v>3.3</v>
      </c>
      <c r="V911" s="6" t="s">
        <v>32</v>
      </c>
      <c r="W911" s="6">
        <v>0</v>
      </c>
      <c r="X911" s="6">
        <v>1</v>
      </c>
      <c r="Y911" s="6">
        <v>1</v>
      </c>
      <c r="Z911" s="6">
        <v>1</v>
      </c>
      <c r="AA911" s="6">
        <v>1</v>
      </c>
      <c r="AB911" s="6">
        <v>1</v>
      </c>
      <c r="AC911" s="6">
        <v>0</v>
      </c>
      <c r="AD911" s="6">
        <v>0</v>
      </c>
      <c r="AE911" s="6">
        <v>0</v>
      </c>
      <c r="AF911" s="6">
        <v>1</v>
      </c>
      <c r="AG911" s="6">
        <v>1</v>
      </c>
      <c r="AH911" s="6">
        <v>1</v>
      </c>
    </row>
    <row r="912" spans="1:34" x14ac:dyDescent="0.3">
      <c r="A912" s="6">
        <v>201381</v>
      </c>
      <c r="B912" s="12" t="str">
        <f t="shared" si="42"/>
        <v>2013-8-1</v>
      </c>
      <c r="C912" s="15">
        <v>2013</v>
      </c>
      <c r="D912" s="15">
        <v>8</v>
      </c>
      <c r="E912" s="15">
        <v>1</v>
      </c>
      <c r="F912" s="6" t="s">
        <v>33</v>
      </c>
      <c r="G912" s="6" t="s">
        <v>38</v>
      </c>
      <c r="H912" s="7">
        <v>3.18</v>
      </c>
      <c r="I912" s="6" t="s">
        <v>60</v>
      </c>
      <c r="J912" s="6" t="s">
        <v>41</v>
      </c>
      <c r="K912" s="7">
        <v>2.08</v>
      </c>
      <c r="L912" s="6" t="s">
        <v>32</v>
      </c>
      <c r="M912" s="6">
        <v>201431</v>
      </c>
      <c r="N912" s="6" t="str">
        <f t="shared" si="43"/>
        <v>2014-3-1</v>
      </c>
      <c r="O912" s="7">
        <v>2.38</v>
      </c>
      <c r="P912" s="7">
        <v>2.6</v>
      </c>
      <c r="Q912" s="6" t="s">
        <v>32</v>
      </c>
      <c r="R912" s="6">
        <v>201731</v>
      </c>
      <c r="S912" s="6" t="str">
        <f t="shared" si="44"/>
        <v>2017-3-1</v>
      </c>
      <c r="T912" s="7">
        <v>2.71</v>
      </c>
      <c r="U912" s="7">
        <v>3.25</v>
      </c>
      <c r="V912" s="6" t="s">
        <v>32</v>
      </c>
      <c r="W912" s="6">
        <v>0</v>
      </c>
      <c r="X912" s="6">
        <v>0</v>
      </c>
      <c r="Y912" s="6">
        <v>1</v>
      </c>
      <c r="Z912" s="6">
        <v>1</v>
      </c>
      <c r="AA912" s="6">
        <v>1</v>
      </c>
      <c r="AB912" s="6">
        <v>1</v>
      </c>
      <c r="AC912" s="6">
        <v>0</v>
      </c>
      <c r="AD912" s="6">
        <v>0</v>
      </c>
      <c r="AE912" s="6">
        <v>0</v>
      </c>
      <c r="AF912" s="6">
        <v>1</v>
      </c>
      <c r="AG912" s="6">
        <v>1</v>
      </c>
      <c r="AH912" s="6">
        <v>1</v>
      </c>
    </row>
    <row r="913" spans="1:34" x14ac:dyDescent="0.3">
      <c r="A913" s="6">
        <v>201381</v>
      </c>
      <c r="B913" s="12" t="str">
        <f t="shared" si="42"/>
        <v>2013-8-1</v>
      </c>
      <c r="C913" s="15">
        <v>2013</v>
      </c>
      <c r="D913" s="15">
        <v>8</v>
      </c>
      <c r="E913" s="15">
        <v>1</v>
      </c>
      <c r="F913" s="6" t="s">
        <v>28</v>
      </c>
      <c r="G913" s="6" t="s">
        <v>38</v>
      </c>
      <c r="H913" s="7">
        <v>3.06</v>
      </c>
      <c r="I913" s="6" t="s">
        <v>57</v>
      </c>
      <c r="J913" s="6" t="s">
        <v>41</v>
      </c>
      <c r="K913" s="7">
        <v>2.23</v>
      </c>
      <c r="L913" s="6" t="s">
        <v>32</v>
      </c>
      <c r="M913" s="6">
        <v>201431</v>
      </c>
      <c r="N913" s="6" t="str">
        <f t="shared" si="43"/>
        <v>2014-3-1</v>
      </c>
      <c r="O913" s="7">
        <v>2.8</v>
      </c>
      <c r="P913" s="7">
        <v>3.26</v>
      </c>
      <c r="Q913" s="6" t="s">
        <v>32</v>
      </c>
      <c r="R913" s="6">
        <v>201671</v>
      </c>
      <c r="S913" s="6" t="str">
        <f t="shared" si="44"/>
        <v>2016-7-1</v>
      </c>
      <c r="T913" s="7">
        <v>3.38</v>
      </c>
      <c r="U913" s="7">
        <v>3.7</v>
      </c>
      <c r="V913" s="6" t="s">
        <v>32</v>
      </c>
      <c r="W913" s="6">
        <v>0</v>
      </c>
      <c r="X913" s="6">
        <v>0</v>
      </c>
      <c r="Y913" s="6">
        <v>1</v>
      </c>
      <c r="Z913" s="6">
        <v>1</v>
      </c>
      <c r="AA913" s="6">
        <v>1</v>
      </c>
      <c r="AB913" s="6">
        <v>0</v>
      </c>
      <c r="AC913" s="6">
        <v>0</v>
      </c>
      <c r="AD913" s="6">
        <v>0</v>
      </c>
      <c r="AE913" s="6">
        <v>1</v>
      </c>
      <c r="AF913" s="6">
        <v>1</v>
      </c>
      <c r="AG913" s="6">
        <v>1</v>
      </c>
      <c r="AH913" s="6">
        <v>1</v>
      </c>
    </row>
    <row r="914" spans="1:34" x14ac:dyDescent="0.3">
      <c r="A914" s="6">
        <v>201381</v>
      </c>
      <c r="B914" s="12" t="str">
        <f t="shared" si="42"/>
        <v>2013-8-1</v>
      </c>
      <c r="C914" s="15">
        <v>2013</v>
      </c>
      <c r="D914" s="15">
        <v>8</v>
      </c>
      <c r="E914" s="15">
        <v>1</v>
      </c>
      <c r="F914" s="6" t="s">
        <v>28</v>
      </c>
      <c r="G914" s="6" t="s">
        <v>37</v>
      </c>
      <c r="H914" s="7">
        <v>2.4300000000000002</v>
      </c>
      <c r="I914" s="6" t="s">
        <v>30</v>
      </c>
      <c r="J914" s="6" t="s">
        <v>43</v>
      </c>
      <c r="K914" s="7">
        <v>2.17</v>
      </c>
      <c r="L914" s="6" t="s">
        <v>32</v>
      </c>
      <c r="M914" s="6">
        <v>201431</v>
      </c>
      <c r="N914" s="6" t="str">
        <f t="shared" si="43"/>
        <v>2014-3-1</v>
      </c>
      <c r="O914" s="7">
        <v>1.03</v>
      </c>
      <c r="P914" s="7">
        <v>0</v>
      </c>
      <c r="Q914" s="6" t="s">
        <v>39</v>
      </c>
      <c r="R914" s="6">
        <v>201431</v>
      </c>
      <c r="S914" s="6" t="str">
        <f t="shared" si="44"/>
        <v>2014-3-1</v>
      </c>
      <c r="T914" s="7">
        <v>1.03</v>
      </c>
      <c r="U914" s="7">
        <v>0</v>
      </c>
      <c r="V914" s="6" t="s">
        <v>39</v>
      </c>
      <c r="W914" s="6">
        <v>0</v>
      </c>
      <c r="X914" s="6">
        <v>0</v>
      </c>
      <c r="Y914" s="6">
        <v>1</v>
      </c>
      <c r="Z914" s="6">
        <v>0</v>
      </c>
      <c r="AA914" s="6">
        <v>0</v>
      </c>
      <c r="AB914" s="6">
        <v>0</v>
      </c>
      <c r="AC914" s="6">
        <v>0</v>
      </c>
      <c r="AD914" s="6">
        <v>0</v>
      </c>
      <c r="AE914" s="6">
        <v>0</v>
      </c>
      <c r="AF914" s="6">
        <v>0</v>
      </c>
      <c r="AG914" s="6">
        <v>0</v>
      </c>
      <c r="AH914" s="6">
        <v>0</v>
      </c>
    </row>
    <row r="915" spans="1:34" x14ac:dyDescent="0.3">
      <c r="A915" s="6">
        <v>201381</v>
      </c>
      <c r="B915" s="12" t="str">
        <f t="shared" si="42"/>
        <v>2013-8-1</v>
      </c>
      <c r="C915" s="15">
        <v>2013</v>
      </c>
      <c r="D915" s="15">
        <v>8</v>
      </c>
      <c r="E915" s="15">
        <v>1</v>
      </c>
      <c r="F915" s="6" t="s">
        <v>28</v>
      </c>
      <c r="G915" s="6" t="s">
        <v>40</v>
      </c>
      <c r="H915" s="7">
        <v>3.07</v>
      </c>
      <c r="I915" s="6" t="s">
        <v>30</v>
      </c>
      <c r="J915" s="6" t="s">
        <v>31</v>
      </c>
      <c r="K915" s="7">
        <v>2.66</v>
      </c>
      <c r="L915" s="6" t="s">
        <v>32</v>
      </c>
      <c r="M915" s="6">
        <v>201431</v>
      </c>
      <c r="N915" s="6" t="str">
        <f t="shared" si="43"/>
        <v>2014-3-1</v>
      </c>
      <c r="O915" s="7">
        <v>2.0099999999999998</v>
      </c>
      <c r="P915" s="7">
        <v>1.55</v>
      </c>
      <c r="Q915" s="6" t="s">
        <v>42</v>
      </c>
      <c r="R915" s="6">
        <v>201751</v>
      </c>
      <c r="S915" s="6" t="str">
        <f t="shared" si="44"/>
        <v>2017-5-1</v>
      </c>
      <c r="T915" s="7">
        <v>2.56</v>
      </c>
      <c r="U915" s="7">
        <v>3.7</v>
      </c>
      <c r="V915" s="6" t="s">
        <v>32</v>
      </c>
      <c r="W915" s="6">
        <v>0</v>
      </c>
      <c r="X915" s="6">
        <v>0</v>
      </c>
      <c r="Y915" s="6">
        <v>1</v>
      </c>
      <c r="Z915" s="6">
        <v>1</v>
      </c>
      <c r="AA915" s="6">
        <v>1</v>
      </c>
      <c r="AB915" s="6">
        <v>1</v>
      </c>
      <c r="AC915" s="6">
        <v>0</v>
      </c>
      <c r="AD915" s="6">
        <v>0</v>
      </c>
      <c r="AE915" s="6">
        <v>0</v>
      </c>
      <c r="AF915" s="6">
        <v>1</v>
      </c>
      <c r="AG915" s="6">
        <v>1</v>
      </c>
      <c r="AH915" s="6">
        <v>1</v>
      </c>
    </row>
    <row r="916" spans="1:34" x14ac:dyDescent="0.3">
      <c r="A916" s="6">
        <v>201381</v>
      </c>
      <c r="B916" s="12" t="str">
        <f t="shared" si="42"/>
        <v>2013-8-1</v>
      </c>
      <c r="C916" s="15">
        <v>2013</v>
      </c>
      <c r="D916" s="15">
        <v>8</v>
      </c>
      <c r="E916" s="15">
        <v>1</v>
      </c>
      <c r="F916" s="6" t="s">
        <v>28</v>
      </c>
      <c r="G916" s="6" t="s">
        <v>34</v>
      </c>
      <c r="H916" s="7">
        <v>2.98</v>
      </c>
      <c r="I916" s="6" t="s">
        <v>54</v>
      </c>
      <c r="J916" s="6" t="s">
        <v>35</v>
      </c>
      <c r="K916" s="7">
        <v>2.91</v>
      </c>
      <c r="L916" s="6" t="s">
        <v>32</v>
      </c>
      <c r="M916" s="6">
        <v>201451</v>
      </c>
      <c r="N916" s="6" t="str">
        <f t="shared" si="43"/>
        <v>2014-5-1</v>
      </c>
      <c r="O916" s="7">
        <v>3.06</v>
      </c>
      <c r="P916" s="7">
        <v>3.3</v>
      </c>
      <c r="Q916" s="6" t="s">
        <v>32</v>
      </c>
      <c r="R916" s="6">
        <v>201681</v>
      </c>
      <c r="S916" s="6" t="str">
        <f t="shared" si="44"/>
        <v>2016-8-1</v>
      </c>
      <c r="T916" s="7">
        <v>3.3</v>
      </c>
      <c r="U916" s="7">
        <v>3.44</v>
      </c>
      <c r="V916" s="6" t="s">
        <v>32</v>
      </c>
      <c r="W916" s="6">
        <v>0</v>
      </c>
      <c r="X916" s="6">
        <v>0</v>
      </c>
      <c r="Y916" s="6">
        <v>1</v>
      </c>
      <c r="Z916" s="6">
        <v>1</v>
      </c>
      <c r="AA916" s="6">
        <v>1</v>
      </c>
      <c r="AB916" s="6">
        <v>1</v>
      </c>
      <c r="AC916" s="6">
        <v>0</v>
      </c>
      <c r="AD916" s="6">
        <v>0</v>
      </c>
      <c r="AE916" s="6">
        <v>0</v>
      </c>
      <c r="AF916" s="6">
        <v>1</v>
      </c>
      <c r="AG916" s="6">
        <v>1</v>
      </c>
      <c r="AH916" s="6">
        <v>1</v>
      </c>
    </row>
    <row r="917" spans="1:34" x14ac:dyDescent="0.3">
      <c r="A917" s="6">
        <v>201381</v>
      </c>
      <c r="B917" s="12" t="str">
        <f t="shared" si="42"/>
        <v>2013-8-1</v>
      </c>
      <c r="C917" s="15">
        <v>2013</v>
      </c>
      <c r="D917" s="15">
        <v>8</v>
      </c>
      <c r="E917" s="15">
        <v>1</v>
      </c>
      <c r="F917" s="6" t="s">
        <v>28</v>
      </c>
      <c r="G917" s="6" t="s">
        <v>34</v>
      </c>
      <c r="H917" s="7">
        <v>2.8</v>
      </c>
      <c r="I917" s="6" t="s">
        <v>57</v>
      </c>
      <c r="J917" s="6" t="s">
        <v>35</v>
      </c>
      <c r="K917" s="7">
        <v>1.6</v>
      </c>
      <c r="L917" s="6" t="s">
        <v>39</v>
      </c>
      <c r="M917" s="6">
        <v>201461</v>
      </c>
      <c r="N917" s="6" t="str">
        <f t="shared" si="43"/>
        <v>2014-6-1</v>
      </c>
      <c r="O917" s="7">
        <v>2</v>
      </c>
      <c r="P917" s="7">
        <v>4</v>
      </c>
      <c r="Q917" s="6" t="s">
        <v>32</v>
      </c>
      <c r="R917" s="6">
        <v>201481</v>
      </c>
      <c r="S917" s="6" t="str">
        <f t="shared" si="44"/>
        <v>2014-8-1</v>
      </c>
      <c r="T917" s="7">
        <v>1.83</v>
      </c>
      <c r="U917" s="7">
        <v>1.48</v>
      </c>
      <c r="V917" s="6" t="s">
        <v>47</v>
      </c>
      <c r="W917" s="6">
        <v>0</v>
      </c>
      <c r="X917" s="6">
        <v>0</v>
      </c>
      <c r="Y917" s="6">
        <v>1</v>
      </c>
      <c r="Z917" s="6">
        <v>1</v>
      </c>
      <c r="AA917" s="6">
        <v>0</v>
      </c>
      <c r="AB917" s="6">
        <v>0</v>
      </c>
      <c r="AC917" s="6">
        <v>0</v>
      </c>
      <c r="AD917" s="6">
        <v>0</v>
      </c>
      <c r="AE917" s="6">
        <v>0</v>
      </c>
      <c r="AF917" s="6">
        <v>0</v>
      </c>
      <c r="AG917" s="6">
        <v>0</v>
      </c>
      <c r="AH917" s="6">
        <v>0</v>
      </c>
    </row>
    <row r="918" spans="1:34" x14ac:dyDescent="0.3">
      <c r="A918" s="6">
        <v>201381</v>
      </c>
      <c r="B918" s="12" t="str">
        <f t="shared" si="42"/>
        <v>2013-8-1</v>
      </c>
      <c r="C918" s="15">
        <v>2013</v>
      </c>
      <c r="D918" s="15">
        <v>8</v>
      </c>
      <c r="E918" s="15">
        <v>1</v>
      </c>
      <c r="F918" s="6" t="s">
        <v>28</v>
      </c>
      <c r="G918" s="6" t="s">
        <v>34</v>
      </c>
      <c r="H918" s="7">
        <v>3.96</v>
      </c>
      <c r="I918" s="6" t="s">
        <v>30</v>
      </c>
      <c r="J918" s="6" t="s">
        <v>35</v>
      </c>
      <c r="K918" s="7">
        <v>4</v>
      </c>
      <c r="L918" s="6" t="s">
        <v>32</v>
      </c>
      <c r="M918" s="6">
        <v>201431</v>
      </c>
      <c r="N918" s="6" t="str">
        <f t="shared" si="43"/>
        <v>2014-3-1</v>
      </c>
      <c r="O918" s="7">
        <v>3.92</v>
      </c>
      <c r="P918" s="7">
        <v>3.87</v>
      </c>
      <c r="Q918" s="6" t="s">
        <v>32</v>
      </c>
      <c r="R918" s="6">
        <v>201731</v>
      </c>
      <c r="S918" s="6" t="str">
        <f t="shared" si="44"/>
        <v>2017-3-1</v>
      </c>
      <c r="T918" s="7">
        <v>3.71</v>
      </c>
      <c r="U918" s="7">
        <v>3.09</v>
      </c>
      <c r="V918" s="6" t="s">
        <v>32</v>
      </c>
      <c r="W918" s="6">
        <v>0</v>
      </c>
      <c r="X918" s="6">
        <v>0</v>
      </c>
      <c r="Y918" s="6">
        <v>1</v>
      </c>
      <c r="Z918" s="6">
        <v>1</v>
      </c>
      <c r="AA918" s="6">
        <v>1</v>
      </c>
      <c r="AB918" s="6">
        <v>1</v>
      </c>
      <c r="AC918" s="6">
        <v>0</v>
      </c>
      <c r="AD918" s="6">
        <v>0</v>
      </c>
      <c r="AE918" s="6">
        <v>0</v>
      </c>
      <c r="AF918" s="6">
        <v>1</v>
      </c>
      <c r="AG918" s="6">
        <v>1</v>
      </c>
      <c r="AH918" s="6">
        <v>1</v>
      </c>
    </row>
    <row r="919" spans="1:34" x14ac:dyDescent="0.3">
      <c r="A919" s="6">
        <v>201381</v>
      </c>
      <c r="B919" s="12" t="str">
        <f t="shared" si="42"/>
        <v>2013-8-1</v>
      </c>
      <c r="C919" s="15">
        <v>2013</v>
      </c>
      <c r="D919" s="15">
        <v>8</v>
      </c>
      <c r="E919" s="15">
        <v>1</v>
      </c>
      <c r="F919" s="6" t="s">
        <v>28</v>
      </c>
      <c r="G919" s="6" t="s">
        <v>34</v>
      </c>
      <c r="H919" s="7">
        <v>3.65</v>
      </c>
      <c r="I919" s="6" t="s">
        <v>30</v>
      </c>
      <c r="J919" s="6" t="s">
        <v>35</v>
      </c>
      <c r="K919" s="7">
        <v>3.79</v>
      </c>
      <c r="L919" s="6" t="s">
        <v>32</v>
      </c>
      <c r="M919" s="6">
        <v>201451</v>
      </c>
      <c r="N919" s="6" t="str">
        <f t="shared" si="43"/>
        <v>2014-5-1</v>
      </c>
      <c r="O919" s="7">
        <v>3.63</v>
      </c>
      <c r="P919" s="7">
        <v>3.7</v>
      </c>
      <c r="Q919" s="6" t="s">
        <v>32</v>
      </c>
      <c r="R919" s="6">
        <v>201731</v>
      </c>
      <c r="S919" s="6" t="str">
        <f t="shared" si="44"/>
        <v>2017-3-1</v>
      </c>
      <c r="T919" s="7">
        <v>3.67</v>
      </c>
      <c r="U919" s="7">
        <v>3.61</v>
      </c>
      <c r="V919" s="6" t="s">
        <v>32</v>
      </c>
      <c r="W919" s="6">
        <v>0</v>
      </c>
      <c r="X919" s="6">
        <v>0</v>
      </c>
      <c r="Y919" s="6">
        <v>1</v>
      </c>
      <c r="Z919" s="6">
        <v>1</v>
      </c>
      <c r="AA919" s="6">
        <v>1</v>
      </c>
      <c r="AB919" s="6">
        <v>1</v>
      </c>
      <c r="AC919" s="6">
        <v>0</v>
      </c>
      <c r="AD919" s="6">
        <v>0</v>
      </c>
      <c r="AE919" s="6">
        <v>0</v>
      </c>
      <c r="AF919" s="6">
        <v>1</v>
      </c>
      <c r="AG919" s="6">
        <v>1</v>
      </c>
      <c r="AH919" s="6">
        <v>1</v>
      </c>
    </row>
    <row r="920" spans="1:34" x14ac:dyDescent="0.3">
      <c r="A920" s="6">
        <v>201381</v>
      </c>
      <c r="B920" s="12" t="str">
        <f t="shared" si="42"/>
        <v>2013-8-1</v>
      </c>
      <c r="C920" s="15">
        <v>2013</v>
      </c>
      <c r="D920" s="15">
        <v>8</v>
      </c>
      <c r="E920" s="15">
        <v>1</v>
      </c>
      <c r="F920" s="6" t="s">
        <v>28</v>
      </c>
      <c r="G920" s="6" t="s">
        <v>29</v>
      </c>
      <c r="H920" s="7">
        <v>3.65</v>
      </c>
      <c r="I920" s="6" t="s">
        <v>55</v>
      </c>
      <c r="J920" s="6" t="s">
        <v>41</v>
      </c>
      <c r="K920" s="7">
        <v>2.85</v>
      </c>
      <c r="L920" s="6" t="s">
        <v>32</v>
      </c>
      <c r="M920" s="6">
        <v>201431</v>
      </c>
      <c r="N920" s="6" t="str">
        <f t="shared" si="43"/>
        <v>2014-3-1</v>
      </c>
      <c r="O920" s="7">
        <v>3.01</v>
      </c>
      <c r="P920" s="7">
        <v>3.23</v>
      </c>
      <c r="Q920" s="6" t="s">
        <v>32</v>
      </c>
      <c r="R920" s="6">
        <v>201681</v>
      </c>
      <c r="S920" s="6" t="str">
        <f t="shared" si="44"/>
        <v>2016-8-1</v>
      </c>
      <c r="T920" s="7">
        <v>3.16</v>
      </c>
      <c r="U920" s="7">
        <v>3.5</v>
      </c>
      <c r="V920" s="6" t="s">
        <v>32</v>
      </c>
      <c r="W920" s="6">
        <v>0</v>
      </c>
      <c r="X920" s="6">
        <v>0</v>
      </c>
      <c r="Y920" s="6">
        <v>1</v>
      </c>
      <c r="Z920" s="6">
        <v>1</v>
      </c>
      <c r="AA920" s="6">
        <v>1</v>
      </c>
      <c r="AB920" s="6">
        <v>1</v>
      </c>
      <c r="AC920" s="6">
        <v>0</v>
      </c>
      <c r="AD920" s="6">
        <v>0</v>
      </c>
      <c r="AE920" s="6">
        <v>0</v>
      </c>
      <c r="AF920" s="6">
        <v>1</v>
      </c>
      <c r="AG920" s="6">
        <v>1</v>
      </c>
      <c r="AH920" s="6">
        <v>1</v>
      </c>
    </row>
    <row r="921" spans="1:34" x14ac:dyDescent="0.3">
      <c r="A921" s="6">
        <v>201381</v>
      </c>
      <c r="B921" s="12" t="str">
        <f t="shared" si="42"/>
        <v>2013-8-1</v>
      </c>
      <c r="C921" s="15">
        <v>2013</v>
      </c>
      <c r="D921" s="15">
        <v>8</v>
      </c>
      <c r="E921" s="15">
        <v>1</v>
      </c>
      <c r="F921" s="6" t="s">
        <v>28</v>
      </c>
      <c r="G921" s="6" t="s">
        <v>38</v>
      </c>
      <c r="H921" s="7">
        <v>2.57</v>
      </c>
      <c r="I921" s="6" t="s">
        <v>30</v>
      </c>
      <c r="J921" s="6" t="s">
        <v>41</v>
      </c>
      <c r="K921" s="7">
        <v>3.01</v>
      </c>
      <c r="L921" s="6" t="s">
        <v>32</v>
      </c>
      <c r="M921" s="6">
        <v>201431</v>
      </c>
      <c r="N921" s="6" t="str">
        <f t="shared" si="43"/>
        <v>2014-3-1</v>
      </c>
      <c r="O921" s="7">
        <v>2.68</v>
      </c>
      <c r="P921" s="7">
        <v>2.35</v>
      </c>
      <c r="Q921" s="6" t="s">
        <v>32</v>
      </c>
      <c r="R921" s="6">
        <v>201731</v>
      </c>
      <c r="S921" s="6" t="str">
        <f t="shared" si="44"/>
        <v>2017-3-1</v>
      </c>
      <c r="T921" s="7">
        <v>3.04</v>
      </c>
      <c r="U921" s="7">
        <v>3.43</v>
      </c>
      <c r="V921" s="6" t="s">
        <v>32</v>
      </c>
      <c r="W921" s="6">
        <v>1</v>
      </c>
      <c r="X921" s="6">
        <v>0</v>
      </c>
      <c r="Y921" s="6">
        <v>1</v>
      </c>
      <c r="Z921" s="6">
        <v>1</v>
      </c>
      <c r="AA921" s="6">
        <v>1</v>
      </c>
      <c r="AB921" s="6">
        <v>1</v>
      </c>
      <c r="AC921" s="6">
        <v>0</v>
      </c>
      <c r="AD921" s="6">
        <v>0</v>
      </c>
      <c r="AE921" s="6">
        <v>0</v>
      </c>
      <c r="AF921" s="6">
        <v>1</v>
      </c>
      <c r="AG921" s="6">
        <v>1</v>
      </c>
      <c r="AH921" s="6">
        <v>1</v>
      </c>
    </row>
    <row r="922" spans="1:34" x14ac:dyDescent="0.3">
      <c r="A922" s="6">
        <v>201381</v>
      </c>
      <c r="B922" s="12" t="str">
        <f t="shared" si="42"/>
        <v>2013-8-1</v>
      </c>
      <c r="C922" s="15">
        <v>2013</v>
      </c>
      <c r="D922" s="15">
        <v>8</v>
      </c>
      <c r="E922" s="15">
        <v>1</v>
      </c>
      <c r="F922" s="6" t="s">
        <v>28</v>
      </c>
      <c r="G922" s="6" t="s">
        <v>38</v>
      </c>
      <c r="H922" s="7">
        <v>3.08</v>
      </c>
      <c r="I922" s="6" t="s">
        <v>30</v>
      </c>
      <c r="J922" s="6" t="s">
        <v>41</v>
      </c>
      <c r="K922" s="7">
        <v>3.1</v>
      </c>
      <c r="L922" s="6" t="s">
        <v>32</v>
      </c>
      <c r="M922" s="6">
        <v>201431</v>
      </c>
      <c r="N922" s="6" t="str">
        <f t="shared" si="43"/>
        <v>2014-3-1</v>
      </c>
      <c r="O922" s="7">
        <v>2.89</v>
      </c>
      <c r="P922" s="7">
        <v>2.67</v>
      </c>
      <c r="Q922" s="6" t="s">
        <v>32</v>
      </c>
      <c r="R922" s="6">
        <v>201431</v>
      </c>
      <c r="S922" s="6" t="str">
        <f t="shared" si="44"/>
        <v>2014-3-1</v>
      </c>
      <c r="T922" s="7">
        <v>2.89</v>
      </c>
      <c r="U922" s="7">
        <v>2.67</v>
      </c>
      <c r="V922" s="6" t="s">
        <v>32</v>
      </c>
      <c r="W922" s="6">
        <v>1</v>
      </c>
      <c r="X922" s="6">
        <v>0</v>
      </c>
      <c r="Y922" s="6">
        <v>1</v>
      </c>
      <c r="Z922" s="6">
        <v>0</v>
      </c>
      <c r="AA922" s="6">
        <v>0</v>
      </c>
      <c r="AB922" s="6">
        <v>0</v>
      </c>
      <c r="AC922" s="6">
        <v>0</v>
      </c>
      <c r="AD922" s="6">
        <v>0</v>
      </c>
      <c r="AE922" s="6">
        <v>0</v>
      </c>
      <c r="AF922" s="6">
        <v>0</v>
      </c>
      <c r="AG922" s="6">
        <v>0</v>
      </c>
      <c r="AH922" s="6">
        <v>0</v>
      </c>
    </row>
    <row r="923" spans="1:34" x14ac:dyDescent="0.3">
      <c r="A923" s="6">
        <v>201381</v>
      </c>
      <c r="B923" s="12" t="str">
        <f t="shared" si="42"/>
        <v>2013-8-1</v>
      </c>
      <c r="C923" s="15">
        <v>2013</v>
      </c>
      <c r="D923" s="15">
        <v>8</v>
      </c>
      <c r="E923" s="15">
        <v>1</v>
      </c>
      <c r="F923" s="6" t="s">
        <v>33</v>
      </c>
      <c r="G923" s="6" t="s">
        <v>38</v>
      </c>
      <c r="H923" s="7">
        <v>2.56</v>
      </c>
      <c r="I923" s="6" t="s">
        <v>60</v>
      </c>
      <c r="J923" s="6" t="s">
        <v>41</v>
      </c>
      <c r="K923" s="7">
        <v>2.2200000000000002</v>
      </c>
      <c r="L923" s="6" t="s">
        <v>32</v>
      </c>
      <c r="M923" s="6">
        <v>201431</v>
      </c>
      <c r="N923" s="6" t="str">
        <f t="shared" si="43"/>
        <v>2014-3-1</v>
      </c>
      <c r="O923" s="7">
        <v>2.36</v>
      </c>
      <c r="P923" s="7">
        <v>2.52</v>
      </c>
      <c r="Q923" s="6" t="s">
        <v>32</v>
      </c>
      <c r="R923" s="6">
        <v>201431</v>
      </c>
      <c r="S923" s="6" t="str">
        <f t="shared" si="44"/>
        <v>2014-3-1</v>
      </c>
      <c r="T923" s="7">
        <v>2.36</v>
      </c>
      <c r="U923" s="7">
        <v>2.52</v>
      </c>
      <c r="V923" s="6" t="s">
        <v>32</v>
      </c>
      <c r="W923" s="6">
        <v>1</v>
      </c>
      <c r="X923" s="6">
        <v>0</v>
      </c>
      <c r="Y923" s="6">
        <v>1</v>
      </c>
      <c r="Z923" s="6">
        <v>0</v>
      </c>
      <c r="AA923" s="6">
        <v>0</v>
      </c>
      <c r="AB923" s="6">
        <v>0</v>
      </c>
      <c r="AC923" s="6">
        <v>0</v>
      </c>
      <c r="AD923" s="6">
        <v>0</v>
      </c>
      <c r="AE923" s="6">
        <v>0</v>
      </c>
      <c r="AF923" s="6">
        <v>0</v>
      </c>
      <c r="AG923" s="6">
        <v>0</v>
      </c>
      <c r="AH923" s="6">
        <v>0</v>
      </c>
    </row>
    <row r="924" spans="1:34" x14ac:dyDescent="0.3">
      <c r="A924" s="6">
        <v>201381</v>
      </c>
      <c r="B924" s="12" t="str">
        <f t="shared" si="42"/>
        <v>2013-8-1</v>
      </c>
      <c r="C924" s="15">
        <v>2013</v>
      </c>
      <c r="D924" s="15">
        <v>8</v>
      </c>
      <c r="E924" s="15">
        <v>1</v>
      </c>
      <c r="F924" s="6" t="s">
        <v>28</v>
      </c>
      <c r="G924" s="6" t="s">
        <v>38</v>
      </c>
      <c r="H924" s="7">
        <v>3.08</v>
      </c>
      <c r="I924" s="6" t="s">
        <v>30</v>
      </c>
      <c r="J924" s="6" t="s">
        <v>31</v>
      </c>
      <c r="K924" s="7">
        <v>2.4</v>
      </c>
      <c r="L924" s="6" t="s">
        <v>32</v>
      </c>
      <c r="M924" s="6">
        <v>201431</v>
      </c>
      <c r="N924" s="6" t="str">
        <f t="shared" si="43"/>
        <v>2014-3-1</v>
      </c>
      <c r="O924" s="7">
        <v>2.2999999999999998</v>
      </c>
      <c r="P924" s="7">
        <v>2.2000000000000002</v>
      </c>
      <c r="Q924" s="6" t="s">
        <v>32</v>
      </c>
      <c r="R924" s="6">
        <v>201481</v>
      </c>
      <c r="S924" s="6" t="str">
        <f t="shared" si="44"/>
        <v>2014-8-1</v>
      </c>
      <c r="T924" s="7">
        <v>2.5</v>
      </c>
      <c r="U924" s="7">
        <v>3.03</v>
      </c>
      <c r="V924" s="6" t="s">
        <v>32</v>
      </c>
      <c r="W924" s="6">
        <v>0</v>
      </c>
      <c r="X924" s="6">
        <v>1</v>
      </c>
      <c r="Y924" s="6">
        <v>1</v>
      </c>
      <c r="Z924" s="6">
        <v>1</v>
      </c>
      <c r="AA924" s="6">
        <v>0</v>
      </c>
      <c r="AB924" s="6">
        <v>0</v>
      </c>
      <c r="AC924" s="6">
        <v>0</v>
      </c>
      <c r="AD924" s="6">
        <v>0</v>
      </c>
      <c r="AE924" s="6">
        <v>0</v>
      </c>
      <c r="AF924" s="6">
        <v>0</v>
      </c>
      <c r="AG924" s="6">
        <v>0</v>
      </c>
      <c r="AH924" s="6">
        <v>0</v>
      </c>
    </row>
    <row r="925" spans="1:34" x14ac:dyDescent="0.3">
      <c r="A925" s="6">
        <v>201381</v>
      </c>
      <c r="B925" s="12" t="str">
        <f t="shared" si="42"/>
        <v>2013-8-1</v>
      </c>
      <c r="C925" s="15">
        <v>2013</v>
      </c>
      <c r="D925" s="15">
        <v>8</v>
      </c>
      <c r="E925" s="15">
        <v>1</v>
      </c>
      <c r="F925" s="6" t="s">
        <v>33</v>
      </c>
      <c r="G925" s="6" t="s">
        <v>37</v>
      </c>
      <c r="H925" s="7">
        <v>3.61</v>
      </c>
      <c r="I925" s="6" t="s">
        <v>53</v>
      </c>
      <c r="J925" s="6" t="s">
        <v>41</v>
      </c>
      <c r="K925" s="7">
        <v>4</v>
      </c>
      <c r="L925" s="6" t="s">
        <v>32</v>
      </c>
      <c r="M925" s="6">
        <v>201431</v>
      </c>
      <c r="N925" s="6" t="str">
        <f t="shared" si="43"/>
        <v>2014-3-1</v>
      </c>
      <c r="O925" s="7">
        <v>4</v>
      </c>
      <c r="P925" s="7">
        <v>4</v>
      </c>
      <c r="Q925" s="6" t="s">
        <v>32</v>
      </c>
      <c r="R925" s="6">
        <v>201531</v>
      </c>
      <c r="S925" s="6" t="str">
        <f t="shared" si="44"/>
        <v>2015-3-1</v>
      </c>
      <c r="T925" s="7">
        <v>4</v>
      </c>
      <c r="U925" s="7">
        <v>4</v>
      </c>
      <c r="V925" s="6" t="s">
        <v>32</v>
      </c>
      <c r="W925" s="6">
        <v>1</v>
      </c>
      <c r="X925" s="6">
        <v>0</v>
      </c>
      <c r="Y925" s="6">
        <v>1</v>
      </c>
      <c r="Z925" s="6">
        <v>1</v>
      </c>
      <c r="AA925" s="6">
        <v>0</v>
      </c>
      <c r="AB925" s="6">
        <v>0</v>
      </c>
      <c r="AC925" s="6">
        <v>0</v>
      </c>
      <c r="AD925" s="6">
        <v>0</v>
      </c>
      <c r="AE925" s="6">
        <v>1</v>
      </c>
      <c r="AF925" s="6">
        <v>1</v>
      </c>
      <c r="AG925" s="6">
        <v>1</v>
      </c>
      <c r="AH925" s="6">
        <v>1</v>
      </c>
    </row>
    <row r="926" spans="1:34" x14ac:dyDescent="0.3">
      <c r="A926" s="6">
        <v>201381</v>
      </c>
      <c r="B926" s="12" t="str">
        <f t="shared" si="42"/>
        <v>2013-8-1</v>
      </c>
      <c r="C926" s="15">
        <v>2013</v>
      </c>
      <c r="D926" s="15">
        <v>8</v>
      </c>
      <c r="E926" s="15">
        <v>1</v>
      </c>
      <c r="F926" s="6" t="s">
        <v>33</v>
      </c>
      <c r="G926" s="6" t="s">
        <v>36</v>
      </c>
      <c r="H926" s="7">
        <v>3.47</v>
      </c>
      <c r="I926" s="6" t="s">
        <v>54</v>
      </c>
      <c r="J926" s="6" t="s">
        <v>31</v>
      </c>
      <c r="K926" s="7">
        <v>2.25</v>
      </c>
      <c r="L926" s="6" t="s">
        <v>32</v>
      </c>
      <c r="M926" s="6">
        <v>201431</v>
      </c>
      <c r="N926" s="6" t="str">
        <f t="shared" si="43"/>
        <v>2014-3-1</v>
      </c>
      <c r="O926" s="7">
        <v>2.4500000000000002</v>
      </c>
      <c r="P926" s="7">
        <v>2.65</v>
      </c>
      <c r="Q926" s="6" t="s">
        <v>32</v>
      </c>
      <c r="R926" s="6">
        <v>201731</v>
      </c>
      <c r="S926" s="6" t="str">
        <f t="shared" si="44"/>
        <v>2017-3-1</v>
      </c>
      <c r="T926" s="7">
        <v>3.15</v>
      </c>
      <c r="U926" s="7">
        <v>4</v>
      </c>
      <c r="V926" s="6" t="s">
        <v>32</v>
      </c>
      <c r="W926" s="6">
        <v>0</v>
      </c>
      <c r="X926" s="6">
        <v>0</v>
      </c>
      <c r="Y926" s="6">
        <v>1</v>
      </c>
      <c r="Z926" s="6">
        <v>1</v>
      </c>
      <c r="AA926" s="6">
        <v>1</v>
      </c>
      <c r="AB926" s="6">
        <v>1</v>
      </c>
      <c r="AC926" s="6">
        <v>0</v>
      </c>
      <c r="AD926" s="6">
        <v>0</v>
      </c>
      <c r="AE926" s="6">
        <v>0</v>
      </c>
      <c r="AF926" s="6">
        <v>1</v>
      </c>
      <c r="AG926" s="6">
        <v>1</v>
      </c>
      <c r="AH926" s="6">
        <v>1</v>
      </c>
    </row>
    <row r="927" spans="1:34" x14ac:dyDescent="0.3">
      <c r="A927" s="6">
        <v>201381</v>
      </c>
      <c r="B927" s="12" t="str">
        <f t="shared" si="42"/>
        <v>2013-8-1</v>
      </c>
      <c r="C927" s="15">
        <v>2013</v>
      </c>
      <c r="D927" s="15">
        <v>8</v>
      </c>
      <c r="E927" s="15">
        <v>1</v>
      </c>
      <c r="F927" s="6" t="s">
        <v>28</v>
      </c>
      <c r="G927" s="6" t="s">
        <v>40</v>
      </c>
      <c r="H927" s="7">
        <v>3.22</v>
      </c>
      <c r="I927" s="6" t="s">
        <v>55</v>
      </c>
      <c r="J927" s="6" t="s">
        <v>46</v>
      </c>
      <c r="K927" s="7">
        <v>3.57</v>
      </c>
      <c r="L927" s="6" t="s">
        <v>32</v>
      </c>
      <c r="M927" s="6">
        <v>201431</v>
      </c>
      <c r="N927" s="6" t="str">
        <f t="shared" si="43"/>
        <v>2014-3-1</v>
      </c>
      <c r="O927" s="7">
        <v>3.21</v>
      </c>
      <c r="P927" s="7">
        <v>2.8</v>
      </c>
      <c r="Q927" s="6" t="s">
        <v>32</v>
      </c>
      <c r="R927" s="6">
        <v>201731</v>
      </c>
      <c r="S927" s="6" t="str">
        <f t="shared" si="44"/>
        <v>2017-3-1</v>
      </c>
      <c r="T927" s="7">
        <v>3.23</v>
      </c>
      <c r="U927" s="7">
        <v>3.32</v>
      </c>
      <c r="V927" s="6" t="s">
        <v>32</v>
      </c>
      <c r="W927" s="6">
        <v>1</v>
      </c>
      <c r="X927" s="6">
        <v>0</v>
      </c>
      <c r="Y927" s="6">
        <v>1</v>
      </c>
      <c r="Z927" s="6">
        <v>1</v>
      </c>
      <c r="AA927" s="6">
        <v>1</v>
      </c>
      <c r="AB927" s="6">
        <v>1</v>
      </c>
      <c r="AC927" s="6">
        <v>0</v>
      </c>
      <c r="AD927" s="6">
        <v>0</v>
      </c>
      <c r="AE927" s="6">
        <v>0</v>
      </c>
      <c r="AF927" s="6">
        <v>1</v>
      </c>
      <c r="AG927" s="6">
        <v>1</v>
      </c>
      <c r="AH927" s="6">
        <v>1</v>
      </c>
    </row>
    <row r="928" spans="1:34" x14ac:dyDescent="0.3">
      <c r="A928" s="6">
        <v>201381</v>
      </c>
      <c r="B928" s="12" t="str">
        <f t="shared" si="42"/>
        <v>2013-8-1</v>
      </c>
      <c r="C928" s="15">
        <v>2013</v>
      </c>
      <c r="D928" s="15">
        <v>8</v>
      </c>
      <c r="E928" s="15">
        <v>1</v>
      </c>
      <c r="F928" s="6" t="s">
        <v>33</v>
      </c>
      <c r="G928" s="6" t="s">
        <v>36</v>
      </c>
      <c r="H928" s="7">
        <v>3.03</v>
      </c>
      <c r="I928" s="6" t="s">
        <v>57</v>
      </c>
      <c r="J928" s="6" t="s">
        <v>31</v>
      </c>
      <c r="K928" s="7">
        <v>3.12</v>
      </c>
      <c r="L928" s="6" t="s">
        <v>32</v>
      </c>
      <c r="M928" s="6">
        <v>201431</v>
      </c>
      <c r="N928" s="6" t="str">
        <f t="shared" si="43"/>
        <v>2014-3-1</v>
      </c>
      <c r="O928" s="7">
        <v>3.34</v>
      </c>
      <c r="P928" s="7">
        <v>3.57</v>
      </c>
      <c r="Q928" s="6" t="s">
        <v>32</v>
      </c>
      <c r="R928" s="6">
        <v>201731</v>
      </c>
      <c r="S928" s="6" t="str">
        <f t="shared" si="44"/>
        <v>2017-3-1</v>
      </c>
      <c r="T928" s="7">
        <v>3.58</v>
      </c>
      <c r="U928" s="7">
        <v>3.9</v>
      </c>
      <c r="V928" s="6" t="s">
        <v>32</v>
      </c>
      <c r="W928" s="6">
        <v>0</v>
      </c>
      <c r="X928" s="6">
        <v>0</v>
      </c>
      <c r="Y928" s="6">
        <v>1</v>
      </c>
      <c r="Z928" s="6">
        <v>1</v>
      </c>
      <c r="AA928" s="6">
        <v>1</v>
      </c>
      <c r="AB928" s="6">
        <v>1</v>
      </c>
      <c r="AC928" s="6">
        <v>0</v>
      </c>
      <c r="AD928" s="6">
        <v>0</v>
      </c>
      <c r="AE928" s="6">
        <v>0</v>
      </c>
      <c r="AF928" s="6">
        <v>1</v>
      </c>
      <c r="AG928" s="6">
        <v>1</v>
      </c>
      <c r="AH928" s="6">
        <v>1</v>
      </c>
    </row>
    <row r="929" spans="1:34" x14ac:dyDescent="0.3">
      <c r="A929" s="6">
        <v>201381</v>
      </c>
      <c r="B929" s="12" t="str">
        <f t="shared" si="42"/>
        <v>2013-8-1</v>
      </c>
      <c r="C929" s="15">
        <v>2013</v>
      </c>
      <c r="D929" s="15">
        <v>8</v>
      </c>
      <c r="E929" s="15">
        <v>1</v>
      </c>
      <c r="F929" s="6" t="s">
        <v>28</v>
      </c>
      <c r="G929" s="6" t="s">
        <v>34</v>
      </c>
      <c r="H929" s="7">
        <v>4</v>
      </c>
      <c r="I929" s="6" t="s">
        <v>57</v>
      </c>
      <c r="J929" s="6" t="s">
        <v>35</v>
      </c>
      <c r="K929" s="7">
        <v>3.02</v>
      </c>
      <c r="L929" s="6" t="s">
        <v>32</v>
      </c>
      <c r="M929" s="6">
        <v>201431</v>
      </c>
      <c r="N929" s="6" t="str">
        <f t="shared" si="43"/>
        <v>2014-3-1</v>
      </c>
      <c r="O929" s="7">
        <v>3.06</v>
      </c>
      <c r="P929" s="7">
        <v>3.1</v>
      </c>
      <c r="Q929" s="6" t="s">
        <v>32</v>
      </c>
      <c r="R929" s="6">
        <v>201731</v>
      </c>
      <c r="S929" s="6" t="str">
        <f t="shared" si="44"/>
        <v>2017-3-1</v>
      </c>
      <c r="T929" s="7">
        <v>2.98</v>
      </c>
      <c r="U929" s="7">
        <v>3.11</v>
      </c>
      <c r="V929" s="6" t="s">
        <v>32</v>
      </c>
      <c r="W929" s="6">
        <v>0</v>
      </c>
      <c r="X929" s="6">
        <v>0</v>
      </c>
      <c r="Y929" s="6">
        <v>1</v>
      </c>
      <c r="Z929" s="6">
        <v>1</v>
      </c>
      <c r="AA929" s="6">
        <v>1</v>
      </c>
      <c r="AB929" s="6">
        <v>1</v>
      </c>
      <c r="AC929" s="6">
        <v>0</v>
      </c>
      <c r="AD929" s="6">
        <v>0</v>
      </c>
      <c r="AE929" s="6">
        <v>0</v>
      </c>
      <c r="AF929" s="6">
        <v>1</v>
      </c>
      <c r="AG929" s="6">
        <v>1</v>
      </c>
      <c r="AH929" s="6">
        <v>1</v>
      </c>
    </row>
    <row r="930" spans="1:34" x14ac:dyDescent="0.3">
      <c r="A930" s="6">
        <v>201381</v>
      </c>
      <c r="B930" s="12" t="str">
        <f t="shared" si="42"/>
        <v>2013-8-1</v>
      </c>
      <c r="C930" s="15">
        <v>2013</v>
      </c>
      <c r="D930" s="15">
        <v>8</v>
      </c>
      <c r="E930" s="15">
        <v>1</v>
      </c>
      <c r="F930" s="6" t="s">
        <v>28</v>
      </c>
      <c r="G930" s="6" t="s">
        <v>36</v>
      </c>
      <c r="H930" s="7">
        <v>3.08</v>
      </c>
      <c r="I930" s="6" t="s">
        <v>51</v>
      </c>
      <c r="J930" s="6" t="s">
        <v>46</v>
      </c>
      <c r="K930" s="7">
        <v>2.93</v>
      </c>
      <c r="L930" s="6" t="s">
        <v>32</v>
      </c>
      <c r="M930" s="6">
        <v>201431</v>
      </c>
      <c r="N930" s="6" t="str">
        <f t="shared" si="43"/>
        <v>2014-3-1</v>
      </c>
      <c r="O930" s="7">
        <v>2.86</v>
      </c>
      <c r="P930" s="7">
        <v>2.8</v>
      </c>
      <c r="Q930" s="6" t="s">
        <v>32</v>
      </c>
      <c r="R930" s="6">
        <v>201731</v>
      </c>
      <c r="S930" s="6" t="str">
        <f t="shared" si="44"/>
        <v>2017-3-1</v>
      </c>
      <c r="T930" s="7">
        <v>3.21</v>
      </c>
      <c r="U930" s="7">
        <v>3.32</v>
      </c>
      <c r="V930" s="6" t="s">
        <v>32</v>
      </c>
      <c r="W930" s="6">
        <v>0</v>
      </c>
      <c r="X930" s="6">
        <v>0</v>
      </c>
      <c r="Y930" s="6">
        <v>1</v>
      </c>
      <c r="Z930" s="6">
        <v>1</v>
      </c>
      <c r="AA930" s="6">
        <v>1</v>
      </c>
      <c r="AB930" s="6">
        <v>1</v>
      </c>
      <c r="AC930" s="6">
        <v>0</v>
      </c>
      <c r="AD930" s="6">
        <v>0</v>
      </c>
      <c r="AE930" s="6">
        <v>0</v>
      </c>
      <c r="AF930" s="6">
        <v>1</v>
      </c>
      <c r="AG930" s="6">
        <v>1</v>
      </c>
      <c r="AH930" s="6">
        <v>1</v>
      </c>
    </row>
    <row r="931" spans="1:34" x14ac:dyDescent="0.3">
      <c r="A931" s="6">
        <v>201381</v>
      </c>
      <c r="B931" s="12" t="str">
        <f t="shared" si="42"/>
        <v>2013-8-1</v>
      </c>
      <c r="C931" s="15">
        <v>2013</v>
      </c>
      <c r="D931" s="15">
        <v>8</v>
      </c>
      <c r="E931" s="15">
        <v>1</v>
      </c>
      <c r="F931" s="6" t="s">
        <v>33</v>
      </c>
      <c r="G931" s="6" t="s">
        <v>38</v>
      </c>
      <c r="H931" s="7">
        <v>3.19</v>
      </c>
      <c r="I931" s="6" t="s">
        <v>54</v>
      </c>
      <c r="J931" s="6" t="s">
        <v>46</v>
      </c>
      <c r="K931" s="7">
        <v>2.77</v>
      </c>
      <c r="L931" s="6" t="s">
        <v>32</v>
      </c>
      <c r="M931" s="6">
        <v>201431</v>
      </c>
      <c r="N931" s="6" t="str">
        <f t="shared" si="43"/>
        <v>2014-3-1</v>
      </c>
      <c r="O931" s="7">
        <v>2.78</v>
      </c>
      <c r="P931" s="7">
        <v>2.8</v>
      </c>
      <c r="Q931" s="6" t="s">
        <v>32</v>
      </c>
      <c r="R931" s="6">
        <v>201671</v>
      </c>
      <c r="S931" s="6" t="str">
        <f t="shared" si="44"/>
        <v>2016-7-1</v>
      </c>
      <c r="T931" s="7">
        <v>2.77</v>
      </c>
      <c r="U931" s="7">
        <v>2</v>
      </c>
      <c r="V931" s="6" t="s">
        <v>32</v>
      </c>
      <c r="W931" s="6">
        <v>0</v>
      </c>
      <c r="X931" s="6">
        <v>0</v>
      </c>
      <c r="Y931" s="6">
        <v>1</v>
      </c>
      <c r="Z931" s="6">
        <v>1</v>
      </c>
      <c r="AA931" s="6">
        <v>1</v>
      </c>
      <c r="AB931" s="6">
        <v>0</v>
      </c>
      <c r="AC931" s="6">
        <v>0</v>
      </c>
      <c r="AD931" s="6">
        <v>0</v>
      </c>
      <c r="AE931" s="6">
        <v>1</v>
      </c>
      <c r="AF931" s="6">
        <v>1</v>
      </c>
      <c r="AG931" s="6">
        <v>1</v>
      </c>
      <c r="AH931" s="6">
        <v>1</v>
      </c>
    </row>
    <row r="932" spans="1:34" x14ac:dyDescent="0.3">
      <c r="A932" s="6">
        <v>201381</v>
      </c>
      <c r="B932" s="12" t="str">
        <f t="shared" si="42"/>
        <v>2013-8-1</v>
      </c>
      <c r="C932" s="15">
        <v>2013</v>
      </c>
      <c r="D932" s="15">
        <v>8</v>
      </c>
      <c r="E932" s="15">
        <v>1</v>
      </c>
      <c r="F932" s="6" t="s">
        <v>28</v>
      </c>
      <c r="G932" s="6" t="s">
        <v>40</v>
      </c>
      <c r="H932" s="7">
        <v>2.81</v>
      </c>
      <c r="I932" s="6" t="s">
        <v>30</v>
      </c>
      <c r="J932" s="6" t="s">
        <v>31</v>
      </c>
      <c r="K932" s="7">
        <v>2.9</v>
      </c>
      <c r="L932" s="6" t="s">
        <v>32</v>
      </c>
      <c r="M932" s="6">
        <v>201461</v>
      </c>
      <c r="N932" s="6" t="str">
        <f t="shared" si="43"/>
        <v>2014-6-1</v>
      </c>
      <c r="O932" s="7">
        <v>3.16</v>
      </c>
      <c r="P932" s="7">
        <v>4</v>
      </c>
      <c r="Q932" s="6" t="s">
        <v>32</v>
      </c>
      <c r="R932" s="6">
        <v>201731</v>
      </c>
      <c r="S932" s="6" t="str">
        <f t="shared" si="44"/>
        <v>2017-3-1</v>
      </c>
      <c r="T932" s="7">
        <v>2.61</v>
      </c>
      <c r="U932" s="7">
        <v>2</v>
      </c>
      <c r="V932" s="6" t="s">
        <v>32</v>
      </c>
      <c r="W932" s="6">
        <v>0</v>
      </c>
      <c r="X932" s="6">
        <v>1</v>
      </c>
      <c r="Y932" s="6">
        <v>1</v>
      </c>
      <c r="Z932" s="6">
        <v>1</v>
      </c>
      <c r="AA932" s="6">
        <v>1</v>
      </c>
      <c r="AB932" s="6">
        <v>1</v>
      </c>
      <c r="AC932" s="6">
        <v>0</v>
      </c>
      <c r="AD932" s="6">
        <v>0</v>
      </c>
      <c r="AE932" s="6">
        <v>0</v>
      </c>
      <c r="AF932" s="6">
        <v>1</v>
      </c>
      <c r="AG932" s="6">
        <v>1</v>
      </c>
      <c r="AH932" s="6">
        <v>1</v>
      </c>
    </row>
    <row r="933" spans="1:34" x14ac:dyDescent="0.3">
      <c r="A933" s="6">
        <v>201381</v>
      </c>
      <c r="B933" s="12" t="str">
        <f t="shared" si="42"/>
        <v>2013-8-1</v>
      </c>
      <c r="C933" s="15">
        <v>2013</v>
      </c>
      <c r="D933" s="15">
        <v>8</v>
      </c>
      <c r="E933" s="15">
        <v>1</v>
      </c>
      <c r="F933" s="6" t="s">
        <v>28</v>
      </c>
      <c r="G933" s="6" t="s">
        <v>36</v>
      </c>
      <c r="H933" s="7">
        <v>2.89</v>
      </c>
      <c r="I933" s="6" t="s">
        <v>55</v>
      </c>
      <c r="J933" s="6" t="s">
        <v>31</v>
      </c>
      <c r="K933" s="7">
        <v>2.11</v>
      </c>
      <c r="L933" s="6" t="s">
        <v>32</v>
      </c>
      <c r="M933" s="6">
        <v>201431</v>
      </c>
      <c r="N933" s="6" t="str">
        <f t="shared" si="43"/>
        <v>2014-3-1</v>
      </c>
      <c r="O933" s="7">
        <v>1.99</v>
      </c>
      <c r="P933" s="7">
        <v>1.86</v>
      </c>
      <c r="Q933" s="6" t="s">
        <v>39</v>
      </c>
      <c r="R933" s="6">
        <v>201631</v>
      </c>
      <c r="S933" s="6" t="str">
        <f t="shared" si="44"/>
        <v>2016-3-1</v>
      </c>
      <c r="T933" s="7">
        <v>1.62</v>
      </c>
      <c r="U933" s="7">
        <v>0.25</v>
      </c>
      <c r="V933" s="6" t="s">
        <v>39</v>
      </c>
      <c r="W933" s="6">
        <v>0</v>
      </c>
      <c r="X933" s="6">
        <v>0</v>
      </c>
      <c r="Y933" s="6">
        <v>1</v>
      </c>
      <c r="Z933" s="6">
        <v>1</v>
      </c>
      <c r="AA933" s="6">
        <v>1</v>
      </c>
      <c r="AB933" s="6">
        <v>0</v>
      </c>
      <c r="AC933" s="6">
        <v>0</v>
      </c>
      <c r="AD933" s="6">
        <v>0</v>
      </c>
      <c r="AE933" s="6">
        <v>0</v>
      </c>
      <c r="AF933" s="6">
        <v>0</v>
      </c>
      <c r="AG933" s="6">
        <v>0</v>
      </c>
      <c r="AH933" s="6">
        <v>0</v>
      </c>
    </row>
    <row r="934" spans="1:34" x14ac:dyDescent="0.3">
      <c r="A934" s="6">
        <v>201381</v>
      </c>
      <c r="B934" s="12" t="str">
        <f t="shared" si="42"/>
        <v>2013-8-1</v>
      </c>
      <c r="C934" s="15">
        <v>2013</v>
      </c>
      <c r="D934" s="15">
        <v>8</v>
      </c>
      <c r="E934" s="15">
        <v>1</v>
      </c>
      <c r="F934" s="6" t="s">
        <v>28</v>
      </c>
      <c r="G934" s="6" t="s">
        <v>38</v>
      </c>
      <c r="H934" s="7">
        <v>3.03</v>
      </c>
      <c r="I934" s="6" t="s">
        <v>60</v>
      </c>
      <c r="J934" s="6" t="s">
        <v>31</v>
      </c>
      <c r="K934" s="7">
        <v>2.17</v>
      </c>
      <c r="L934" s="6" t="s">
        <v>32</v>
      </c>
      <c r="M934" s="6">
        <v>201431</v>
      </c>
      <c r="N934" s="6" t="str">
        <f t="shared" si="43"/>
        <v>2014-3-1</v>
      </c>
      <c r="O934" s="7">
        <v>2.56</v>
      </c>
      <c r="P934" s="7">
        <v>2.98</v>
      </c>
      <c r="Q934" s="6" t="s">
        <v>32</v>
      </c>
      <c r="R934" s="6">
        <v>201531</v>
      </c>
      <c r="S934" s="6" t="str">
        <f t="shared" si="44"/>
        <v>2015-3-1</v>
      </c>
      <c r="T934" s="7">
        <v>2.91</v>
      </c>
      <c r="U934" s="7">
        <v>3</v>
      </c>
      <c r="V934" s="6" t="s">
        <v>32</v>
      </c>
      <c r="W934" s="6">
        <v>0</v>
      </c>
      <c r="X934" s="6">
        <v>0</v>
      </c>
      <c r="Y934" s="6">
        <v>1</v>
      </c>
      <c r="Z934" s="6">
        <v>1</v>
      </c>
      <c r="AA934" s="6">
        <v>0</v>
      </c>
      <c r="AB934" s="6">
        <v>0</v>
      </c>
      <c r="AC934" s="6">
        <v>0</v>
      </c>
      <c r="AD934" s="6">
        <v>0</v>
      </c>
      <c r="AE934" s="6">
        <v>0</v>
      </c>
      <c r="AF934" s="6">
        <v>0</v>
      </c>
      <c r="AG934" s="6">
        <v>0</v>
      </c>
      <c r="AH934" s="6">
        <v>0</v>
      </c>
    </row>
    <row r="935" spans="1:34" x14ac:dyDescent="0.3">
      <c r="A935" s="6">
        <v>201381</v>
      </c>
      <c r="B935" s="12" t="str">
        <f t="shared" si="42"/>
        <v>2013-8-1</v>
      </c>
      <c r="C935" s="15">
        <v>2013</v>
      </c>
      <c r="D935" s="15">
        <v>8</v>
      </c>
      <c r="E935" s="15">
        <v>1</v>
      </c>
      <c r="F935" s="6" t="s">
        <v>33</v>
      </c>
      <c r="G935" s="6" t="s">
        <v>40</v>
      </c>
      <c r="H935" s="7">
        <v>2.76</v>
      </c>
      <c r="I935" s="6" t="s">
        <v>57</v>
      </c>
      <c r="J935" s="6" t="s">
        <v>43</v>
      </c>
      <c r="K935" s="7">
        <v>3.15</v>
      </c>
      <c r="L935" s="6" t="s">
        <v>32</v>
      </c>
      <c r="M935" s="6">
        <v>201451</v>
      </c>
      <c r="N935" s="6" t="str">
        <f t="shared" si="43"/>
        <v>2014-5-1</v>
      </c>
      <c r="O935" s="7">
        <v>2.5099999999999998</v>
      </c>
      <c r="P935" s="7">
        <v>1.7</v>
      </c>
      <c r="Q935" s="6" t="s">
        <v>42</v>
      </c>
      <c r="R935" s="6">
        <v>201731</v>
      </c>
      <c r="S935" s="6" t="str">
        <f t="shared" si="44"/>
        <v>2017-3-1</v>
      </c>
      <c r="T935" s="7">
        <v>2.68</v>
      </c>
      <c r="U935" s="7">
        <v>3.1</v>
      </c>
      <c r="V935" s="6" t="s">
        <v>32</v>
      </c>
      <c r="W935" s="6">
        <v>0</v>
      </c>
      <c r="X935" s="6">
        <v>0</v>
      </c>
      <c r="Y935" s="6">
        <v>1</v>
      </c>
      <c r="Z935" s="6">
        <v>1</v>
      </c>
      <c r="AA935" s="6">
        <v>1</v>
      </c>
      <c r="AB935" s="6">
        <v>1</v>
      </c>
      <c r="AC935" s="6">
        <v>0</v>
      </c>
      <c r="AD935" s="6">
        <v>0</v>
      </c>
      <c r="AE935" s="6">
        <v>0</v>
      </c>
      <c r="AF935" s="6">
        <v>1</v>
      </c>
      <c r="AG935" s="6">
        <v>1</v>
      </c>
      <c r="AH935" s="6">
        <v>1</v>
      </c>
    </row>
    <row r="936" spans="1:34" x14ac:dyDescent="0.3">
      <c r="A936" s="6">
        <v>201381</v>
      </c>
      <c r="B936" s="12" t="str">
        <f t="shared" si="42"/>
        <v>2013-8-1</v>
      </c>
      <c r="C936" s="15">
        <v>2013</v>
      </c>
      <c r="D936" s="15">
        <v>8</v>
      </c>
      <c r="E936" s="15">
        <v>1</v>
      </c>
      <c r="F936" s="6" t="s">
        <v>28</v>
      </c>
      <c r="G936" s="6" t="s">
        <v>38</v>
      </c>
      <c r="H936" s="7">
        <v>3.47</v>
      </c>
      <c r="I936" s="6" t="s">
        <v>50</v>
      </c>
      <c r="J936" s="6" t="s">
        <v>31</v>
      </c>
      <c r="K936" s="7">
        <v>2.93</v>
      </c>
      <c r="L936" s="6" t="s">
        <v>32</v>
      </c>
      <c r="M936" s="6">
        <v>201431</v>
      </c>
      <c r="N936" s="6" t="str">
        <f t="shared" si="43"/>
        <v>2014-3-1</v>
      </c>
      <c r="O936" s="7">
        <v>3.16</v>
      </c>
      <c r="P936" s="7">
        <v>3.38</v>
      </c>
      <c r="Q936" s="6" t="s">
        <v>32</v>
      </c>
      <c r="R936" s="6">
        <v>201771</v>
      </c>
      <c r="S936" s="6" t="str">
        <f t="shared" si="44"/>
        <v>2017-7-1</v>
      </c>
      <c r="T936" s="7">
        <v>3.38</v>
      </c>
      <c r="U936" s="7">
        <v>3.3</v>
      </c>
      <c r="V936" s="6" t="s">
        <v>32</v>
      </c>
      <c r="W936" s="6">
        <v>0</v>
      </c>
      <c r="X936" s="6">
        <v>1</v>
      </c>
      <c r="Y936" s="6">
        <v>1</v>
      </c>
      <c r="Z936" s="6">
        <v>1</v>
      </c>
      <c r="AA936" s="6">
        <v>1</v>
      </c>
      <c r="AB936" s="6">
        <v>1</v>
      </c>
      <c r="AC936" s="6">
        <v>0</v>
      </c>
      <c r="AD936" s="6">
        <v>0</v>
      </c>
      <c r="AE936" s="6">
        <v>0</v>
      </c>
      <c r="AF936" s="6">
        <v>1</v>
      </c>
      <c r="AG936" s="6">
        <v>1</v>
      </c>
      <c r="AH936" s="6">
        <v>1</v>
      </c>
    </row>
    <row r="937" spans="1:34" x14ac:dyDescent="0.3">
      <c r="A937" s="6">
        <v>201381</v>
      </c>
      <c r="B937" s="12" t="str">
        <f t="shared" si="42"/>
        <v>2013-8-1</v>
      </c>
      <c r="C937" s="15">
        <v>2013</v>
      </c>
      <c r="D937" s="15">
        <v>8</v>
      </c>
      <c r="E937" s="15">
        <v>1</v>
      </c>
      <c r="F937" s="6" t="s">
        <v>28</v>
      </c>
      <c r="G937" s="6" t="s">
        <v>38</v>
      </c>
      <c r="H937" s="7">
        <v>3.72</v>
      </c>
      <c r="I937" s="6" t="s">
        <v>56</v>
      </c>
      <c r="J937" s="6" t="s">
        <v>31</v>
      </c>
      <c r="K937" s="7">
        <v>3.6</v>
      </c>
      <c r="L937" s="6" t="s">
        <v>32</v>
      </c>
      <c r="M937" s="6">
        <v>201431</v>
      </c>
      <c r="N937" s="6" t="str">
        <f t="shared" si="43"/>
        <v>2014-3-1</v>
      </c>
      <c r="O937" s="7">
        <v>3.37</v>
      </c>
      <c r="P937" s="7">
        <v>3.17</v>
      </c>
      <c r="Q937" s="6" t="s">
        <v>32</v>
      </c>
      <c r="R937" s="6">
        <v>201831</v>
      </c>
      <c r="S937" s="6" t="str">
        <f t="shared" si="44"/>
        <v>2018-3-1</v>
      </c>
      <c r="T937" s="7">
        <v>2.56</v>
      </c>
      <c r="U937" s="7">
        <v>3.21</v>
      </c>
      <c r="V937" s="6" t="s">
        <v>32</v>
      </c>
      <c r="W937" s="6">
        <v>0</v>
      </c>
      <c r="X937" s="6">
        <v>0</v>
      </c>
      <c r="Y937" s="6">
        <v>1</v>
      </c>
      <c r="Z937" s="6">
        <v>1</v>
      </c>
      <c r="AA937" s="6">
        <v>1</v>
      </c>
      <c r="AB937" s="6">
        <v>1</v>
      </c>
      <c r="AC937" s="6">
        <v>1</v>
      </c>
      <c r="AD937" s="6">
        <v>0</v>
      </c>
      <c r="AE937" s="6">
        <v>0</v>
      </c>
      <c r="AF937" s="6">
        <v>0</v>
      </c>
      <c r="AG937" s="6">
        <v>1</v>
      </c>
      <c r="AH937" s="6">
        <v>1</v>
      </c>
    </row>
    <row r="938" spans="1:34" x14ac:dyDescent="0.3">
      <c r="A938" s="6">
        <v>201381</v>
      </c>
      <c r="B938" s="12" t="str">
        <f t="shared" si="42"/>
        <v>2013-8-1</v>
      </c>
      <c r="C938" s="15">
        <v>2013</v>
      </c>
      <c r="D938" s="15">
        <v>8</v>
      </c>
      <c r="E938" s="15">
        <v>1</v>
      </c>
      <c r="F938" s="6" t="s">
        <v>33</v>
      </c>
      <c r="G938" s="6" t="s">
        <v>37</v>
      </c>
      <c r="H938" s="7">
        <v>2.85</v>
      </c>
      <c r="I938" s="6" t="s">
        <v>57</v>
      </c>
      <c r="J938" s="6" t="s">
        <v>43</v>
      </c>
      <c r="K938" s="7">
        <v>2.66</v>
      </c>
      <c r="L938" s="6" t="s">
        <v>32</v>
      </c>
      <c r="M938" s="6">
        <v>201431</v>
      </c>
      <c r="N938" s="6" t="str">
        <f t="shared" si="43"/>
        <v>2014-3-1</v>
      </c>
      <c r="O938" s="7">
        <v>1.7</v>
      </c>
      <c r="P938" s="7">
        <v>0.43</v>
      </c>
      <c r="Q938" s="6" t="s">
        <v>39</v>
      </c>
      <c r="R938" s="6">
        <v>201781</v>
      </c>
      <c r="S938" s="6" t="str">
        <f t="shared" si="44"/>
        <v>2017-8-1</v>
      </c>
      <c r="T938" s="7">
        <v>2.4300000000000002</v>
      </c>
      <c r="U938" s="7">
        <v>3</v>
      </c>
      <c r="V938" s="6" t="s">
        <v>32</v>
      </c>
      <c r="W938" s="6">
        <v>0</v>
      </c>
      <c r="X938" s="6">
        <v>0</v>
      </c>
      <c r="Y938" s="6">
        <v>1</v>
      </c>
      <c r="Z938" s="6">
        <v>1</v>
      </c>
      <c r="AA938" s="6">
        <v>1</v>
      </c>
      <c r="AB938" s="6">
        <v>1</v>
      </c>
      <c r="AC938" s="6">
        <v>1</v>
      </c>
      <c r="AD938" s="6">
        <v>0</v>
      </c>
      <c r="AE938" s="6">
        <v>0</v>
      </c>
      <c r="AF938" s="6">
        <v>0</v>
      </c>
      <c r="AG938" s="6">
        <v>1</v>
      </c>
      <c r="AH938" s="6">
        <v>1</v>
      </c>
    </row>
    <row r="939" spans="1:34" x14ac:dyDescent="0.3">
      <c r="A939" s="6">
        <v>201381</v>
      </c>
      <c r="B939" s="12" t="str">
        <f t="shared" si="42"/>
        <v>2013-8-1</v>
      </c>
      <c r="C939" s="15">
        <v>2013</v>
      </c>
      <c r="D939" s="15">
        <v>8</v>
      </c>
      <c r="E939" s="15">
        <v>1</v>
      </c>
      <c r="F939" s="6" t="s">
        <v>28</v>
      </c>
      <c r="G939" s="6" t="s">
        <v>34</v>
      </c>
      <c r="H939" s="7">
        <v>3.49</v>
      </c>
      <c r="I939" s="6" t="s">
        <v>51</v>
      </c>
      <c r="J939" s="6" t="s">
        <v>35</v>
      </c>
      <c r="K939" s="7">
        <v>3.92</v>
      </c>
      <c r="L939" s="6" t="s">
        <v>32</v>
      </c>
      <c r="M939" s="6">
        <v>201431</v>
      </c>
      <c r="N939" s="6" t="str">
        <f t="shared" si="43"/>
        <v>2014-3-1</v>
      </c>
      <c r="O939" s="7">
        <v>3.96</v>
      </c>
      <c r="P939" s="7">
        <v>4</v>
      </c>
      <c r="Q939" s="6" t="s">
        <v>32</v>
      </c>
      <c r="R939" s="6">
        <v>201431</v>
      </c>
      <c r="S939" s="6" t="str">
        <f t="shared" si="44"/>
        <v>2014-3-1</v>
      </c>
      <c r="T939" s="7">
        <v>3.96</v>
      </c>
      <c r="U939" s="7">
        <v>4</v>
      </c>
      <c r="V939" s="6" t="s">
        <v>32</v>
      </c>
      <c r="W939" s="6">
        <v>0</v>
      </c>
      <c r="X939" s="6">
        <v>0</v>
      </c>
      <c r="Y939" s="6">
        <v>1</v>
      </c>
      <c r="Z939" s="6">
        <v>0</v>
      </c>
      <c r="AA939" s="6">
        <v>0</v>
      </c>
      <c r="AB939" s="6">
        <v>0</v>
      </c>
      <c r="AC939" s="6">
        <v>0</v>
      </c>
      <c r="AD939" s="6">
        <v>0</v>
      </c>
      <c r="AE939" s="6">
        <v>0</v>
      </c>
      <c r="AF939" s="6">
        <v>0</v>
      </c>
      <c r="AG939" s="6">
        <v>0</v>
      </c>
      <c r="AH939" s="6">
        <v>0</v>
      </c>
    </row>
    <row r="940" spans="1:34" x14ac:dyDescent="0.3">
      <c r="A940" s="6">
        <v>201381</v>
      </c>
      <c r="B940" s="12" t="str">
        <f t="shared" si="42"/>
        <v>2013-8-1</v>
      </c>
      <c r="C940" s="15">
        <v>2013</v>
      </c>
      <c r="D940" s="15">
        <v>8</v>
      </c>
      <c r="E940" s="15">
        <v>1</v>
      </c>
      <c r="F940" s="6" t="s">
        <v>33</v>
      </c>
      <c r="G940" s="6" t="s">
        <v>38</v>
      </c>
      <c r="H940" s="7">
        <v>3.63</v>
      </c>
      <c r="I940" s="6" t="s">
        <v>54</v>
      </c>
      <c r="J940" s="6" t="s">
        <v>43</v>
      </c>
      <c r="K940" s="7">
        <v>2.82</v>
      </c>
      <c r="L940" s="6" t="s">
        <v>32</v>
      </c>
      <c r="M940" s="6">
        <v>201431</v>
      </c>
      <c r="N940" s="6" t="str">
        <f t="shared" si="43"/>
        <v>2014-3-1</v>
      </c>
      <c r="O940" s="7">
        <v>2.5099999999999998</v>
      </c>
      <c r="P940" s="7">
        <v>2.25</v>
      </c>
      <c r="Q940" s="6" t="s">
        <v>32</v>
      </c>
      <c r="R940" s="6">
        <v>201761</v>
      </c>
      <c r="S940" s="6" t="str">
        <f t="shared" si="44"/>
        <v>2017-6-1</v>
      </c>
      <c r="T940" s="7">
        <v>2.66</v>
      </c>
      <c r="U940" s="7">
        <v>3.3</v>
      </c>
      <c r="V940" s="6" t="s">
        <v>32</v>
      </c>
      <c r="W940" s="6">
        <v>0</v>
      </c>
      <c r="X940" s="6">
        <v>0</v>
      </c>
      <c r="Y940" s="6">
        <v>1</v>
      </c>
      <c r="Z940" s="6">
        <v>1</v>
      </c>
      <c r="AA940" s="6">
        <v>1</v>
      </c>
      <c r="AB940" s="6">
        <v>1</v>
      </c>
      <c r="AC940" s="6">
        <v>0</v>
      </c>
      <c r="AD940" s="6">
        <v>0</v>
      </c>
      <c r="AE940" s="6">
        <v>0</v>
      </c>
      <c r="AF940" s="6">
        <v>1</v>
      </c>
      <c r="AG940" s="6">
        <v>1</v>
      </c>
      <c r="AH940" s="6">
        <v>1</v>
      </c>
    </row>
    <row r="941" spans="1:34" x14ac:dyDescent="0.3">
      <c r="A941" s="6">
        <v>201381</v>
      </c>
      <c r="B941" s="12" t="str">
        <f t="shared" si="42"/>
        <v>2013-8-1</v>
      </c>
      <c r="C941" s="15">
        <v>2013</v>
      </c>
      <c r="D941" s="15">
        <v>8</v>
      </c>
      <c r="E941" s="15">
        <v>1</v>
      </c>
      <c r="F941" s="6" t="s">
        <v>33</v>
      </c>
      <c r="G941" s="6" t="s">
        <v>37</v>
      </c>
      <c r="H941" s="7">
        <v>3.23</v>
      </c>
      <c r="I941" s="6" t="s">
        <v>56</v>
      </c>
      <c r="J941" s="6" t="s">
        <v>41</v>
      </c>
      <c r="K941" s="7">
        <v>2.58</v>
      </c>
      <c r="L941" s="6" t="s">
        <v>32</v>
      </c>
      <c r="M941" s="6">
        <v>201451</v>
      </c>
      <c r="N941" s="6" t="str">
        <f t="shared" si="43"/>
        <v>2014-5-1</v>
      </c>
      <c r="O941" s="7">
        <v>2.68</v>
      </c>
      <c r="P941" s="7">
        <v>1.7</v>
      </c>
      <c r="Q941" s="6" t="s">
        <v>42</v>
      </c>
      <c r="R941" s="6">
        <v>201781</v>
      </c>
      <c r="S941" s="6" t="str">
        <f t="shared" si="44"/>
        <v>2017-8-1</v>
      </c>
      <c r="T941" s="7">
        <v>3.08</v>
      </c>
      <c r="U941" s="7">
        <v>4</v>
      </c>
      <c r="V941" s="6" t="s">
        <v>32</v>
      </c>
      <c r="W941" s="6">
        <v>1</v>
      </c>
      <c r="X941" s="6">
        <v>0</v>
      </c>
      <c r="Y941" s="6">
        <v>1</v>
      </c>
      <c r="Z941" s="6">
        <v>1</v>
      </c>
      <c r="AA941" s="6">
        <v>1</v>
      </c>
      <c r="AB941" s="6">
        <v>1</v>
      </c>
      <c r="AC941" s="6">
        <v>1</v>
      </c>
      <c r="AD941" s="6">
        <v>0</v>
      </c>
      <c r="AE941" s="6">
        <v>0</v>
      </c>
      <c r="AF941" s="6">
        <v>0</v>
      </c>
      <c r="AG941" s="6">
        <v>1</v>
      </c>
      <c r="AH941" s="6">
        <v>1</v>
      </c>
    </row>
    <row r="942" spans="1:34" x14ac:dyDescent="0.3">
      <c r="A942" s="6">
        <v>201381</v>
      </c>
      <c r="B942" s="12" t="str">
        <f t="shared" si="42"/>
        <v>2013-8-1</v>
      </c>
      <c r="C942" s="15">
        <v>2013</v>
      </c>
      <c r="D942" s="15">
        <v>8</v>
      </c>
      <c r="E942" s="15">
        <v>1</v>
      </c>
      <c r="F942" s="6" t="s">
        <v>33</v>
      </c>
      <c r="G942" s="6" t="s">
        <v>38</v>
      </c>
      <c r="H942" s="7">
        <v>3.6</v>
      </c>
      <c r="I942" s="6" t="s">
        <v>53</v>
      </c>
      <c r="J942" s="6" t="s">
        <v>46</v>
      </c>
      <c r="K942" s="7">
        <v>4</v>
      </c>
      <c r="L942" s="6" t="s">
        <v>32</v>
      </c>
      <c r="M942" s="6">
        <v>201431</v>
      </c>
      <c r="N942" s="6" t="str">
        <f t="shared" si="43"/>
        <v>2014-3-1</v>
      </c>
      <c r="O942" s="7">
        <v>4</v>
      </c>
      <c r="P942" s="7">
        <v>4</v>
      </c>
      <c r="Q942" s="6" t="s">
        <v>32</v>
      </c>
      <c r="R942" s="6">
        <v>201671</v>
      </c>
      <c r="S942" s="6" t="str">
        <f t="shared" si="44"/>
        <v>2016-7-1</v>
      </c>
      <c r="T942" s="7">
        <v>4</v>
      </c>
      <c r="U942" s="7">
        <v>4</v>
      </c>
      <c r="V942" s="6" t="s">
        <v>32</v>
      </c>
      <c r="W942" s="6">
        <v>0</v>
      </c>
      <c r="X942" s="6">
        <v>0</v>
      </c>
      <c r="Y942" s="6">
        <v>1</v>
      </c>
      <c r="Z942" s="6">
        <v>1</v>
      </c>
      <c r="AA942" s="6">
        <v>1</v>
      </c>
      <c r="AB942" s="6">
        <v>0</v>
      </c>
      <c r="AC942" s="6">
        <v>0</v>
      </c>
      <c r="AD942" s="6">
        <v>0</v>
      </c>
      <c r="AE942" s="6">
        <v>1</v>
      </c>
      <c r="AF942" s="6">
        <v>1</v>
      </c>
      <c r="AG942" s="6">
        <v>1</v>
      </c>
      <c r="AH942" s="6">
        <v>1</v>
      </c>
    </row>
    <row r="943" spans="1:34" x14ac:dyDescent="0.3">
      <c r="A943" s="6">
        <v>201381</v>
      </c>
      <c r="B943" s="12" t="str">
        <f t="shared" si="42"/>
        <v>2013-8-1</v>
      </c>
      <c r="C943" s="15">
        <v>2013</v>
      </c>
      <c r="D943" s="15">
        <v>8</v>
      </c>
      <c r="E943" s="15">
        <v>1</v>
      </c>
      <c r="F943" s="6" t="s">
        <v>28</v>
      </c>
      <c r="G943" s="6" t="s">
        <v>40</v>
      </c>
      <c r="H943" s="7">
        <v>3.3</v>
      </c>
      <c r="I943" s="6" t="s">
        <v>55</v>
      </c>
      <c r="J943" s="6" t="s">
        <v>41</v>
      </c>
      <c r="K943" s="7">
        <v>2.77</v>
      </c>
      <c r="L943" s="6" t="s">
        <v>32</v>
      </c>
      <c r="M943" s="6">
        <v>201431</v>
      </c>
      <c r="N943" s="6" t="str">
        <f t="shared" si="43"/>
        <v>2014-3-1</v>
      </c>
      <c r="O943" s="7">
        <v>3.05</v>
      </c>
      <c r="P943" s="7">
        <v>3.32</v>
      </c>
      <c r="Q943" s="6" t="s">
        <v>32</v>
      </c>
      <c r="R943" s="6">
        <v>201731</v>
      </c>
      <c r="S943" s="6" t="str">
        <f t="shared" si="44"/>
        <v>2017-3-1</v>
      </c>
      <c r="T943" s="7">
        <v>3.36</v>
      </c>
      <c r="U943" s="7">
        <v>3.65</v>
      </c>
      <c r="V943" s="6" t="s">
        <v>32</v>
      </c>
      <c r="W943" s="6">
        <v>0</v>
      </c>
      <c r="X943" s="6">
        <v>0</v>
      </c>
      <c r="Y943" s="6">
        <v>1</v>
      </c>
      <c r="Z943" s="6">
        <v>1</v>
      </c>
      <c r="AA943" s="6">
        <v>1</v>
      </c>
      <c r="AB943" s="6">
        <v>1</v>
      </c>
      <c r="AC943" s="6">
        <v>0</v>
      </c>
      <c r="AD943" s="6">
        <v>0</v>
      </c>
      <c r="AE943" s="6">
        <v>0</v>
      </c>
      <c r="AF943" s="6">
        <v>1</v>
      </c>
      <c r="AG943" s="6">
        <v>1</v>
      </c>
      <c r="AH943" s="6">
        <v>1</v>
      </c>
    </row>
    <row r="944" spans="1:34" x14ac:dyDescent="0.3">
      <c r="A944" s="6">
        <v>201381</v>
      </c>
      <c r="B944" s="12" t="str">
        <f t="shared" si="42"/>
        <v>2013-8-1</v>
      </c>
      <c r="C944" s="15">
        <v>2013</v>
      </c>
      <c r="D944" s="15">
        <v>8</v>
      </c>
      <c r="E944" s="15">
        <v>1</v>
      </c>
      <c r="F944" s="6" t="s">
        <v>28</v>
      </c>
      <c r="G944" s="6" t="s">
        <v>40</v>
      </c>
      <c r="H944" s="7">
        <v>2.72</v>
      </c>
      <c r="I944" s="6" t="s">
        <v>60</v>
      </c>
      <c r="J944" s="6" t="s">
        <v>43</v>
      </c>
      <c r="K944" s="7">
        <v>2.97</v>
      </c>
      <c r="L944" s="6" t="s">
        <v>32</v>
      </c>
      <c r="M944" s="6">
        <v>201431</v>
      </c>
      <c r="N944" s="6" t="str">
        <f t="shared" si="43"/>
        <v>2014-3-1</v>
      </c>
      <c r="O944" s="7">
        <v>2.84</v>
      </c>
      <c r="P944" s="7">
        <v>2.71</v>
      </c>
      <c r="Q944" s="6" t="s">
        <v>32</v>
      </c>
      <c r="R944" s="6">
        <v>201731</v>
      </c>
      <c r="S944" s="6" t="str">
        <f t="shared" si="44"/>
        <v>2017-3-1</v>
      </c>
      <c r="T944" s="7">
        <v>2.5099999999999998</v>
      </c>
      <c r="U944" s="7">
        <v>1.99</v>
      </c>
      <c r="V944" s="6" t="s">
        <v>42</v>
      </c>
      <c r="W944" s="6">
        <v>0</v>
      </c>
      <c r="X944" s="6">
        <v>0</v>
      </c>
      <c r="Y944" s="6">
        <v>1</v>
      </c>
      <c r="Z944" s="6">
        <v>1</v>
      </c>
      <c r="AA944" s="6">
        <v>1</v>
      </c>
      <c r="AB944" s="6">
        <v>1</v>
      </c>
      <c r="AC944" s="6">
        <v>0</v>
      </c>
      <c r="AD944" s="6">
        <v>0</v>
      </c>
      <c r="AE944" s="6">
        <v>0</v>
      </c>
      <c r="AF944" s="6">
        <v>1</v>
      </c>
      <c r="AG944" s="6">
        <v>1</v>
      </c>
      <c r="AH944" s="6">
        <v>1</v>
      </c>
    </row>
    <row r="945" spans="1:34" x14ac:dyDescent="0.3">
      <c r="A945" s="6">
        <v>201381</v>
      </c>
      <c r="B945" s="12" t="str">
        <f t="shared" si="42"/>
        <v>2013-8-1</v>
      </c>
      <c r="C945" s="15">
        <v>2013</v>
      </c>
      <c r="D945" s="15">
        <v>8</v>
      </c>
      <c r="E945" s="15">
        <v>1</v>
      </c>
      <c r="F945" s="6" t="s">
        <v>33</v>
      </c>
      <c r="G945" s="6" t="s">
        <v>38</v>
      </c>
      <c r="H945" s="7">
        <v>3.11</v>
      </c>
      <c r="I945" s="6" t="s">
        <v>52</v>
      </c>
      <c r="J945" s="6" t="s">
        <v>43</v>
      </c>
      <c r="K945" s="7">
        <v>1.5</v>
      </c>
      <c r="L945" s="6" t="s">
        <v>39</v>
      </c>
      <c r="M945" s="6">
        <v>201431</v>
      </c>
      <c r="N945" s="6" t="str">
        <f t="shared" si="43"/>
        <v>2014-3-1</v>
      </c>
      <c r="O945" s="7">
        <v>2.0099999999999998</v>
      </c>
      <c r="P945" s="7">
        <v>2.5299999999999998</v>
      </c>
      <c r="Q945" s="6" t="s">
        <v>32</v>
      </c>
      <c r="R945" s="6">
        <v>201481</v>
      </c>
      <c r="S945" s="6" t="str">
        <f t="shared" si="44"/>
        <v>2014-8-1</v>
      </c>
      <c r="T945" s="7">
        <v>1.61</v>
      </c>
      <c r="U945" s="7">
        <v>0.7</v>
      </c>
      <c r="V945" s="6" t="s">
        <v>39</v>
      </c>
      <c r="W945" s="6">
        <v>0</v>
      </c>
      <c r="X945" s="6">
        <v>0</v>
      </c>
      <c r="Y945" s="6">
        <v>1</v>
      </c>
      <c r="Z945" s="6">
        <v>1</v>
      </c>
      <c r="AA945" s="6">
        <v>0</v>
      </c>
      <c r="AB945" s="6">
        <v>0</v>
      </c>
      <c r="AC945" s="6">
        <v>0</v>
      </c>
      <c r="AD945" s="6">
        <v>0</v>
      </c>
      <c r="AE945" s="6">
        <v>0</v>
      </c>
      <c r="AF945" s="6">
        <v>0</v>
      </c>
      <c r="AG945" s="6">
        <v>0</v>
      </c>
      <c r="AH945" s="6">
        <v>0</v>
      </c>
    </row>
    <row r="946" spans="1:34" x14ac:dyDescent="0.3">
      <c r="A946" s="6">
        <v>201381</v>
      </c>
      <c r="B946" s="12" t="str">
        <f t="shared" si="42"/>
        <v>2013-8-1</v>
      </c>
      <c r="C946" s="15">
        <v>2013</v>
      </c>
      <c r="D946" s="15">
        <v>8</v>
      </c>
      <c r="E946" s="15">
        <v>1</v>
      </c>
      <c r="F946" s="6" t="s">
        <v>28</v>
      </c>
      <c r="G946" s="6" t="s">
        <v>37</v>
      </c>
      <c r="H946" s="7">
        <v>3.62</v>
      </c>
      <c r="I946" s="6" t="s">
        <v>30</v>
      </c>
      <c r="J946" s="6" t="s">
        <v>41</v>
      </c>
      <c r="K946" s="7">
        <v>3.25</v>
      </c>
      <c r="L946" s="6" t="s">
        <v>32</v>
      </c>
      <c r="M946" s="6">
        <v>201431</v>
      </c>
      <c r="N946" s="6" t="str">
        <f t="shared" si="43"/>
        <v>2014-3-1</v>
      </c>
      <c r="O946" s="7">
        <v>3.38</v>
      </c>
      <c r="P946" s="7">
        <v>3.53</v>
      </c>
      <c r="Q946" s="6" t="s">
        <v>32</v>
      </c>
      <c r="R946" s="6">
        <v>201731</v>
      </c>
      <c r="S946" s="6" t="str">
        <f t="shared" si="44"/>
        <v>2017-3-1</v>
      </c>
      <c r="T946" s="7">
        <v>3.55</v>
      </c>
      <c r="U946" s="7">
        <v>3.75</v>
      </c>
      <c r="V946" s="6" t="s">
        <v>32</v>
      </c>
      <c r="W946" s="6">
        <v>0</v>
      </c>
      <c r="X946" s="6">
        <v>0</v>
      </c>
      <c r="Y946" s="6">
        <v>1</v>
      </c>
      <c r="Z946" s="6">
        <v>1</v>
      </c>
      <c r="AA946" s="6">
        <v>1</v>
      </c>
      <c r="AB946" s="6">
        <v>1</v>
      </c>
      <c r="AC946" s="6">
        <v>0</v>
      </c>
      <c r="AD946" s="6">
        <v>0</v>
      </c>
      <c r="AE946" s="6">
        <v>0</v>
      </c>
      <c r="AF946" s="6">
        <v>1</v>
      </c>
      <c r="AG946" s="6">
        <v>1</v>
      </c>
      <c r="AH946" s="6">
        <v>1</v>
      </c>
    </row>
    <row r="947" spans="1:34" x14ac:dyDescent="0.3">
      <c r="A947" s="6">
        <v>201381</v>
      </c>
      <c r="B947" s="12" t="str">
        <f t="shared" si="42"/>
        <v>2013-8-1</v>
      </c>
      <c r="C947" s="15">
        <v>2013</v>
      </c>
      <c r="D947" s="15">
        <v>8</v>
      </c>
      <c r="E947" s="15">
        <v>1</v>
      </c>
      <c r="F947" s="6" t="s">
        <v>28</v>
      </c>
      <c r="G947" s="6" t="s">
        <v>38</v>
      </c>
      <c r="H947" s="7">
        <v>3.33</v>
      </c>
      <c r="I947" s="6" t="s">
        <v>30</v>
      </c>
      <c r="J947" s="6" t="s">
        <v>43</v>
      </c>
      <c r="K947" s="7">
        <v>1.72</v>
      </c>
      <c r="L947" s="6" t="s">
        <v>39</v>
      </c>
      <c r="M947" s="6">
        <v>201471</v>
      </c>
      <c r="N947" s="6" t="str">
        <f t="shared" si="43"/>
        <v>2014-7-1</v>
      </c>
      <c r="O947" s="7">
        <v>2.4</v>
      </c>
      <c r="P947" s="7">
        <v>0</v>
      </c>
      <c r="Q947" s="6" t="s">
        <v>32</v>
      </c>
      <c r="R947" s="6">
        <v>201761</v>
      </c>
      <c r="S947" s="6" t="str">
        <f t="shared" si="44"/>
        <v>2017-6-1</v>
      </c>
      <c r="T947" s="7">
        <v>2.37</v>
      </c>
      <c r="U947" s="7">
        <v>2</v>
      </c>
      <c r="V947" s="6" t="s">
        <v>32</v>
      </c>
      <c r="W947" s="6">
        <v>1</v>
      </c>
      <c r="X947" s="6">
        <v>0</v>
      </c>
      <c r="Y947" s="6">
        <v>1</v>
      </c>
      <c r="Z947" s="6">
        <v>1</v>
      </c>
      <c r="AA947" s="6">
        <v>1</v>
      </c>
      <c r="AB947" s="6">
        <v>1</v>
      </c>
      <c r="AC947" s="6">
        <v>0</v>
      </c>
      <c r="AD947" s="6">
        <v>0</v>
      </c>
      <c r="AE947" s="6">
        <v>0</v>
      </c>
      <c r="AF947" s="6">
        <v>1</v>
      </c>
      <c r="AG947" s="6">
        <v>1</v>
      </c>
      <c r="AH947" s="6">
        <v>1</v>
      </c>
    </row>
    <row r="948" spans="1:34" x14ac:dyDescent="0.3">
      <c r="A948" s="6">
        <v>201381</v>
      </c>
      <c r="B948" s="12" t="str">
        <f t="shared" si="42"/>
        <v>2013-8-1</v>
      </c>
      <c r="C948" s="15">
        <v>2013</v>
      </c>
      <c r="D948" s="15">
        <v>8</v>
      </c>
      <c r="E948" s="15">
        <v>1</v>
      </c>
      <c r="F948" s="6" t="s">
        <v>28</v>
      </c>
      <c r="G948" s="6" t="s">
        <v>38</v>
      </c>
      <c r="H948" s="7">
        <v>3.08</v>
      </c>
      <c r="I948" s="6" t="s">
        <v>52</v>
      </c>
      <c r="J948" s="6" t="s">
        <v>41</v>
      </c>
      <c r="K948" s="7">
        <v>1.45</v>
      </c>
      <c r="L948" s="6" t="s">
        <v>39</v>
      </c>
      <c r="M948" s="6">
        <v>201431</v>
      </c>
      <c r="N948" s="6" t="str">
        <f t="shared" si="43"/>
        <v>2014-3-1</v>
      </c>
      <c r="O948" s="7">
        <v>1.92</v>
      </c>
      <c r="P948" s="7">
        <v>2.42</v>
      </c>
      <c r="Q948" s="6" t="s">
        <v>39</v>
      </c>
      <c r="R948" s="6">
        <v>201731</v>
      </c>
      <c r="S948" s="6" t="str">
        <f t="shared" si="44"/>
        <v>2017-3-1</v>
      </c>
      <c r="T948" s="7">
        <v>2.56</v>
      </c>
      <c r="U948" s="7">
        <v>2.87</v>
      </c>
      <c r="V948" s="6" t="s">
        <v>32</v>
      </c>
      <c r="W948" s="6">
        <v>1</v>
      </c>
      <c r="X948" s="6">
        <v>0</v>
      </c>
      <c r="Y948" s="6">
        <v>1</v>
      </c>
      <c r="Z948" s="6">
        <v>1</v>
      </c>
      <c r="AA948" s="6">
        <v>1</v>
      </c>
      <c r="AB948" s="6">
        <v>1</v>
      </c>
      <c r="AC948" s="6">
        <v>0</v>
      </c>
      <c r="AD948" s="6">
        <v>0</v>
      </c>
      <c r="AE948" s="6">
        <v>0</v>
      </c>
      <c r="AF948" s="6">
        <v>1</v>
      </c>
      <c r="AG948" s="6">
        <v>1</v>
      </c>
      <c r="AH948" s="6">
        <v>1</v>
      </c>
    </row>
    <row r="949" spans="1:34" x14ac:dyDescent="0.3">
      <c r="A949" s="6">
        <v>201381</v>
      </c>
      <c r="B949" s="12" t="str">
        <f t="shared" si="42"/>
        <v>2013-8-1</v>
      </c>
      <c r="C949" s="15">
        <v>2013</v>
      </c>
      <c r="D949" s="15">
        <v>8</v>
      </c>
      <c r="E949" s="15">
        <v>1</v>
      </c>
      <c r="F949" s="6" t="s">
        <v>33</v>
      </c>
      <c r="G949" s="6" t="s">
        <v>37</v>
      </c>
      <c r="H949" s="7">
        <v>2.93</v>
      </c>
      <c r="I949" s="6" t="s">
        <v>30</v>
      </c>
      <c r="J949" s="6" t="s">
        <v>41</v>
      </c>
      <c r="K949" s="7">
        <v>2</v>
      </c>
      <c r="L949" s="6" t="s">
        <v>32</v>
      </c>
      <c r="M949" s="6">
        <v>201431</v>
      </c>
      <c r="N949" s="6" t="str">
        <f t="shared" si="43"/>
        <v>2014-3-1</v>
      </c>
      <c r="O949" s="7">
        <v>2.7</v>
      </c>
      <c r="P949" s="7">
        <v>3.26</v>
      </c>
      <c r="Q949" s="6" t="s">
        <v>32</v>
      </c>
      <c r="R949" s="6">
        <v>201431</v>
      </c>
      <c r="S949" s="6" t="str">
        <f t="shared" si="44"/>
        <v>2014-3-1</v>
      </c>
      <c r="T949" s="7">
        <v>2.7</v>
      </c>
      <c r="U949" s="7">
        <v>3.26</v>
      </c>
      <c r="V949" s="6" t="s">
        <v>32</v>
      </c>
      <c r="W949" s="6">
        <v>0</v>
      </c>
      <c r="X949" s="6">
        <v>0</v>
      </c>
      <c r="Y949" s="6">
        <v>1</v>
      </c>
      <c r="Z949" s="6">
        <v>0</v>
      </c>
      <c r="AA949" s="6">
        <v>0</v>
      </c>
      <c r="AB949" s="6">
        <v>0</v>
      </c>
      <c r="AC949" s="6">
        <v>0</v>
      </c>
      <c r="AD949" s="6">
        <v>0</v>
      </c>
      <c r="AE949" s="6">
        <v>0</v>
      </c>
      <c r="AF949" s="6">
        <v>0</v>
      </c>
      <c r="AG949" s="6">
        <v>0</v>
      </c>
      <c r="AH949" s="6">
        <v>0</v>
      </c>
    </row>
    <row r="950" spans="1:34" x14ac:dyDescent="0.3">
      <c r="A950" s="6">
        <v>201381</v>
      </c>
      <c r="B950" s="12" t="str">
        <f t="shared" si="42"/>
        <v>2013-8-1</v>
      </c>
      <c r="C950" s="15">
        <v>2013</v>
      </c>
      <c r="D950" s="15">
        <v>8</v>
      </c>
      <c r="E950" s="15">
        <v>1</v>
      </c>
      <c r="F950" s="6" t="s">
        <v>33</v>
      </c>
      <c r="G950" s="6" t="s">
        <v>37</v>
      </c>
      <c r="H950" s="7">
        <v>3.72</v>
      </c>
      <c r="I950" s="6" t="s">
        <v>52</v>
      </c>
      <c r="J950" s="6" t="s">
        <v>46</v>
      </c>
      <c r="K950" s="7">
        <v>3.85</v>
      </c>
      <c r="L950" s="6" t="s">
        <v>32</v>
      </c>
      <c r="M950" s="6">
        <v>201431</v>
      </c>
      <c r="N950" s="6" t="str">
        <f t="shared" si="43"/>
        <v>2014-3-1</v>
      </c>
      <c r="O950" s="7">
        <v>3.89</v>
      </c>
      <c r="P950" s="7">
        <v>3.93</v>
      </c>
      <c r="Q950" s="6" t="s">
        <v>32</v>
      </c>
      <c r="R950" s="6">
        <v>201731</v>
      </c>
      <c r="S950" s="6" t="str">
        <f t="shared" si="44"/>
        <v>2017-3-1</v>
      </c>
      <c r="T950" s="7">
        <v>3.95</v>
      </c>
      <c r="U950" s="7">
        <v>4</v>
      </c>
      <c r="V950" s="6" t="s">
        <v>32</v>
      </c>
      <c r="W950" s="6">
        <v>0</v>
      </c>
      <c r="X950" s="6">
        <v>0</v>
      </c>
      <c r="Y950" s="6">
        <v>1</v>
      </c>
      <c r="Z950" s="6">
        <v>1</v>
      </c>
      <c r="AA950" s="6">
        <v>1</v>
      </c>
      <c r="AB950" s="6">
        <v>1</v>
      </c>
      <c r="AC950" s="6">
        <v>0</v>
      </c>
      <c r="AD950" s="6">
        <v>0</v>
      </c>
      <c r="AE950" s="6">
        <v>0</v>
      </c>
      <c r="AF950" s="6">
        <v>1</v>
      </c>
      <c r="AG950" s="6">
        <v>1</v>
      </c>
      <c r="AH950" s="6">
        <v>1</v>
      </c>
    </row>
    <row r="951" spans="1:34" x14ac:dyDescent="0.3">
      <c r="A951" s="6">
        <v>201381</v>
      </c>
      <c r="B951" s="12" t="str">
        <f t="shared" si="42"/>
        <v>2013-8-1</v>
      </c>
      <c r="C951" s="15">
        <v>2013</v>
      </c>
      <c r="D951" s="15">
        <v>8</v>
      </c>
      <c r="E951" s="15">
        <v>1</v>
      </c>
      <c r="F951" s="6" t="s">
        <v>28</v>
      </c>
      <c r="G951" s="6" t="s">
        <v>38</v>
      </c>
      <c r="H951" s="7">
        <v>3.03</v>
      </c>
      <c r="I951" s="6" t="s">
        <v>56</v>
      </c>
      <c r="J951" s="6" t="s">
        <v>43</v>
      </c>
      <c r="K951" s="7">
        <v>1.67</v>
      </c>
      <c r="L951" s="6" t="s">
        <v>39</v>
      </c>
      <c r="M951" s="6">
        <v>201431</v>
      </c>
      <c r="N951" s="6" t="str">
        <f t="shared" si="43"/>
        <v>2014-3-1</v>
      </c>
      <c r="O951" s="7">
        <v>2</v>
      </c>
      <c r="P951" s="7">
        <v>2.2799999999999998</v>
      </c>
      <c r="Q951" s="6" t="s">
        <v>32</v>
      </c>
      <c r="R951" s="6">
        <v>201731</v>
      </c>
      <c r="S951" s="6" t="str">
        <f t="shared" si="44"/>
        <v>2017-3-1</v>
      </c>
      <c r="T951" s="7">
        <v>2.75</v>
      </c>
      <c r="U951" s="7">
        <v>2.95</v>
      </c>
      <c r="V951" s="6" t="s">
        <v>32</v>
      </c>
      <c r="W951" s="6">
        <v>1</v>
      </c>
      <c r="X951" s="6">
        <v>0</v>
      </c>
      <c r="Y951" s="6">
        <v>1</v>
      </c>
      <c r="Z951" s="6">
        <v>1</v>
      </c>
      <c r="AA951" s="6">
        <v>1</v>
      </c>
      <c r="AB951" s="6">
        <v>1</v>
      </c>
      <c r="AC951" s="6">
        <v>0</v>
      </c>
      <c r="AD951" s="6">
        <v>0</v>
      </c>
      <c r="AE951" s="6">
        <v>0</v>
      </c>
      <c r="AF951" s="6">
        <v>1</v>
      </c>
      <c r="AG951" s="6">
        <v>1</v>
      </c>
      <c r="AH951" s="6">
        <v>1</v>
      </c>
    </row>
    <row r="952" spans="1:34" x14ac:dyDescent="0.3">
      <c r="A952" s="6">
        <v>201381</v>
      </c>
      <c r="B952" s="12" t="str">
        <f t="shared" si="42"/>
        <v>2013-8-1</v>
      </c>
      <c r="C952" s="15">
        <v>2013</v>
      </c>
      <c r="D952" s="15">
        <v>8</v>
      </c>
      <c r="E952" s="15">
        <v>1</v>
      </c>
      <c r="F952" s="6" t="s">
        <v>28</v>
      </c>
      <c r="G952" s="6" t="s">
        <v>29</v>
      </c>
      <c r="H952" s="7">
        <v>3.58</v>
      </c>
      <c r="I952" s="6" t="s">
        <v>61</v>
      </c>
      <c r="J952" s="6" t="s">
        <v>31</v>
      </c>
      <c r="K952" s="7">
        <v>3.08</v>
      </c>
      <c r="L952" s="6" t="s">
        <v>32</v>
      </c>
      <c r="M952" s="6">
        <v>201431</v>
      </c>
      <c r="N952" s="6" t="str">
        <f t="shared" si="43"/>
        <v>2014-3-1</v>
      </c>
      <c r="O952" s="7">
        <v>3.06</v>
      </c>
      <c r="P952" s="7">
        <v>3.04</v>
      </c>
      <c r="Q952" s="6" t="s">
        <v>32</v>
      </c>
      <c r="R952" s="6">
        <v>201431</v>
      </c>
      <c r="S952" s="6" t="str">
        <f t="shared" si="44"/>
        <v>2014-3-1</v>
      </c>
      <c r="T952" s="7">
        <v>3.06</v>
      </c>
      <c r="U952" s="7">
        <v>3.04</v>
      </c>
      <c r="V952" s="6" t="s">
        <v>32</v>
      </c>
      <c r="W952" s="6">
        <v>0</v>
      </c>
      <c r="X952" s="6">
        <v>1</v>
      </c>
      <c r="Y952" s="6">
        <v>1</v>
      </c>
      <c r="Z952" s="6">
        <v>0</v>
      </c>
      <c r="AA952" s="6">
        <v>0</v>
      </c>
      <c r="AB952" s="6">
        <v>0</v>
      </c>
      <c r="AC952" s="6">
        <v>0</v>
      </c>
      <c r="AD952" s="6">
        <v>0</v>
      </c>
      <c r="AE952" s="6">
        <v>0</v>
      </c>
      <c r="AF952" s="6">
        <v>0</v>
      </c>
      <c r="AG952" s="6">
        <v>0</v>
      </c>
      <c r="AH952" s="6">
        <v>0</v>
      </c>
    </row>
    <row r="953" spans="1:34" x14ac:dyDescent="0.3">
      <c r="A953" s="6">
        <v>201381</v>
      </c>
      <c r="B953" s="12" t="str">
        <f t="shared" si="42"/>
        <v>2013-8-1</v>
      </c>
      <c r="C953" s="15">
        <v>2013</v>
      </c>
      <c r="D953" s="15">
        <v>8</v>
      </c>
      <c r="E953" s="15">
        <v>1</v>
      </c>
      <c r="F953" s="6" t="s">
        <v>28</v>
      </c>
      <c r="G953" s="6" t="s">
        <v>40</v>
      </c>
      <c r="H953" s="7">
        <v>3.88</v>
      </c>
      <c r="I953" s="6" t="s">
        <v>59</v>
      </c>
      <c r="J953" s="6" t="s">
        <v>31</v>
      </c>
      <c r="K953" s="7">
        <v>3.76</v>
      </c>
      <c r="L953" s="6" t="s">
        <v>32</v>
      </c>
      <c r="M953" s="6">
        <v>201431</v>
      </c>
      <c r="N953" s="6" t="str">
        <f t="shared" si="43"/>
        <v>2014-3-1</v>
      </c>
      <c r="O953" s="7">
        <v>3.61</v>
      </c>
      <c r="P953" s="7">
        <v>3.48</v>
      </c>
      <c r="Q953" s="6" t="s">
        <v>32</v>
      </c>
      <c r="R953" s="6">
        <v>201731</v>
      </c>
      <c r="S953" s="6" t="str">
        <f t="shared" si="44"/>
        <v>2017-3-1</v>
      </c>
      <c r="T953" s="7">
        <v>3.43</v>
      </c>
      <c r="U953" s="7">
        <v>3.92</v>
      </c>
      <c r="V953" s="6" t="s">
        <v>32</v>
      </c>
      <c r="W953" s="6">
        <v>0</v>
      </c>
      <c r="X953" s="6">
        <v>0</v>
      </c>
      <c r="Y953" s="6">
        <v>1</v>
      </c>
      <c r="Z953" s="6">
        <v>1</v>
      </c>
      <c r="AA953" s="6">
        <v>1</v>
      </c>
      <c r="AB953" s="6">
        <v>1</v>
      </c>
      <c r="AC953" s="6">
        <v>0</v>
      </c>
      <c r="AD953" s="6">
        <v>0</v>
      </c>
      <c r="AE953" s="6">
        <v>0</v>
      </c>
      <c r="AF953" s="6">
        <v>1</v>
      </c>
      <c r="AG953" s="6">
        <v>1</v>
      </c>
      <c r="AH953" s="6">
        <v>1</v>
      </c>
    </row>
    <row r="954" spans="1:34" x14ac:dyDescent="0.3">
      <c r="A954" s="6">
        <v>201381</v>
      </c>
      <c r="B954" s="12" t="str">
        <f t="shared" si="42"/>
        <v>2013-8-1</v>
      </c>
      <c r="C954" s="15">
        <v>2013</v>
      </c>
      <c r="D954" s="15">
        <v>8</v>
      </c>
      <c r="E954" s="15">
        <v>1</v>
      </c>
      <c r="F954" s="6" t="s">
        <v>28</v>
      </c>
      <c r="G954" s="6" t="s">
        <v>40</v>
      </c>
      <c r="H954" s="7">
        <v>3.24</v>
      </c>
      <c r="I954" s="6" t="s">
        <v>30</v>
      </c>
      <c r="J954" s="6" t="s">
        <v>43</v>
      </c>
      <c r="K954" s="7">
        <v>3.25</v>
      </c>
      <c r="L954" s="6" t="s">
        <v>32</v>
      </c>
      <c r="M954" s="6">
        <v>201431</v>
      </c>
      <c r="N954" s="6" t="str">
        <f t="shared" si="43"/>
        <v>2014-3-1</v>
      </c>
      <c r="O954" s="7">
        <v>2.93</v>
      </c>
      <c r="P954" s="7">
        <v>2.66</v>
      </c>
      <c r="Q954" s="6" t="s">
        <v>32</v>
      </c>
      <c r="R954" s="6">
        <v>201731</v>
      </c>
      <c r="S954" s="6" t="str">
        <f t="shared" si="44"/>
        <v>2017-3-1</v>
      </c>
      <c r="T954" s="7">
        <v>2.75</v>
      </c>
      <c r="U954" s="7">
        <v>3</v>
      </c>
      <c r="V954" s="6" t="s">
        <v>32</v>
      </c>
      <c r="W954" s="6">
        <v>1</v>
      </c>
      <c r="X954" s="6">
        <v>0</v>
      </c>
      <c r="Y954" s="6">
        <v>1</v>
      </c>
      <c r="Z954" s="6">
        <v>1</v>
      </c>
      <c r="AA954" s="6">
        <v>1</v>
      </c>
      <c r="AB954" s="6">
        <v>1</v>
      </c>
      <c r="AC954" s="6">
        <v>0</v>
      </c>
      <c r="AD954" s="6">
        <v>0</v>
      </c>
      <c r="AE954" s="6">
        <v>0</v>
      </c>
      <c r="AF954" s="6">
        <v>1</v>
      </c>
      <c r="AG954" s="6">
        <v>1</v>
      </c>
      <c r="AH954" s="6">
        <v>1</v>
      </c>
    </row>
    <row r="955" spans="1:34" x14ac:dyDescent="0.3">
      <c r="A955" s="6">
        <v>201381</v>
      </c>
      <c r="B955" s="12" t="str">
        <f t="shared" si="42"/>
        <v>2013-8-1</v>
      </c>
      <c r="C955" s="15">
        <v>2013</v>
      </c>
      <c r="D955" s="15">
        <v>8</v>
      </c>
      <c r="E955" s="15">
        <v>1</v>
      </c>
      <c r="F955" s="6" t="s">
        <v>33</v>
      </c>
      <c r="G955" s="6" t="s">
        <v>38</v>
      </c>
      <c r="H955" s="7">
        <v>3.75</v>
      </c>
      <c r="I955" s="6" t="s">
        <v>55</v>
      </c>
      <c r="J955" s="6" t="s">
        <v>31</v>
      </c>
      <c r="K955" s="7">
        <v>3.25</v>
      </c>
      <c r="L955" s="6" t="s">
        <v>32</v>
      </c>
      <c r="M955" s="6">
        <v>201381</v>
      </c>
      <c r="N955" s="6" t="str">
        <f t="shared" si="43"/>
        <v>2013-8-1</v>
      </c>
      <c r="O955" s="7">
        <v>3.25</v>
      </c>
      <c r="P955" s="7">
        <v>3.25</v>
      </c>
      <c r="Q955" s="6" t="s">
        <v>32</v>
      </c>
      <c r="R955" s="6">
        <v>201381</v>
      </c>
      <c r="S955" s="6" t="str">
        <f t="shared" si="44"/>
        <v>2013-8-1</v>
      </c>
      <c r="T955" s="7">
        <v>3.25</v>
      </c>
      <c r="U955" s="7">
        <v>3.25</v>
      </c>
      <c r="V955" s="6" t="s">
        <v>32</v>
      </c>
      <c r="W955" s="6">
        <v>0</v>
      </c>
      <c r="X955" s="6">
        <v>0</v>
      </c>
      <c r="Y955" s="6">
        <v>1</v>
      </c>
      <c r="Z955" s="6">
        <v>0</v>
      </c>
      <c r="AA955" s="6">
        <v>0</v>
      </c>
      <c r="AB955" s="6">
        <v>0</v>
      </c>
      <c r="AC955" s="6">
        <v>0</v>
      </c>
      <c r="AD955" s="6">
        <v>0</v>
      </c>
      <c r="AE955" s="6">
        <v>0</v>
      </c>
      <c r="AF955" s="6">
        <v>0</v>
      </c>
      <c r="AG955" s="6">
        <v>0</v>
      </c>
      <c r="AH955" s="6">
        <v>0</v>
      </c>
    </row>
    <row r="956" spans="1:34" x14ac:dyDescent="0.3">
      <c r="A956" s="6">
        <v>201381</v>
      </c>
      <c r="B956" s="12" t="str">
        <f t="shared" si="42"/>
        <v>2013-8-1</v>
      </c>
      <c r="C956" s="15">
        <v>2013</v>
      </c>
      <c r="D956" s="15">
        <v>8</v>
      </c>
      <c r="E956" s="15">
        <v>1</v>
      </c>
      <c r="F956" s="6" t="s">
        <v>28</v>
      </c>
      <c r="G956" s="6" t="s">
        <v>38</v>
      </c>
      <c r="H956" s="7">
        <v>3.23</v>
      </c>
      <c r="I956" s="6" t="s">
        <v>51</v>
      </c>
      <c r="J956" s="6" t="s">
        <v>41</v>
      </c>
      <c r="K956" s="7">
        <v>2.96</v>
      </c>
      <c r="L956" s="6" t="s">
        <v>32</v>
      </c>
      <c r="M956" s="6">
        <v>201431</v>
      </c>
      <c r="N956" s="6" t="str">
        <f t="shared" si="43"/>
        <v>2014-3-1</v>
      </c>
      <c r="O956" s="7">
        <v>3.07</v>
      </c>
      <c r="P956" s="7">
        <v>3.17</v>
      </c>
      <c r="Q956" s="6" t="s">
        <v>32</v>
      </c>
      <c r="R956" s="6">
        <v>201731</v>
      </c>
      <c r="S956" s="6" t="str">
        <f t="shared" si="44"/>
        <v>2017-3-1</v>
      </c>
      <c r="T956" s="7">
        <v>3.42</v>
      </c>
      <c r="U956" s="7">
        <v>3.65</v>
      </c>
      <c r="V956" s="6" t="s">
        <v>32</v>
      </c>
      <c r="W956" s="6">
        <v>0</v>
      </c>
      <c r="X956" s="6">
        <v>1</v>
      </c>
      <c r="Y956" s="6">
        <v>1</v>
      </c>
      <c r="Z956" s="6">
        <v>1</v>
      </c>
      <c r="AA956" s="6">
        <v>1</v>
      </c>
      <c r="AB956" s="6">
        <v>1</v>
      </c>
      <c r="AC956" s="6">
        <v>0</v>
      </c>
      <c r="AD956" s="6">
        <v>0</v>
      </c>
      <c r="AE956" s="6">
        <v>0</v>
      </c>
      <c r="AF956" s="6">
        <v>1</v>
      </c>
      <c r="AG956" s="6">
        <v>1</v>
      </c>
      <c r="AH956" s="6">
        <v>1</v>
      </c>
    </row>
    <row r="957" spans="1:34" x14ac:dyDescent="0.3">
      <c r="A957" s="6">
        <v>201381</v>
      </c>
      <c r="B957" s="12" t="str">
        <f t="shared" si="42"/>
        <v>2013-8-1</v>
      </c>
      <c r="C957" s="15">
        <v>2013</v>
      </c>
      <c r="D957" s="15">
        <v>8</v>
      </c>
      <c r="E957" s="15">
        <v>1</v>
      </c>
      <c r="F957" s="6" t="s">
        <v>28</v>
      </c>
      <c r="G957" s="6" t="s">
        <v>37</v>
      </c>
      <c r="H957" s="7">
        <v>2.93</v>
      </c>
      <c r="I957" s="6" t="s">
        <v>59</v>
      </c>
      <c r="J957" s="6" t="s">
        <v>46</v>
      </c>
      <c r="K957" s="7">
        <v>2.46</v>
      </c>
      <c r="L957" s="6" t="s">
        <v>32</v>
      </c>
      <c r="M957" s="6">
        <v>201431</v>
      </c>
      <c r="N957" s="6" t="str">
        <f t="shared" si="43"/>
        <v>2014-3-1</v>
      </c>
      <c r="O957" s="7">
        <v>2.2799999999999998</v>
      </c>
      <c r="P957" s="7">
        <v>2.1</v>
      </c>
      <c r="Q957" s="6" t="s">
        <v>32</v>
      </c>
      <c r="R957" s="6">
        <v>201431</v>
      </c>
      <c r="S957" s="6" t="str">
        <f t="shared" si="44"/>
        <v>2014-3-1</v>
      </c>
      <c r="T957" s="7">
        <v>2.2799999999999998</v>
      </c>
      <c r="U957" s="7">
        <v>2.1</v>
      </c>
      <c r="V957" s="6" t="s">
        <v>32</v>
      </c>
      <c r="W957" s="6">
        <v>0</v>
      </c>
      <c r="X957" s="6">
        <v>1</v>
      </c>
      <c r="Y957" s="6">
        <v>1</v>
      </c>
      <c r="Z957" s="6">
        <v>0</v>
      </c>
      <c r="AA957" s="6">
        <v>0</v>
      </c>
      <c r="AB957" s="6">
        <v>0</v>
      </c>
      <c r="AC957" s="6">
        <v>0</v>
      </c>
      <c r="AD957" s="6">
        <v>0</v>
      </c>
      <c r="AE957" s="6">
        <v>0</v>
      </c>
      <c r="AF957" s="6">
        <v>0</v>
      </c>
      <c r="AG957" s="6">
        <v>0</v>
      </c>
      <c r="AH957" s="6">
        <v>0</v>
      </c>
    </row>
    <row r="958" spans="1:34" x14ac:dyDescent="0.3">
      <c r="A958" s="6">
        <v>201381</v>
      </c>
      <c r="B958" s="12" t="str">
        <f t="shared" si="42"/>
        <v>2013-8-1</v>
      </c>
      <c r="C958" s="15">
        <v>2013</v>
      </c>
      <c r="D958" s="15">
        <v>8</v>
      </c>
      <c r="E958" s="15">
        <v>1</v>
      </c>
      <c r="F958" s="6" t="s">
        <v>28</v>
      </c>
      <c r="G958" s="6" t="s">
        <v>40</v>
      </c>
      <c r="H958" s="7">
        <v>2.4900000000000002</v>
      </c>
      <c r="I958" s="6" t="s">
        <v>51</v>
      </c>
      <c r="J958" s="6" t="s">
        <v>31</v>
      </c>
      <c r="K958" s="7">
        <v>3.39</v>
      </c>
      <c r="L958" s="6" t="s">
        <v>32</v>
      </c>
      <c r="M958" s="6">
        <v>201431</v>
      </c>
      <c r="N958" s="6" t="str">
        <f t="shared" si="43"/>
        <v>2014-3-1</v>
      </c>
      <c r="O958" s="7">
        <v>3.09</v>
      </c>
      <c r="P958" s="7">
        <v>2.85</v>
      </c>
      <c r="Q958" s="6" t="s">
        <v>32</v>
      </c>
      <c r="R958" s="6">
        <v>201781</v>
      </c>
      <c r="S958" s="6" t="str">
        <f t="shared" si="44"/>
        <v>2017-8-1</v>
      </c>
      <c r="T958" s="7">
        <v>2.36</v>
      </c>
      <c r="U958" s="7">
        <v>2.97</v>
      </c>
      <c r="V958" s="6" t="s">
        <v>32</v>
      </c>
      <c r="W958" s="6">
        <v>1</v>
      </c>
      <c r="X958" s="6">
        <v>1</v>
      </c>
      <c r="Y958" s="6">
        <v>1</v>
      </c>
      <c r="Z958" s="6">
        <v>1</v>
      </c>
      <c r="AA958" s="6">
        <v>1</v>
      </c>
      <c r="AB958" s="6">
        <v>1</v>
      </c>
      <c r="AC958" s="6">
        <v>1</v>
      </c>
      <c r="AD958" s="6">
        <v>0</v>
      </c>
      <c r="AE958" s="6">
        <v>0</v>
      </c>
      <c r="AF958" s="6">
        <v>0</v>
      </c>
      <c r="AG958" s="6">
        <v>1</v>
      </c>
      <c r="AH958" s="6">
        <v>1</v>
      </c>
    </row>
    <row r="959" spans="1:34" x14ac:dyDescent="0.3">
      <c r="A959" s="6">
        <v>201381</v>
      </c>
      <c r="B959" s="12" t="str">
        <f t="shared" si="42"/>
        <v>2013-8-1</v>
      </c>
      <c r="C959" s="15">
        <v>2013</v>
      </c>
      <c r="D959" s="15">
        <v>8</v>
      </c>
      <c r="E959" s="15">
        <v>1</v>
      </c>
      <c r="F959" s="6" t="s">
        <v>33</v>
      </c>
      <c r="G959" s="6" t="s">
        <v>38</v>
      </c>
      <c r="H959" s="7">
        <v>3.19</v>
      </c>
      <c r="I959" s="6" t="s">
        <v>30</v>
      </c>
      <c r="J959" s="6" t="s">
        <v>31</v>
      </c>
      <c r="K959" s="7">
        <v>3.22</v>
      </c>
      <c r="L959" s="6" t="s">
        <v>32</v>
      </c>
      <c r="M959" s="6">
        <v>201431</v>
      </c>
      <c r="N959" s="6" t="str">
        <f t="shared" si="43"/>
        <v>2014-3-1</v>
      </c>
      <c r="O959" s="7">
        <v>2.93</v>
      </c>
      <c r="P959" s="7">
        <v>2.67</v>
      </c>
      <c r="Q959" s="6" t="s">
        <v>32</v>
      </c>
      <c r="R959" s="6">
        <v>201531</v>
      </c>
      <c r="S959" s="6" t="str">
        <f t="shared" si="44"/>
        <v>2015-3-1</v>
      </c>
      <c r="T959" s="7">
        <v>2.6</v>
      </c>
      <c r="U959" s="7">
        <v>2.42</v>
      </c>
      <c r="V959" s="6" t="s">
        <v>32</v>
      </c>
      <c r="W959" s="6">
        <v>0</v>
      </c>
      <c r="X959" s="6">
        <v>0</v>
      </c>
      <c r="Y959" s="6">
        <v>1</v>
      </c>
      <c r="Z959" s="6">
        <v>1</v>
      </c>
      <c r="AA959" s="6">
        <v>0</v>
      </c>
      <c r="AB959" s="6">
        <v>0</v>
      </c>
      <c r="AC959" s="6">
        <v>0</v>
      </c>
      <c r="AD959" s="6">
        <v>0</v>
      </c>
      <c r="AE959" s="6">
        <v>0</v>
      </c>
      <c r="AF959" s="6">
        <v>0</v>
      </c>
      <c r="AG959" s="6">
        <v>0</v>
      </c>
      <c r="AH959" s="6">
        <v>0</v>
      </c>
    </row>
    <row r="960" spans="1:34" x14ac:dyDescent="0.3">
      <c r="A960" s="6">
        <v>201381</v>
      </c>
      <c r="B960" s="12" t="str">
        <f t="shared" si="42"/>
        <v>2013-8-1</v>
      </c>
      <c r="C960" s="15">
        <v>2013</v>
      </c>
      <c r="D960" s="15">
        <v>8</v>
      </c>
      <c r="E960" s="15">
        <v>1</v>
      </c>
      <c r="F960" s="6" t="s">
        <v>33</v>
      </c>
      <c r="G960" s="6" t="s">
        <v>40</v>
      </c>
      <c r="H960" s="7">
        <v>3.64</v>
      </c>
      <c r="I960" s="6" t="s">
        <v>30</v>
      </c>
      <c r="J960" s="6" t="s">
        <v>46</v>
      </c>
      <c r="K960" s="7">
        <v>3.2</v>
      </c>
      <c r="L960" s="6" t="s">
        <v>32</v>
      </c>
      <c r="M960" s="6">
        <v>201431</v>
      </c>
      <c r="N960" s="6" t="str">
        <f t="shared" si="43"/>
        <v>2014-3-1</v>
      </c>
      <c r="O960" s="7">
        <v>3.32</v>
      </c>
      <c r="P960" s="7">
        <v>3.45</v>
      </c>
      <c r="Q960" s="6" t="s">
        <v>32</v>
      </c>
      <c r="R960" s="6">
        <v>201731</v>
      </c>
      <c r="S960" s="6" t="str">
        <f t="shared" si="44"/>
        <v>2017-3-1</v>
      </c>
      <c r="T960" s="7">
        <v>3.58</v>
      </c>
      <c r="U960" s="7">
        <v>4</v>
      </c>
      <c r="V960" s="6" t="s">
        <v>32</v>
      </c>
      <c r="W960" s="6">
        <v>1</v>
      </c>
      <c r="X960" s="6">
        <v>0</v>
      </c>
      <c r="Y960" s="6">
        <v>1</v>
      </c>
      <c r="Z960" s="6">
        <v>1</v>
      </c>
      <c r="AA960" s="6">
        <v>1</v>
      </c>
      <c r="AB960" s="6">
        <v>1</v>
      </c>
      <c r="AC960" s="6">
        <v>0</v>
      </c>
      <c r="AD960" s="6">
        <v>0</v>
      </c>
      <c r="AE960" s="6">
        <v>0</v>
      </c>
      <c r="AF960" s="6">
        <v>1</v>
      </c>
      <c r="AG960" s="6">
        <v>1</v>
      </c>
      <c r="AH960" s="6">
        <v>1</v>
      </c>
    </row>
    <row r="961" spans="1:34" x14ac:dyDescent="0.3">
      <c r="A961" s="6">
        <v>201381</v>
      </c>
      <c r="B961" s="12" t="str">
        <f t="shared" si="42"/>
        <v>2013-8-1</v>
      </c>
      <c r="C961" s="15">
        <v>2013</v>
      </c>
      <c r="D961" s="15">
        <v>8</v>
      </c>
      <c r="E961" s="15">
        <v>1</v>
      </c>
      <c r="F961" s="6" t="s">
        <v>33</v>
      </c>
      <c r="G961" s="6" t="s">
        <v>40</v>
      </c>
      <c r="H961" s="7">
        <v>3.09</v>
      </c>
      <c r="I961" s="6" t="s">
        <v>57</v>
      </c>
      <c r="J961" s="6" t="s">
        <v>43</v>
      </c>
      <c r="K961" s="7">
        <v>3.5</v>
      </c>
      <c r="L961" s="6" t="s">
        <v>32</v>
      </c>
      <c r="M961" s="6">
        <v>201431</v>
      </c>
      <c r="N961" s="6" t="str">
        <f t="shared" si="43"/>
        <v>2014-3-1</v>
      </c>
      <c r="O961" s="7">
        <v>3.3</v>
      </c>
      <c r="P961" s="7">
        <v>3.1</v>
      </c>
      <c r="Q961" s="6" t="s">
        <v>32</v>
      </c>
      <c r="R961" s="6">
        <v>201731</v>
      </c>
      <c r="S961" s="6" t="str">
        <f t="shared" si="44"/>
        <v>2017-3-1</v>
      </c>
      <c r="T961" s="7">
        <v>3.04</v>
      </c>
      <c r="U961" s="7">
        <v>3.64</v>
      </c>
      <c r="V961" s="6" t="s">
        <v>32</v>
      </c>
      <c r="W961" s="6">
        <v>1</v>
      </c>
      <c r="X961" s="6">
        <v>0</v>
      </c>
      <c r="Y961" s="6">
        <v>1</v>
      </c>
      <c r="Z961" s="6">
        <v>1</v>
      </c>
      <c r="AA961" s="6">
        <v>1</v>
      </c>
      <c r="AB961" s="6">
        <v>1</v>
      </c>
      <c r="AC961" s="6">
        <v>0</v>
      </c>
      <c r="AD961" s="6">
        <v>0</v>
      </c>
      <c r="AE961" s="6">
        <v>0</v>
      </c>
      <c r="AF961" s="6">
        <v>1</v>
      </c>
      <c r="AG961" s="6">
        <v>1</v>
      </c>
      <c r="AH961" s="6">
        <v>1</v>
      </c>
    </row>
    <row r="962" spans="1:34" x14ac:dyDescent="0.3">
      <c r="A962" s="6">
        <v>201381</v>
      </c>
      <c r="B962" s="12" t="str">
        <f t="shared" si="42"/>
        <v>2013-8-1</v>
      </c>
      <c r="C962" s="15">
        <v>2013</v>
      </c>
      <c r="D962" s="15">
        <v>8</v>
      </c>
      <c r="E962" s="15">
        <v>1</v>
      </c>
      <c r="F962" s="6" t="s">
        <v>33</v>
      </c>
      <c r="G962" s="6" t="s">
        <v>40</v>
      </c>
      <c r="H962" s="7">
        <v>3.11</v>
      </c>
      <c r="I962" s="6" t="s">
        <v>30</v>
      </c>
      <c r="J962" s="6" t="s">
        <v>41</v>
      </c>
      <c r="K962" s="7">
        <v>2.91</v>
      </c>
      <c r="L962" s="6" t="s">
        <v>32</v>
      </c>
      <c r="M962" s="6">
        <v>201431</v>
      </c>
      <c r="N962" s="6" t="str">
        <f t="shared" si="43"/>
        <v>2014-3-1</v>
      </c>
      <c r="O962" s="7">
        <v>2.74</v>
      </c>
      <c r="P962" s="7">
        <v>2.57</v>
      </c>
      <c r="Q962" s="6" t="s">
        <v>32</v>
      </c>
      <c r="R962" s="6">
        <v>201731</v>
      </c>
      <c r="S962" s="6" t="str">
        <f t="shared" si="44"/>
        <v>2017-3-1</v>
      </c>
      <c r="T962" s="7">
        <v>3.18</v>
      </c>
      <c r="U962" s="7">
        <v>3.42</v>
      </c>
      <c r="V962" s="6" t="s">
        <v>32</v>
      </c>
      <c r="W962" s="6">
        <v>0</v>
      </c>
      <c r="X962" s="6">
        <v>0</v>
      </c>
      <c r="Y962" s="6">
        <v>1</v>
      </c>
      <c r="Z962" s="6">
        <v>1</v>
      </c>
      <c r="AA962" s="6">
        <v>1</v>
      </c>
      <c r="AB962" s="6">
        <v>1</v>
      </c>
      <c r="AC962" s="6">
        <v>0</v>
      </c>
      <c r="AD962" s="6">
        <v>0</v>
      </c>
      <c r="AE962" s="6">
        <v>0</v>
      </c>
      <c r="AF962" s="6">
        <v>1</v>
      </c>
      <c r="AG962" s="6">
        <v>1</v>
      </c>
      <c r="AH962" s="6">
        <v>1</v>
      </c>
    </row>
    <row r="963" spans="1:34" x14ac:dyDescent="0.3">
      <c r="A963" s="6">
        <v>201381</v>
      </c>
      <c r="B963" s="12" t="str">
        <f t="shared" ref="B963:B1026" si="45">LEFT(A963,4)&amp;"-"&amp;MID(A963,5,1)&amp;"-"&amp;RIGHT(A963,1)</f>
        <v>2013-8-1</v>
      </c>
      <c r="C963" s="15">
        <v>2013</v>
      </c>
      <c r="D963" s="15">
        <v>8</v>
      </c>
      <c r="E963" s="15">
        <v>1</v>
      </c>
      <c r="F963" s="6" t="s">
        <v>33</v>
      </c>
      <c r="G963" s="6" t="s">
        <v>38</v>
      </c>
      <c r="H963" s="7">
        <v>3.66</v>
      </c>
      <c r="I963" s="6" t="s">
        <v>55</v>
      </c>
      <c r="J963" s="6" t="s">
        <v>31</v>
      </c>
      <c r="K963" s="7">
        <v>3.45</v>
      </c>
      <c r="L963" s="6" t="s">
        <v>32</v>
      </c>
      <c r="M963" s="6">
        <v>201431</v>
      </c>
      <c r="N963" s="6" t="str">
        <f t="shared" ref="N963:N1026" si="46">LEFT(M963,4)&amp;"-"&amp;MID(M963,5,1)&amp;"-"&amp;RIGHT(M963,1)</f>
        <v>2014-3-1</v>
      </c>
      <c r="O963" s="7">
        <v>3.34</v>
      </c>
      <c r="P963" s="7">
        <v>3.25</v>
      </c>
      <c r="Q963" s="6" t="s">
        <v>32</v>
      </c>
      <c r="R963" s="6">
        <v>201731</v>
      </c>
      <c r="S963" s="6" t="str">
        <f t="shared" ref="S963:S1026" si="47">LEFT(R963,4)&amp;"-"&amp;MID(R963,5,1)&amp;"-"&amp;RIGHT(R963,1)</f>
        <v>2017-3-1</v>
      </c>
      <c r="T963" s="7">
        <v>3.36</v>
      </c>
      <c r="U963" s="7">
        <v>3.25</v>
      </c>
      <c r="V963" s="6" t="s">
        <v>32</v>
      </c>
      <c r="W963" s="6">
        <v>0</v>
      </c>
      <c r="X963" s="6">
        <v>0</v>
      </c>
      <c r="Y963" s="6">
        <v>1</v>
      </c>
      <c r="Z963" s="6">
        <v>1</v>
      </c>
      <c r="AA963" s="6">
        <v>1</v>
      </c>
      <c r="AB963" s="6">
        <v>1</v>
      </c>
      <c r="AC963" s="6">
        <v>0</v>
      </c>
      <c r="AD963" s="6">
        <v>0</v>
      </c>
      <c r="AE963" s="6">
        <v>0</v>
      </c>
      <c r="AF963" s="6">
        <v>1</v>
      </c>
      <c r="AG963" s="6">
        <v>1</v>
      </c>
      <c r="AH963" s="6">
        <v>1</v>
      </c>
    </row>
    <row r="964" spans="1:34" x14ac:dyDescent="0.3">
      <c r="A964" s="6">
        <v>201381</v>
      </c>
      <c r="B964" s="12" t="str">
        <f t="shared" si="45"/>
        <v>2013-8-1</v>
      </c>
      <c r="C964" s="15">
        <v>2013</v>
      </c>
      <c r="D964" s="15">
        <v>8</v>
      </c>
      <c r="E964" s="15">
        <v>1</v>
      </c>
      <c r="F964" s="6" t="s">
        <v>33</v>
      </c>
      <c r="G964" s="6" t="s">
        <v>38</v>
      </c>
      <c r="H964" s="7">
        <v>3</v>
      </c>
      <c r="I964" s="6" t="s">
        <v>56</v>
      </c>
      <c r="J964" s="6" t="s">
        <v>43</v>
      </c>
      <c r="K964" s="7">
        <v>2.89</v>
      </c>
      <c r="L964" s="6" t="s">
        <v>32</v>
      </c>
      <c r="M964" s="6">
        <v>201431</v>
      </c>
      <c r="N964" s="6" t="str">
        <f t="shared" si="46"/>
        <v>2014-3-1</v>
      </c>
      <c r="O964" s="7">
        <v>2.85</v>
      </c>
      <c r="P964" s="7">
        <v>2.82</v>
      </c>
      <c r="Q964" s="6" t="s">
        <v>32</v>
      </c>
      <c r="R964" s="6">
        <v>201731</v>
      </c>
      <c r="S964" s="6" t="str">
        <f t="shared" si="47"/>
        <v>2017-3-1</v>
      </c>
      <c r="T964" s="7">
        <v>2.95</v>
      </c>
      <c r="U964" s="7">
        <v>3.16</v>
      </c>
      <c r="V964" s="6" t="s">
        <v>32</v>
      </c>
      <c r="W964" s="6">
        <v>1</v>
      </c>
      <c r="X964" s="6">
        <v>0</v>
      </c>
      <c r="Y964" s="6">
        <v>1</v>
      </c>
      <c r="Z964" s="6">
        <v>1</v>
      </c>
      <c r="AA964" s="6">
        <v>1</v>
      </c>
      <c r="AB964" s="6">
        <v>1</v>
      </c>
      <c r="AC964" s="6">
        <v>0</v>
      </c>
      <c r="AD964" s="6">
        <v>0</v>
      </c>
      <c r="AE964" s="6">
        <v>0</v>
      </c>
      <c r="AF964" s="6">
        <v>1</v>
      </c>
      <c r="AG964" s="6">
        <v>1</v>
      </c>
      <c r="AH964" s="6">
        <v>1</v>
      </c>
    </row>
    <row r="965" spans="1:34" x14ac:dyDescent="0.3">
      <c r="A965" s="6">
        <v>201381</v>
      </c>
      <c r="B965" s="12" t="str">
        <f t="shared" si="45"/>
        <v>2013-8-1</v>
      </c>
      <c r="C965" s="15">
        <v>2013</v>
      </c>
      <c r="D965" s="15">
        <v>8</v>
      </c>
      <c r="E965" s="15">
        <v>1</v>
      </c>
      <c r="F965" s="6" t="s">
        <v>33</v>
      </c>
      <c r="G965" s="6" t="s">
        <v>40</v>
      </c>
      <c r="H965" s="7">
        <v>3.92</v>
      </c>
      <c r="I965" s="6" t="s">
        <v>56</v>
      </c>
      <c r="J965" s="6" t="s">
        <v>41</v>
      </c>
      <c r="K965" s="7">
        <v>3.67</v>
      </c>
      <c r="L965" s="6" t="s">
        <v>32</v>
      </c>
      <c r="M965" s="6">
        <v>201461</v>
      </c>
      <c r="N965" s="6" t="str">
        <f t="shared" si="46"/>
        <v>2014-6-1</v>
      </c>
      <c r="O965" s="7">
        <v>3.54</v>
      </c>
      <c r="P965" s="7">
        <v>4</v>
      </c>
      <c r="Q965" s="6" t="s">
        <v>32</v>
      </c>
      <c r="R965" s="6">
        <v>201831</v>
      </c>
      <c r="S965" s="6" t="str">
        <f t="shared" si="47"/>
        <v>2018-3-1</v>
      </c>
      <c r="T965" s="7">
        <v>3.69</v>
      </c>
      <c r="U965" s="7">
        <v>4</v>
      </c>
      <c r="V965" s="6" t="s">
        <v>32</v>
      </c>
      <c r="W965" s="6">
        <v>0</v>
      </c>
      <c r="X965" s="6">
        <v>0</v>
      </c>
      <c r="Y965" s="6">
        <v>1</v>
      </c>
      <c r="Z965" s="6">
        <v>1</v>
      </c>
      <c r="AA965" s="6">
        <v>1</v>
      </c>
      <c r="AB965" s="6">
        <v>1</v>
      </c>
      <c r="AC965" s="6">
        <v>1</v>
      </c>
      <c r="AD965" s="6">
        <v>0</v>
      </c>
      <c r="AE965" s="6">
        <v>0</v>
      </c>
      <c r="AF965" s="6">
        <v>0</v>
      </c>
      <c r="AG965" s="6">
        <v>1</v>
      </c>
      <c r="AH965" s="6">
        <v>1</v>
      </c>
    </row>
    <row r="966" spans="1:34" x14ac:dyDescent="0.3">
      <c r="A966" s="6">
        <v>201381</v>
      </c>
      <c r="B966" s="12" t="str">
        <f t="shared" si="45"/>
        <v>2013-8-1</v>
      </c>
      <c r="C966" s="15">
        <v>2013</v>
      </c>
      <c r="D966" s="15">
        <v>8</v>
      </c>
      <c r="E966" s="15">
        <v>1</v>
      </c>
      <c r="F966" s="6" t="s">
        <v>33</v>
      </c>
      <c r="G966" s="6" t="s">
        <v>40</v>
      </c>
      <c r="H966" s="7">
        <v>3.72</v>
      </c>
      <c r="I966" s="6" t="s">
        <v>53</v>
      </c>
      <c r="J966" s="6" t="s">
        <v>31</v>
      </c>
      <c r="K966" s="7">
        <v>3.42</v>
      </c>
      <c r="L966" s="6" t="s">
        <v>32</v>
      </c>
      <c r="M966" s="6">
        <v>201431</v>
      </c>
      <c r="N966" s="6" t="str">
        <f t="shared" si="46"/>
        <v>2014-3-1</v>
      </c>
      <c r="O966" s="7">
        <v>3.43</v>
      </c>
      <c r="P966" s="7">
        <v>3.45</v>
      </c>
      <c r="Q966" s="6" t="s">
        <v>32</v>
      </c>
      <c r="R966" s="6">
        <v>201731</v>
      </c>
      <c r="S966" s="6" t="str">
        <f t="shared" si="47"/>
        <v>2017-3-1</v>
      </c>
      <c r="T966" s="7">
        <v>3.31</v>
      </c>
      <c r="U966" s="7">
        <v>3.67</v>
      </c>
      <c r="V966" s="6" t="s">
        <v>32</v>
      </c>
      <c r="W966" s="6">
        <v>1</v>
      </c>
      <c r="X966" s="6">
        <v>0</v>
      </c>
      <c r="Y966" s="6">
        <v>1</v>
      </c>
      <c r="Z966" s="6">
        <v>1</v>
      </c>
      <c r="AA966" s="6">
        <v>1</v>
      </c>
      <c r="AB966" s="6">
        <v>1</v>
      </c>
      <c r="AC966" s="6">
        <v>0</v>
      </c>
      <c r="AD966" s="6">
        <v>0</v>
      </c>
      <c r="AE966" s="6">
        <v>0</v>
      </c>
      <c r="AF966" s="6">
        <v>1</v>
      </c>
      <c r="AG966" s="6">
        <v>1</v>
      </c>
      <c r="AH966" s="6">
        <v>1</v>
      </c>
    </row>
    <row r="967" spans="1:34" x14ac:dyDescent="0.3">
      <c r="A967" s="6">
        <v>201381</v>
      </c>
      <c r="B967" s="12" t="str">
        <f t="shared" si="45"/>
        <v>2013-8-1</v>
      </c>
      <c r="C967" s="15">
        <v>2013</v>
      </c>
      <c r="D967" s="15">
        <v>8</v>
      </c>
      <c r="E967" s="15">
        <v>1</v>
      </c>
      <c r="F967" s="6" t="s">
        <v>33</v>
      </c>
      <c r="G967" s="6" t="s">
        <v>40</v>
      </c>
      <c r="H967" s="7">
        <v>3.5</v>
      </c>
      <c r="I967" s="6" t="s">
        <v>56</v>
      </c>
      <c r="J967" s="6" t="s">
        <v>31</v>
      </c>
      <c r="K967" s="7">
        <v>2.87</v>
      </c>
      <c r="L967" s="6" t="s">
        <v>32</v>
      </c>
      <c r="M967" s="6">
        <v>201431</v>
      </c>
      <c r="N967" s="6" t="str">
        <f t="shared" si="46"/>
        <v>2014-3-1</v>
      </c>
      <c r="O967" s="7">
        <v>2.99</v>
      </c>
      <c r="P967" s="7">
        <v>3.1</v>
      </c>
      <c r="Q967" s="6" t="s">
        <v>32</v>
      </c>
      <c r="R967" s="6">
        <v>201831</v>
      </c>
      <c r="S967" s="6" t="str">
        <f t="shared" si="47"/>
        <v>2018-3-1</v>
      </c>
      <c r="T967" s="7">
        <v>3.07</v>
      </c>
      <c r="U967" s="7">
        <v>3.6</v>
      </c>
      <c r="V967" s="6" t="s">
        <v>32</v>
      </c>
      <c r="W967" s="6">
        <v>1</v>
      </c>
      <c r="X967" s="6">
        <v>0</v>
      </c>
      <c r="Y967" s="6">
        <v>1</v>
      </c>
      <c r="Z967" s="6">
        <v>1</v>
      </c>
      <c r="AA967" s="6">
        <v>1</v>
      </c>
      <c r="AB967" s="6">
        <v>1</v>
      </c>
      <c r="AC967" s="6">
        <v>1</v>
      </c>
      <c r="AD967" s="6">
        <v>0</v>
      </c>
      <c r="AE967" s="6">
        <v>0</v>
      </c>
      <c r="AF967" s="6">
        <v>0</v>
      </c>
      <c r="AG967" s="6">
        <v>1</v>
      </c>
      <c r="AH967" s="6">
        <v>1</v>
      </c>
    </row>
    <row r="968" spans="1:34" x14ac:dyDescent="0.3">
      <c r="A968" s="6">
        <v>201381</v>
      </c>
      <c r="B968" s="12" t="str">
        <f t="shared" si="45"/>
        <v>2013-8-1</v>
      </c>
      <c r="C968" s="15">
        <v>2013</v>
      </c>
      <c r="D968" s="15">
        <v>8</v>
      </c>
      <c r="E968" s="15">
        <v>1</v>
      </c>
      <c r="F968" s="6" t="s">
        <v>28</v>
      </c>
      <c r="G968" s="6" t="s">
        <v>40</v>
      </c>
      <c r="H968" s="7">
        <v>3.1</v>
      </c>
      <c r="I968" s="6" t="s">
        <v>30</v>
      </c>
      <c r="J968" s="6" t="s">
        <v>31</v>
      </c>
      <c r="K968" s="7">
        <v>3.17</v>
      </c>
      <c r="L968" s="6" t="s">
        <v>32</v>
      </c>
      <c r="M968" s="6">
        <v>201431</v>
      </c>
      <c r="N968" s="6" t="str">
        <f t="shared" si="46"/>
        <v>2014-3-1</v>
      </c>
      <c r="O968" s="7">
        <v>2.65</v>
      </c>
      <c r="P968" s="7">
        <v>2.1</v>
      </c>
      <c r="Q968" s="6" t="s">
        <v>32</v>
      </c>
      <c r="R968" s="6">
        <v>201731</v>
      </c>
      <c r="S968" s="6" t="str">
        <f t="shared" si="47"/>
        <v>2017-3-1</v>
      </c>
      <c r="T968" s="7">
        <v>3.03</v>
      </c>
      <c r="U968" s="7">
        <v>3.78</v>
      </c>
      <c r="V968" s="6" t="s">
        <v>32</v>
      </c>
      <c r="W968" s="6">
        <v>1</v>
      </c>
      <c r="X968" s="6">
        <v>0</v>
      </c>
      <c r="Y968" s="6">
        <v>1</v>
      </c>
      <c r="Z968" s="6">
        <v>1</v>
      </c>
      <c r="AA968" s="6">
        <v>1</v>
      </c>
      <c r="AB968" s="6">
        <v>1</v>
      </c>
      <c r="AC968" s="6">
        <v>0</v>
      </c>
      <c r="AD968" s="6">
        <v>0</v>
      </c>
      <c r="AE968" s="6">
        <v>0</v>
      </c>
      <c r="AF968" s="6">
        <v>1</v>
      </c>
      <c r="AG968" s="6">
        <v>1</v>
      </c>
      <c r="AH968" s="6">
        <v>1</v>
      </c>
    </row>
    <row r="969" spans="1:34" x14ac:dyDescent="0.3">
      <c r="A969" s="6">
        <v>201381</v>
      </c>
      <c r="B969" s="12" t="str">
        <f t="shared" si="45"/>
        <v>2013-8-1</v>
      </c>
      <c r="C969" s="15">
        <v>2013</v>
      </c>
      <c r="D969" s="15">
        <v>8</v>
      </c>
      <c r="E969" s="15">
        <v>1</v>
      </c>
      <c r="F969" s="6" t="s">
        <v>33</v>
      </c>
      <c r="G969" s="6" t="s">
        <v>38</v>
      </c>
      <c r="H969" s="7">
        <v>3.43</v>
      </c>
      <c r="I969" s="6" t="s">
        <v>53</v>
      </c>
      <c r="J969" s="6" t="s">
        <v>31</v>
      </c>
      <c r="K969" s="7">
        <v>3.02</v>
      </c>
      <c r="L969" s="6" t="s">
        <v>32</v>
      </c>
      <c r="M969" s="6">
        <v>201431</v>
      </c>
      <c r="N969" s="6" t="str">
        <f t="shared" si="46"/>
        <v>2014-3-1</v>
      </c>
      <c r="O969" s="7">
        <v>3.02</v>
      </c>
      <c r="P969" s="7">
        <v>3.03</v>
      </c>
      <c r="Q969" s="6" t="s">
        <v>32</v>
      </c>
      <c r="R969" s="6">
        <v>201531</v>
      </c>
      <c r="S969" s="6" t="str">
        <f t="shared" si="47"/>
        <v>2015-3-1</v>
      </c>
      <c r="T969" s="7">
        <v>3.14</v>
      </c>
      <c r="U969" s="7">
        <v>3.25</v>
      </c>
      <c r="V969" s="6" t="s">
        <v>32</v>
      </c>
      <c r="W969" s="6">
        <v>0</v>
      </c>
      <c r="X969" s="6">
        <v>0</v>
      </c>
      <c r="Y969" s="6">
        <v>1</v>
      </c>
      <c r="Z969" s="6">
        <v>1</v>
      </c>
      <c r="AA969" s="6">
        <v>0</v>
      </c>
      <c r="AB969" s="6">
        <v>0</v>
      </c>
      <c r="AC969" s="6">
        <v>0</v>
      </c>
      <c r="AD969" s="6">
        <v>0</v>
      </c>
      <c r="AE969" s="6">
        <v>0</v>
      </c>
      <c r="AF969" s="6">
        <v>0</v>
      </c>
      <c r="AG969" s="6">
        <v>0</v>
      </c>
      <c r="AH969" s="6">
        <v>0</v>
      </c>
    </row>
    <row r="970" spans="1:34" x14ac:dyDescent="0.3">
      <c r="A970" s="6">
        <v>201381</v>
      </c>
      <c r="B970" s="12" t="str">
        <f t="shared" si="45"/>
        <v>2013-8-1</v>
      </c>
      <c r="C970" s="15">
        <v>2013</v>
      </c>
      <c r="D970" s="15">
        <v>8</v>
      </c>
      <c r="E970" s="15">
        <v>1</v>
      </c>
      <c r="F970" s="6" t="s">
        <v>28</v>
      </c>
      <c r="G970" s="6" t="s">
        <v>38</v>
      </c>
      <c r="H970" s="7">
        <v>3.19</v>
      </c>
      <c r="I970" s="6" t="s">
        <v>56</v>
      </c>
      <c r="J970" s="6" t="s">
        <v>41</v>
      </c>
      <c r="K970" s="7">
        <v>3.32</v>
      </c>
      <c r="L970" s="6" t="s">
        <v>32</v>
      </c>
      <c r="M970" s="6">
        <v>201431</v>
      </c>
      <c r="N970" s="6" t="str">
        <f t="shared" si="46"/>
        <v>2014-3-1</v>
      </c>
      <c r="O970" s="7">
        <v>3.16</v>
      </c>
      <c r="P970" s="7">
        <v>3</v>
      </c>
      <c r="Q970" s="6" t="s">
        <v>32</v>
      </c>
      <c r="R970" s="6">
        <v>201781</v>
      </c>
      <c r="S970" s="6" t="str">
        <f t="shared" si="47"/>
        <v>2017-8-1</v>
      </c>
      <c r="T970" s="7">
        <v>3.24</v>
      </c>
      <c r="U970" s="7">
        <v>3.49</v>
      </c>
      <c r="V970" s="6" t="s">
        <v>32</v>
      </c>
      <c r="W970" s="6">
        <v>1</v>
      </c>
      <c r="X970" s="6">
        <v>0</v>
      </c>
      <c r="Y970" s="6">
        <v>1</v>
      </c>
      <c r="Z970" s="6">
        <v>1</v>
      </c>
      <c r="AA970" s="6">
        <v>1</v>
      </c>
      <c r="AB970" s="6">
        <v>1</v>
      </c>
      <c r="AC970" s="6">
        <v>1</v>
      </c>
      <c r="AD970" s="6">
        <v>0</v>
      </c>
      <c r="AE970" s="6">
        <v>0</v>
      </c>
      <c r="AF970" s="6">
        <v>0</v>
      </c>
      <c r="AG970" s="6">
        <v>1</v>
      </c>
      <c r="AH970" s="6">
        <v>1</v>
      </c>
    </row>
    <row r="971" spans="1:34" x14ac:dyDescent="0.3">
      <c r="A971" s="6">
        <v>201381</v>
      </c>
      <c r="B971" s="12" t="str">
        <f t="shared" si="45"/>
        <v>2013-8-1</v>
      </c>
      <c r="C971" s="15">
        <v>2013</v>
      </c>
      <c r="D971" s="15">
        <v>8</v>
      </c>
      <c r="E971" s="15">
        <v>1</v>
      </c>
      <c r="F971" s="6" t="s">
        <v>33</v>
      </c>
      <c r="G971" s="6" t="s">
        <v>40</v>
      </c>
      <c r="H971" s="7">
        <v>2.73</v>
      </c>
      <c r="I971" s="6" t="s">
        <v>55</v>
      </c>
      <c r="J971" s="6" t="s">
        <v>41</v>
      </c>
      <c r="K971" s="7">
        <v>1.7</v>
      </c>
      <c r="L971" s="6" t="s">
        <v>39</v>
      </c>
      <c r="M971" s="6">
        <v>201431</v>
      </c>
      <c r="N971" s="6" t="str">
        <f t="shared" si="46"/>
        <v>2014-3-1</v>
      </c>
      <c r="O971" s="7">
        <v>1.44</v>
      </c>
      <c r="P971" s="7">
        <v>1.18</v>
      </c>
      <c r="Q971" s="6" t="s">
        <v>39</v>
      </c>
      <c r="R971" s="6">
        <v>201631</v>
      </c>
      <c r="S971" s="6" t="str">
        <f t="shared" si="47"/>
        <v>2016-3-1</v>
      </c>
      <c r="T971" s="7">
        <v>1.5</v>
      </c>
      <c r="U971" s="7">
        <v>0</v>
      </c>
      <c r="V971" s="6" t="s">
        <v>47</v>
      </c>
      <c r="W971" s="6">
        <v>1</v>
      </c>
      <c r="X971" s="6">
        <v>0</v>
      </c>
      <c r="Y971" s="6">
        <v>1</v>
      </c>
      <c r="Z971" s="6">
        <v>1</v>
      </c>
      <c r="AA971" s="6">
        <v>1</v>
      </c>
      <c r="AB971" s="6">
        <v>0</v>
      </c>
      <c r="AC971" s="6">
        <v>0</v>
      </c>
      <c r="AD971" s="6">
        <v>0</v>
      </c>
      <c r="AE971" s="6">
        <v>0</v>
      </c>
      <c r="AF971" s="6">
        <v>0</v>
      </c>
      <c r="AG971" s="6">
        <v>0</v>
      </c>
      <c r="AH971" s="6">
        <v>0</v>
      </c>
    </row>
    <row r="972" spans="1:34" x14ac:dyDescent="0.3">
      <c r="A972" s="6">
        <v>201381</v>
      </c>
      <c r="B972" s="12" t="str">
        <f t="shared" si="45"/>
        <v>2013-8-1</v>
      </c>
      <c r="C972" s="15">
        <v>2013</v>
      </c>
      <c r="D972" s="15">
        <v>8</v>
      </c>
      <c r="E972" s="15">
        <v>1</v>
      </c>
      <c r="F972" s="6" t="s">
        <v>28</v>
      </c>
      <c r="G972" s="6" t="s">
        <v>34</v>
      </c>
      <c r="H972" s="7">
        <v>4</v>
      </c>
      <c r="I972" s="6" t="s">
        <v>57</v>
      </c>
      <c r="J972" s="6" t="s">
        <v>35</v>
      </c>
      <c r="K972" s="7">
        <v>2.62</v>
      </c>
      <c r="L972" s="6" t="s">
        <v>32</v>
      </c>
      <c r="M972" s="6">
        <v>201431</v>
      </c>
      <c r="N972" s="6" t="str">
        <f t="shared" si="46"/>
        <v>2014-3-1</v>
      </c>
      <c r="O972" s="7">
        <v>2.63</v>
      </c>
      <c r="P972" s="7">
        <v>2.63</v>
      </c>
      <c r="Q972" s="6" t="s">
        <v>32</v>
      </c>
      <c r="R972" s="6">
        <v>201781</v>
      </c>
      <c r="S972" s="6" t="str">
        <f t="shared" si="47"/>
        <v>2017-8-1</v>
      </c>
      <c r="T972" s="7">
        <v>2.4700000000000002</v>
      </c>
      <c r="U972" s="7">
        <v>1.91</v>
      </c>
      <c r="V972" s="6" t="s">
        <v>42</v>
      </c>
      <c r="W972" s="6">
        <v>0</v>
      </c>
      <c r="X972" s="6">
        <v>0</v>
      </c>
      <c r="Y972" s="6">
        <v>1</v>
      </c>
      <c r="Z972" s="6">
        <v>1</v>
      </c>
      <c r="AA972" s="6">
        <v>1</v>
      </c>
      <c r="AB972" s="6">
        <v>1</v>
      </c>
      <c r="AC972" s="6">
        <v>1</v>
      </c>
      <c r="AD972" s="6">
        <v>0</v>
      </c>
      <c r="AE972" s="6">
        <v>0</v>
      </c>
      <c r="AF972" s="6">
        <v>0</v>
      </c>
      <c r="AG972" s="6">
        <v>1</v>
      </c>
      <c r="AH972" s="6">
        <v>1</v>
      </c>
    </row>
    <row r="973" spans="1:34" x14ac:dyDescent="0.3">
      <c r="A973" s="6">
        <v>201381</v>
      </c>
      <c r="B973" s="12" t="str">
        <f t="shared" si="45"/>
        <v>2013-8-1</v>
      </c>
      <c r="C973" s="15">
        <v>2013</v>
      </c>
      <c r="D973" s="15">
        <v>8</v>
      </c>
      <c r="E973" s="15">
        <v>1</v>
      </c>
      <c r="F973" s="6" t="s">
        <v>33</v>
      </c>
      <c r="G973" s="6" t="s">
        <v>40</v>
      </c>
      <c r="H973" s="7">
        <v>3.71</v>
      </c>
      <c r="I973" s="6" t="s">
        <v>57</v>
      </c>
      <c r="J973" s="6" t="s">
        <v>43</v>
      </c>
      <c r="K973" s="7">
        <v>3.57</v>
      </c>
      <c r="L973" s="6" t="s">
        <v>32</v>
      </c>
      <c r="M973" s="6">
        <v>201431</v>
      </c>
      <c r="N973" s="6" t="str">
        <f t="shared" si="46"/>
        <v>2014-3-1</v>
      </c>
      <c r="O973" s="7">
        <v>3.63</v>
      </c>
      <c r="P973" s="7">
        <v>3.7</v>
      </c>
      <c r="Q973" s="6" t="s">
        <v>32</v>
      </c>
      <c r="R973" s="6">
        <v>201731</v>
      </c>
      <c r="S973" s="6" t="str">
        <f t="shared" si="47"/>
        <v>2017-3-1</v>
      </c>
      <c r="T973" s="7">
        <v>3.55</v>
      </c>
      <c r="U973" s="7">
        <v>3.56</v>
      </c>
      <c r="V973" s="6" t="s">
        <v>32</v>
      </c>
      <c r="W973" s="6">
        <v>1</v>
      </c>
      <c r="X973" s="6">
        <v>0</v>
      </c>
      <c r="Y973" s="6">
        <v>1</v>
      </c>
      <c r="Z973" s="6">
        <v>1</v>
      </c>
      <c r="AA973" s="6">
        <v>1</v>
      </c>
      <c r="AB973" s="6">
        <v>1</v>
      </c>
      <c r="AC973" s="6">
        <v>0</v>
      </c>
      <c r="AD973" s="6">
        <v>0</v>
      </c>
      <c r="AE973" s="6">
        <v>0</v>
      </c>
      <c r="AF973" s="6">
        <v>1</v>
      </c>
      <c r="AG973" s="6">
        <v>1</v>
      </c>
      <c r="AH973" s="6">
        <v>1</v>
      </c>
    </row>
    <row r="974" spans="1:34" x14ac:dyDescent="0.3">
      <c r="A974" s="6">
        <v>201381</v>
      </c>
      <c r="B974" s="12" t="str">
        <f t="shared" si="45"/>
        <v>2013-8-1</v>
      </c>
      <c r="C974" s="15">
        <v>2013</v>
      </c>
      <c r="D974" s="15">
        <v>8</v>
      </c>
      <c r="E974" s="15">
        <v>1</v>
      </c>
      <c r="F974" s="6" t="s">
        <v>33</v>
      </c>
      <c r="G974" s="6" t="s">
        <v>40</v>
      </c>
      <c r="H974" s="7">
        <v>3.91</v>
      </c>
      <c r="I974" s="6" t="s">
        <v>30</v>
      </c>
      <c r="J974" s="6" t="s">
        <v>41</v>
      </c>
      <c r="K974" s="7">
        <v>3.46</v>
      </c>
      <c r="L974" s="6" t="s">
        <v>32</v>
      </c>
      <c r="M974" s="6">
        <v>201451</v>
      </c>
      <c r="N974" s="6" t="str">
        <f t="shared" si="46"/>
        <v>2014-5-1</v>
      </c>
      <c r="O974" s="7">
        <v>3.54</v>
      </c>
      <c r="P974" s="7">
        <v>3.3</v>
      </c>
      <c r="Q974" s="6" t="s">
        <v>32</v>
      </c>
      <c r="R974" s="6">
        <v>201681</v>
      </c>
      <c r="S974" s="6" t="str">
        <f t="shared" si="47"/>
        <v>2016-8-1</v>
      </c>
      <c r="T974" s="7">
        <v>3.52</v>
      </c>
      <c r="U974" s="7">
        <v>3.69</v>
      </c>
      <c r="V974" s="6" t="s">
        <v>32</v>
      </c>
      <c r="W974" s="6">
        <v>0</v>
      </c>
      <c r="X974" s="6">
        <v>0</v>
      </c>
      <c r="Y974" s="6">
        <v>1</v>
      </c>
      <c r="Z974" s="6">
        <v>1</v>
      </c>
      <c r="AA974" s="6">
        <v>1</v>
      </c>
      <c r="AB974" s="6">
        <v>1</v>
      </c>
      <c r="AC974" s="6">
        <v>0</v>
      </c>
      <c r="AD974" s="6">
        <v>0</v>
      </c>
      <c r="AE974" s="6">
        <v>0</v>
      </c>
      <c r="AF974" s="6">
        <v>1</v>
      </c>
      <c r="AG974" s="6">
        <v>1</v>
      </c>
      <c r="AH974" s="6">
        <v>1</v>
      </c>
    </row>
    <row r="975" spans="1:34" x14ac:dyDescent="0.3">
      <c r="A975" s="6">
        <v>201381</v>
      </c>
      <c r="B975" s="12" t="str">
        <f t="shared" si="45"/>
        <v>2013-8-1</v>
      </c>
      <c r="C975" s="15">
        <v>2013</v>
      </c>
      <c r="D975" s="15">
        <v>8</v>
      </c>
      <c r="E975" s="15">
        <v>1</v>
      </c>
      <c r="F975" s="6" t="s">
        <v>28</v>
      </c>
      <c r="G975" s="6" t="s">
        <v>40</v>
      </c>
      <c r="H975" s="7">
        <v>3.53</v>
      </c>
      <c r="I975" s="6" t="s">
        <v>54</v>
      </c>
      <c r="J975" s="6" t="s">
        <v>43</v>
      </c>
      <c r="K975" s="7">
        <v>3.78</v>
      </c>
      <c r="L975" s="6" t="s">
        <v>32</v>
      </c>
      <c r="M975" s="6">
        <v>201431</v>
      </c>
      <c r="N975" s="6" t="str">
        <f t="shared" si="46"/>
        <v>2014-3-1</v>
      </c>
      <c r="O975" s="7">
        <v>3.85</v>
      </c>
      <c r="P975" s="7">
        <v>3.92</v>
      </c>
      <c r="Q975" s="6" t="s">
        <v>32</v>
      </c>
      <c r="R975" s="6">
        <v>201731</v>
      </c>
      <c r="S975" s="6" t="str">
        <f t="shared" si="47"/>
        <v>2017-3-1</v>
      </c>
      <c r="T975" s="7">
        <v>3.66</v>
      </c>
      <c r="U975" s="7">
        <v>3.67</v>
      </c>
      <c r="V975" s="6" t="s">
        <v>32</v>
      </c>
      <c r="W975" s="6">
        <v>1</v>
      </c>
      <c r="X975" s="6">
        <v>0</v>
      </c>
      <c r="Y975" s="6">
        <v>1</v>
      </c>
      <c r="Z975" s="6">
        <v>1</v>
      </c>
      <c r="AA975" s="6">
        <v>1</v>
      </c>
      <c r="AB975" s="6">
        <v>1</v>
      </c>
      <c r="AC975" s="6">
        <v>0</v>
      </c>
      <c r="AD975" s="6">
        <v>0</v>
      </c>
      <c r="AE975" s="6">
        <v>0</v>
      </c>
      <c r="AF975" s="6">
        <v>1</v>
      </c>
      <c r="AG975" s="6">
        <v>1</v>
      </c>
      <c r="AH975" s="6">
        <v>1</v>
      </c>
    </row>
    <row r="976" spans="1:34" x14ac:dyDescent="0.3">
      <c r="A976" s="6">
        <v>201381</v>
      </c>
      <c r="B976" s="12" t="str">
        <f t="shared" si="45"/>
        <v>2013-8-1</v>
      </c>
      <c r="C976" s="15">
        <v>2013</v>
      </c>
      <c r="D976" s="15">
        <v>8</v>
      </c>
      <c r="E976" s="15">
        <v>1</v>
      </c>
      <c r="F976" s="6" t="s">
        <v>28</v>
      </c>
      <c r="G976" s="6" t="s">
        <v>37</v>
      </c>
      <c r="H976" s="7">
        <v>3.03</v>
      </c>
      <c r="I976" s="6" t="s">
        <v>30</v>
      </c>
      <c r="J976" s="6" t="s">
        <v>46</v>
      </c>
      <c r="K976" s="7">
        <v>3.12</v>
      </c>
      <c r="L976" s="6" t="s">
        <v>32</v>
      </c>
      <c r="M976" s="6">
        <v>201431</v>
      </c>
      <c r="N976" s="6" t="str">
        <f t="shared" si="46"/>
        <v>2014-3-1</v>
      </c>
      <c r="O976" s="7">
        <v>2.98</v>
      </c>
      <c r="P976" s="7">
        <v>2.85</v>
      </c>
      <c r="Q976" s="6" t="s">
        <v>32</v>
      </c>
      <c r="R976" s="6">
        <v>201431</v>
      </c>
      <c r="S976" s="6" t="str">
        <f t="shared" si="47"/>
        <v>2014-3-1</v>
      </c>
      <c r="T976" s="7">
        <v>2.98</v>
      </c>
      <c r="U976" s="7">
        <v>2.85</v>
      </c>
      <c r="V976" s="6" t="s">
        <v>32</v>
      </c>
      <c r="W976" s="6">
        <v>0</v>
      </c>
      <c r="X976" s="6">
        <v>1</v>
      </c>
      <c r="Y976" s="6">
        <v>1</v>
      </c>
      <c r="Z976" s="6">
        <v>0</v>
      </c>
      <c r="AA976" s="6">
        <v>0</v>
      </c>
      <c r="AB976" s="6">
        <v>0</v>
      </c>
      <c r="AC976" s="6">
        <v>0</v>
      </c>
      <c r="AD976" s="6">
        <v>0</v>
      </c>
      <c r="AE976" s="6">
        <v>0</v>
      </c>
      <c r="AF976" s="6">
        <v>0</v>
      </c>
      <c r="AG976" s="6">
        <v>0</v>
      </c>
      <c r="AH976" s="6">
        <v>0</v>
      </c>
    </row>
    <row r="977" spans="1:34" x14ac:dyDescent="0.3">
      <c r="A977" s="6">
        <v>201381</v>
      </c>
      <c r="B977" s="12" t="str">
        <f t="shared" si="45"/>
        <v>2013-8-1</v>
      </c>
      <c r="C977" s="15">
        <v>2013</v>
      </c>
      <c r="D977" s="15">
        <v>8</v>
      </c>
      <c r="E977" s="15">
        <v>1</v>
      </c>
      <c r="F977" s="6" t="s">
        <v>28</v>
      </c>
      <c r="G977" s="6" t="s">
        <v>38</v>
      </c>
      <c r="H977" s="7">
        <v>3.39</v>
      </c>
      <c r="I977" s="6" t="s">
        <v>53</v>
      </c>
      <c r="J977" s="6" t="s">
        <v>31</v>
      </c>
      <c r="K977" s="7">
        <v>3.4</v>
      </c>
      <c r="L977" s="6" t="s">
        <v>32</v>
      </c>
      <c r="M977" s="6">
        <v>201431</v>
      </c>
      <c r="N977" s="6" t="str">
        <f t="shared" si="46"/>
        <v>2014-3-1</v>
      </c>
      <c r="O977" s="7">
        <v>3.03</v>
      </c>
      <c r="P977" s="7">
        <v>2.66</v>
      </c>
      <c r="Q977" s="6" t="s">
        <v>32</v>
      </c>
      <c r="R977" s="6">
        <v>201751</v>
      </c>
      <c r="S977" s="6" t="str">
        <f t="shared" si="47"/>
        <v>2017-5-1</v>
      </c>
      <c r="T977" s="7">
        <v>3.06</v>
      </c>
      <c r="U977" s="7">
        <v>4</v>
      </c>
      <c r="V977" s="6" t="s">
        <v>32</v>
      </c>
      <c r="W977" s="6">
        <v>1</v>
      </c>
      <c r="X977" s="6">
        <v>0</v>
      </c>
      <c r="Y977" s="6">
        <v>1</v>
      </c>
      <c r="Z977" s="6">
        <v>1</v>
      </c>
      <c r="AA977" s="6">
        <v>1</v>
      </c>
      <c r="AB977" s="6">
        <v>1</v>
      </c>
      <c r="AC977" s="6">
        <v>0</v>
      </c>
      <c r="AD977" s="6">
        <v>0</v>
      </c>
      <c r="AE977" s="6">
        <v>0</v>
      </c>
      <c r="AF977" s="6">
        <v>1</v>
      </c>
      <c r="AG977" s="6">
        <v>1</v>
      </c>
      <c r="AH977" s="6">
        <v>1</v>
      </c>
    </row>
    <row r="978" spans="1:34" x14ac:dyDescent="0.3">
      <c r="A978" s="6">
        <v>201381</v>
      </c>
      <c r="B978" s="12" t="str">
        <f t="shared" si="45"/>
        <v>2013-8-1</v>
      </c>
      <c r="C978" s="15">
        <v>2013</v>
      </c>
      <c r="D978" s="15">
        <v>8</v>
      </c>
      <c r="E978" s="15">
        <v>1</v>
      </c>
      <c r="F978" s="6" t="s">
        <v>33</v>
      </c>
      <c r="G978" s="6" t="s">
        <v>40</v>
      </c>
      <c r="H978" s="7">
        <v>3.6</v>
      </c>
      <c r="I978" s="6" t="s">
        <v>54</v>
      </c>
      <c r="J978" s="6" t="s">
        <v>43</v>
      </c>
      <c r="K978" s="7">
        <v>2.9</v>
      </c>
      <c r="L978" s="6" t="s">
        <v>32</v>
      </c>
      <c r="M978" s="6">
        <v>201461</v>
      </c>
      <c r="N978" s="6" t="str">
        <f t="shared" si="46"/>
        <v>2014-6-1</v>
      </c>
      <c r="O978" s="7">
        <v>2.88</v>
      </c>
      <c r="P978" s="7">
        <v>2.85</v>
      </c>
      <c r="Q978" s="6" t="s">
        <v>32</v>
      </c>
      <c r="R978" s="6">
        <v>201631</v>
      </c>
      <c r="S978" s="6" t="str">
        <f t="shared" si="47"/>
        <v>2016-3-1</v>
      </c>
      <c r="T978" s="7">
        <v>3.02</v>
      </c>
      <c r="U978" s="7">
        <v>3.03</v>
      </c>
      <c r="V978" s="6" t="s">
        <v>32</v>
      </c>
      <c r="W978" s="6">
        <v>0</v>
      </c>
      <c r="X978" s="6">
        <v>0</v>
      </c>
      <c r="Y978" s="6">
        <v>1</v>
      </c>
      <c r="Z978" s="6">
        <v>1</v>
      </c>
      <c r="AA978" s="6">
        <v>1</v>
      </c>
      <c r="AB978" s="6">
        <v>0</v>
      </c>
      <c r="AC978" s="6">
        <v>0</v>
      </c>
      <c r="AD978" s="6">
        <v>0</v>
      </c>
      <c r="AE978" s="6">
        <v>1</v>
      </c>
      <c r="AF978" s="6">
        <v>1</v>
      </c>
      <c r="AG978" s="6">
        <v>1</v>
      </c>
      <c r="AH978" s="6">
        <v>1</v>
      </c>
    </row>
    <row r="979" spans="1:34" x14ac:dyDescent="0.3">
      <c r="A979" s="6">
        <v>201381</v>
      </c>
      <c r="B979" s="12" t="str">
        <f t="shared" si="45"/>
        <v>2013-8-1</v>
      </c>
      <c r="C979" s="15">
        <v>2013</v>
      </c>
      <c r="D979" s="15">
        <v>8</v>
      </c>
      <c r="E979" s="15">
        <v>1</v>
      </c>
      <c r="F979" s="6" t="s">
        <v>28</v>
      </c>
      <c r="G979" s="6" t="s">
        <v>29</v>
      </c>
      <c r="H979" s="7">
        <v>2.86</v>
      </c>
      <c r="I979" s="6" t="s">
        <v>51</v>
      </c>
      <c r="J979" s="6" t="s">
        <v>43</v>
      </c>
      <c r="K979" s="7">
        <v>2.2000000000000002</v>
      </c>
      <c r="L979" s="6" t="s">
        <v>39</v>
      </c>
      <c r="M979" s="6">
        <v>201461</v>
      </c>
      <c r="N979" s="6" t="str">
        <f t="shared" si="46"/>
        <v>2014-6-1</v>
      </c>
      <c r="O979" s="7">
        <v>1.87</v>
      </c>
      <c r="P979" s="7">
        <v>0</v>
      </c>
      <c r="Q979" s="6" t="s">
        <v>39</v>
      </c>
      <c r="R979" s="6">
        <v>201461</v>
      </c>
      <c r="S979" s="6" t="str">
        <f t="shared" si="47"/>
        <v>2014-6-1</v>
      </c>
      <c r="T979" s="7">
        <v>1.87</v>
      </c>
      <c r="U979" s="7">
        <v>0</v>
      </c>
      <c r="V979" s="6" t="s">
        <v>39</v>
      </c>
      <c r="W979" s="6">
        <v>0</v>
      </c>
      <c r="X979" s="6">
        <v>1</v>
      </c>
      <c r="Y979" s="6">
        <v>1</v>
      </c>
      <c r="Z979" s="6">
        <v>0</v>
      </c>
      <c r="AA979" s="6">
        <v>0</v>
      </c>
      <c r="AB979" s="6">
        <v>0</v>
      </c>
      <c r="AC979" s="6">
        <v>0</v>
      </c>
      <c r="AD979" s="6">
        <v>0</v>
      </c>
      <c r="AE979" s="6">
        <v>0</v>
      </c>
      <c r="AF979" s="6">
        <v>0</v>
      </c>
      <c r="AG979" s="6">
        <v>0</v>
      </c>
      <c r="AH979" s="6">
        <v>0</v>
      </c>
    </row>
    <row r="980" spans="1:34" x14ac:dyDescent="0.3">
      <c r="A980" s="6">
        <v>201381</v>
      </c>
      <c r="B980" s="12" t="str">
        <f t="shared" si="45"/>
        <v>2013-8-1</v>
      </c>
      <c r="C980" s="15">
        <v>2013</v>
      </c>
      <c r="D980" s="15">
        <v>8</v>
      </c>
      <c r="E980" s="15">
        <v>1</v>
      </c>
      <c r="F980" s="6" t="s">
        <v>33</v>
      </c>
      <c r="G980" s="6" t="s">
        <v>38</v>
      </c>
      <c r="H980" s="7">
        <v>3.4</v>
      </c>
      <c r="I980" s="6" t="s">
        <v>56</v>
      </c>
      <c r="J980" s="6" t="s">
        <v>43</v>
      </c>
      <c r="K980" s="7">
        <v>2.4</v>
      </c>
      <c r="L980" s="6" t="s">
        <v>32</v>
      </c>
      <c r="M980" s="6">
        <v>201431</v>
      </c>
      <c r="N980" s="6" t="str">
        <f t="shared" si="46"/>
        <v>2014-3-1</v>
      </c>
      <c r="O980" s="7">
        <v>2.71</v>
      </c>
      <c r="P980" s="7">
        <v>3.06</v>
      </c>
      <c r="Q980" s="6" t="s">
        <v>32</v>
      </c>
      <c r="R980" s="6">
        <v>201731</v>
      </c>
      <c r="S980" s="6" t="str">
        <f t="shared" si="47"/>
        <v>2017-3-1</v>
      </c>
      <c r="T980" s="7">
        <v>3.39</v>
      </c>
      <c r="U980" s="7">
        <v>3.65</v>
      </c>
      <c r="V980" s="6" t="s">
        <v>32</v>
      </c>
      <c r="W980" s="6">
        <v>1</v>
      </c>
      <c r="X980" s="6">
        <v>0</v>
      </c>
      <c r="Y980" s="6">
        <v>1</v>
      </c>
      <c r="Z980" s="6">
        <v>1</v>
      </c>
      <c r="AA980" s="6">
        <v>1</v>
      </c>
      <c r="AB980" s="6">
        <v>1</v>
      </c>
      <c r="AC980" s="6">
        <v>0</v>
      </c>
      <c r="AD980" s="6">
        <v>0</v>
      </c>
      <c r="AE980" s="6">
        <v>0</v>
      </c>
      <c r="AF980" s="6">
        <v>1</v>
      </c>
      <c r="AG980" s="6">
        <v>1</v>
      </c>
      <c r="AH980" s="6">
        <v>1</v>
      </c>
    </row>
    <row r="981" spans="1:34" x14ac:dyDescent="0.3">
      <c r="A981" s="6">
        <v>201381</v>
      </c>
      <c r="B981" s="12" t="str">
        <f t="shared" si="45"/>
        <v>2013-8-1</v>
      </c>
      <c r="C981" s="15">
        <v>2013</v>
      </c>
      <c r="D981" s="15">
        <v>8</v>
      </c>
      <c r="E981" s="15">
        <v>1</v>
      </c>
      <c r="F981" s="6" t="s">
        <v>33</v>
      </c>
      <c r="G981" s="6" t="s">
        <v>40</v>
      </c>
      <c r="H981" s="7">
        <v>3.35</v>
      </c>
      <c r="I981" s="6" t="s">
        <v>60</v>
      </c>
      <c r="J981" s="6" t="s">
        <v>43</v>
      </c>
      <c r="K981" s="7">
        <v>1.8</v>
      </c>
      <c r="L981" s="6" t="s">
        <v>39</v>
      </c>
      <c r="M981" s="6">
        <v>201431</v>
      </c>
      <c r="N981" s="6" t="str">
        <f t="shared" si="46"/>
        <v>2014-3-1</v>
      </c>
      <c r="O981" s="7">
        <v>1.63</v>
      </c>
      <c r="P981" s="7">
        <v>1.48</v>
      </c>
      <c r="Q981" s="6" t="s">
        <v>39</v>
      </c>
      <c r="R981" s="6">
        <v>201531</v>
      </c>
      <c r="S981" s="6" t="str">
        <f t="shared" si="47"/>
        <v>2015-3-1</v>
      </c>
      <c r="T981" s="7">
        <v>1.24</v>
      </c>
      <c r="U981" s="7">
        <v>0</v>
      </c>
      <c r="V981" s="6" t="s">
        <v>47</v>
      </c>
      <c r="W981" s="6">
        <v>1</v>
      </c>
      <c r="X981" s="6">
        <v>0</v>
      </c>
      <c r="Y981" s="6">
        <v>1</v>
      </c>
      <c r="Z981" s="6">
        <v>1</v>
      </c>
      <c r="AA981" s="6">
        <v>0</v>
      </c>
      <c r="AB981" s="6">
        <v>0</v>
      </c>
      <c r="AC981" s="6">
        <v>0</v>
      </c>
      <c r="AD981" s="6">
        <v>0</v>
      </c>
      <c r="AE981" s="6">
        <v>0</v>
      </c>
      <c r="AF981" s="6">
        <v>0</v>
      </c>
      <c r="AG981" s="6">
        <v>0</v>
      </c>
      <c r="AH981" s="6">
        <v>0</v>
      </c>
    </row>
    <row r="982" spans="1:34" x14ac:dyDescent="0.3">
      <c r="A982" s="6">
        <v>201381</v>
      </c>
      <c r="B982" s="12" t="str">
        <f t="shared" si="45"/>
        <v>2013-8-1</v>
      </c>
      <c r="C982" s="15">
        <v>2013</v>
      </c>
      <c r="D982" s="15">
        <v>8</v>
      </c>
      <c r="E982" s="15">
        <v>1</v>
      </c>
      <c r="F982" s="6" t="s">
        <v>28</v>
      </c>
      <c r="G982" s="6" t="s">
        <v>38</v>
      </c>
      <c r="H982" s="7">
        <v>3.1</v>
      </c>
      <c r="I982" s="6" t="s">
        <v>30</v>
      </c>
      <c r="J982" s="6" t="s">
        <v>31</v>
      </c>
      <c r="K982" s="7">
        <v>3.12</v>
      </c>
      <c r="L982" s="6" t="s">
        <v>32</v>
      </c>
      <c r="M982" s="6">
        <v>201431</v>
      </c>
      <c r="N982" s="6" t="str">
        <f t="shared" si="46"/>
        <v>2014-3-1</v>
      </c>
      <c r="O982" s="7">
        <v>3.15</v>
      </c>
      <c r="P982" s="7">
        <v>3.19</v>
      </c>
      <c r="Q982" s="6" t="s">
        <v>32</v>
      </c>
      <c r="R982" s="6">
        <v>201431</v>
      </c>
      <c r="S982" s="6" t="str">
        <f t="shared" si="47"/>
        <v>2014-3-1</v>
      </c>
      <c r="T982" s="7">
        <v>3.15</v>
      </c>
      <c r="U982" s="7">
        <v>3.19</v>
      </c>
      <c r="V982" s="6" t="s">
        <v>32</v>
      </c>
      <c r="W982" s="6">
        <v>1</v>
      </c>
      <c r="X982" s="6">
        <v>1</v>
      </c>
      <c r="Y982" s="6">
        <v>1</v>
      </c>
      <c r="Z982" s="6">
        <v>0</v>
      </c>
      <c r="AA982" s="6">
        <v>0</v>
      </c>
      <c r="AB982" s="6">
        <v>0</v>
      </c>
      <c r="AC982" s="6">
        <v>0</v>
      </c>
      <c r="AD982" s="6">
        <v>0</v>
      </c>
      <c r="AE982" s="6">
        <v>0</v>
      </c>
      <c r="AF982" s="6">
        <v>0</v>
      </c>
      <c r="AG982" s="6">
        <v>0</v>
      </c>
      <c r="AH982" s="6">
        <v>0</v>
      </c>
    </row>
    <row r="983" spans="1:34" x14ac:dyDescent="0.3">
      <c r="A983" s="6">
        <v>201381</v>
      </c>
      <c r="B983" s="12" t="str">
        <f t="shared" si="45"/>
        <v>2013-8-1</v>
      </c>
      <c r="C983" s="15">
        <v>2013</v>
      </c>
      <c r="D983" s="15">
        <v>8</v>
      </c>
      <c r="E983" s="15">
        <v>1</v>
      </c>
      <c r="F983" s="6" t="s">
        <v>33</v>
      </c>
      <c r="G983" s="6" t="s">
        <v>40</v>
      </c>
      <c r="H983" s="7">
        <v>3.18</v>
      </c>
      <c r="I983" s="6" t="s">
        <v>30</v>
      </c>
      <c r="J983" s="6" t="s">
        <v>31</v>
      </c>
      <c r="K983" s="7">
        <v>3.23</v>
      </c>
      <c r="L983" s="6" t="s">
        <v>32</v>
      </c>
      <c r="M983" s="6">
        <v>201431</v>
      </c>
      <c r="N983" s="6" t="str">
        <f t="shared" si="46"/>
        <v>2014-3-1</v>
      </c>
      <c r="O983" s="7">
        <v>3.2</v>
      </c>
      <c r="P983" s="7">
        <v>3.18</v>
      </c>
      <c r="Q983" s="6" t="s">
        <v>32</v>
      </c>
      <c r="R983" s="6">
        <v>201731</v>
      </c>
      <c r="S983" s="6" t="str">
        <f t="shared" si="47"/>
        <v>2017-3-1</v>
      </c>
      <c r="T983" s="7">
        <v>2.67</v>
      </c>
      <c r="U983" s="7">
        <v>1.91</v>
      </c>
      <c r="V983" s="6" t="s">
        <v>42</v>
      </c>
      <c r="W983" s="6">
        <v>0</v>
      </c>
      <c r="X983" s="6">
        <v>0</v>
      </c>
      <c r="Y983" s="6">
        <v>1</v>
      </c>
      <c r="Z983" s="6">
        <v>1</v>
      </c>
      <c r="AA983" s="6">
        <v>1</v>
      </c>
      <c r="AB983" s="6">
        <v>1</v>
      </c>
      <c r="AC983" s="6">
        <v>0</v>
      </c>
      <c r="AD983" s="6">
        <v>0</v>
      </c>
      <c r="AE983" s="6">
        <v>0</v>
      </c>
      <c r="AF983" s="6">
        <v>1</v>
      </c>
      <c r="AG983" s="6">
        <v>1</v>
      </c>
      <c r="AH983" s="6">
        <v>1</v>
      </c>
    </row>
    <row r="984" spans="1:34" x14ac:dyDescent="0.3">
      <c r="A984" s="6">
        <v>201381</v>
      </c>
      <c r="B984" s="12" t="str">
        <f t="shared" si="45"/>
        <v>2013-8-1</v>
      </c>
      <c r="C984" s="15">
        <v>2013</v>
      </c>
      <c r="D984" s="15">
        <v>8</v>
      </c>
      <c r="E984" s="15">
        <v>1</v>
      </c>
      <c r="F984" s="6" t="s">
        <v>33</v>
      </c>
      <c r="G984" s="6" t="s">
        <v>37</v>
      </c>
      <c r="H984" s="7">
        <v>3.65</v>
      </c>
      <c r="I984" s="6" t="s">
        <v>56</v>
      </c>
      <c r="J984" s="6" t="s">
        <v>43</v>
      </c>
      <c r="K984" s="7">
        <v>3.38</v>
      </c>
      <c r="L984" s="6" t="s">
        <v>32</v>
      </c>
      <c r="M984" s="6">
        <v>201431</v>
      </c>
      <c r="N984" s="6" t="str">
        <f t="shared" si="46"/>
        <v>2014-3-1</v>
      </c>
      <c r="O984" s="7">
        <v>3.51</v>
      </c>
      <c r="P984" s="7">
        <v>3.64</v>
      </c>
      <c r="Q984" s="6" t="s">
        <v>32</v>
      </c>
      <c r="R984" s="6">
        <v>201831</v>
      </c>
      <c r="S984" s="6" t="str">
        <f t="shared" si="47"/>
        <v>2018-3-1</v>
      </c>
      <c r="T984" s="7">
        <v>3.15</v>
      </c>
      <c r="U984" s="7">
        <v>3.7</v>
      </c>
      <c r="V984" s="6" t="s">
        <v>32</v>
      </c>
      <c r="W984" s="6">
        <v>1</v>
      </c>
      <c r="X984" s="6">
        <v>0</v>
      </c>
      <c r="Y984" s="6">
        <v>1</v>
      </c>
      <c r="Z984" s="6">
        <v>1</v>
      </c>
      <c r="AA984" s="6">
        <v>1</v>
      </c>
      <c r="AB984" s="6">
        <v>1</v>
      </c>
      <c r="AC984" s="6">
        <v>1</v>
      </c>
      <c r="AD984" s="6">
        <v>0</v>
      </c>
      <c r="AE984" s="6">
        <v>0</v>
      </c>
      <c r="AF984" s="6">
        <v>0</v>
      </c>
      <c r="AG984" s="6">
        <v>1</v>
      </c>
      <c r="AH984" s="6">
        <v>1</v>
      </c>
    </row>
    <row r="985" spans="1:34" x14ac:dyDescent="0.3">
      <c r="A985" s="6">
        <v>201381</v>
      </c>
      <c r="B985" s="12" t="str">
        <f t="shared" si="45"/>
        <v>2013-8-1</v>
      </c>
      <c r="C985" s="15">
        <v>2013</v>
      </c>
      <c r="D985" s="15">
        <v>8</v>
      </c>
      <c r="E985" s="15">
        <v>1</v>
      </c>
      <c r="F985" s="6" t="s">
        <v>33</v>
      </c>
      <c r="G985" s="6" t="s">
        <v>38</v>
      </c>
      <c r="H985" s="7">
        <v>3.58</v>
      </c>
      <c r="I985" s="6" t="s">
        <v>55</v>
      </c>
      <c r="J985" s="6" t="s">
        <v>43</v>
      </c>
      <c r="K985" s="7">
        <v>2.82</v>
      </c>
      <c r="L985" s="6" t="s">
        <v>32</v>
      </c>
      <c r="M985" s="6">
        <v>201431</v>
      </c>
      <c r="N985" s="6" t="str">
        <f t="shared" si="46"/>
        <v>2014-3-1</v>
      </c>
      <c r="O985" s="7">
        <v>2.4500000000000002</v>
      </c>
      <c r="P985" s="7">
        <v>2.0699999999999998</v>
      </c>
      <c r="Q985" s="6" t="s">
        <v>32</v>
      </c>
      <c r="R985" s="6">
        <v>201731</v>
      </c>
      <c r="S985" s="6" t="str">
        <f t="shared" si="47"/>
        <v>2017-3-1</v>
      </c>
      <c r="T985" s="7">
        <v>2.57</v>
      </c>
      <c r="U985" s="7">
        <v>2.96</v>
      </c>
      <c r="V985" s="6" t="s">
        <v>32</v>
      </c>
      <c r="W985" s="6">
        <v>1</v>
      </c>
      <c r="X985" s="6">
        <v>0</v>
      </c>
      <c r="Y985" s="6">
        <v>1</v>
      </c>
      <c r="Z985" s="6">
        <v>1</v>
      </c>
      <c r="AA985" s="6">
        <v>1</v>
      </c>
      <c r="AB985" s="6">
        <v>1</v>
      </c>
      <c r="AC985" s="6">
        <v>0</v>
      </c>
      <c r="AD985" s="6">
        <v>0</v>
      </c>
      <c r="AE985" s="6">
        <v>0</v>
      </c>
      <c r="AF985" s="6">
        <v>0</v>
      </c>
      <c r="AG985" s="6">
        <v>0</v>
      </c>
      <c r="AH985" s="6">
        <v>0</v>
      </c>
    </row>
    <row r="986" spans="1:34" x14ac:dyDescent="0.3">
      <c r="A986" s="6">
        <v>201381</v>
      </c>
      <c r="B986" s="12" t="str">
        <f t="shared" si="45"/>
        <v>2013-8-1</v>
      </c>
      <c r="C986" s="15">
        <v>2013</v>
      </c>
      <c r="D986" s="15">
        <v>8</v>
      </c>
      <c r="E986" s="15">
        <v>1</v>
      </c>
      <c r="F986" s="6" t="s">
        <v>28</v>
      </c>
      <c r="G986" s="6" t="s">
        <v>38</v>
      </c>
      <c r="H986" s="7">
        <v>3.67</v>
      </c>
      <c r="I986" s="6" t="s">
        <v>51</v>
      </c>
      <c r="J986" s="6" t="s">
        <v>31</v>
      </c>
      <c r="K986" s="7">
        <v>3.77</v>
      </c>
      <c r="L986" s="6" t="s">
        <v>32</v>
      </c>
      <c r="M986" s="6">
        <v>201431</v>
      </c>
      <c r="N986" s="6" t="str">
        <f t="shared" si="46"/>
        <v>2014-3-1</v>
      </c>
      <c r="O986" s="7">
        <v>3.68</v>
      </c>
      <c r="P986" s="7">
        <v>3.59</v>
      </c>
      <c r="Q986" s="6" t="s">
        <v>32</v>
      </c>
      <c r="R986" s="6">
        <v>201731</v>
      </c>
      <c r="S986" s="6" t="str">
        <f t="shared" si="47"/>
        <v>2017-3-1</v>
      </c>
      <c r="T986" s="7">
        <v>3.89</v>
      </c>
      <c r="U986" s="7">
        <v>4</v>
      </c>
      <c r="V986" s="6" t="s">
        <v>32</v>
      </c>
      <c r="W986" s="6">
        <v>0</v>
      </c>
      <c r="X986" s="6">
        <v>0</v>
      </c>
      <c r="Y986" s="6">
        <v>1</v>
      </c>
      <c r="Z986" s="6">
        <v>1</v>
      </c>
      <c r="AA986" s="6">
        <v>1</v>
      </c>
      <c r="AB986" s="6">
        <v>1</v>
      </c>
      <c r="AC986" s="6">
        <v>0</v>
      </c>
      <c r="AD986" s="6">
        <v>0</v>
      </c>
      <c r="AE986" s="6">
        <v>0</v>
      </c>
      <c r="AF986" s="6">
        <v>1</v>
      </c>
      <c r="AG986" s="6">
        <v>1</v>
      </c>
      <c r="AH986" s="6">
        <v>1</v>
      </c>
    </row>
    <row r="987" spans="1:34" x14ac:dyDescent="0.3">
      <c r="A987" s="6">
        <v>201381</v>
      </c>
      <c r="B987" s="12" t="str">
        <f t="shared" si="45"/>
        <v>2013-8-1</v>
      </c>
      <c r="C987" s="15">
        <v>2013</v>
      </c>
      <c r="D987" s="15">
        <v>8</v>
      </c>
      <c r="E987" s="15">
        <v>1</v>
      </c>
      <c r="F987" s="6" t="s">
        <v>28</v>
      </c>
      <c r="G987" s="6" t="s">
        <v>36</v>
      </c>
      <c r="H987" s="7">
        <v>3.49</v>
      </c>
      <c r="I987" s="6" t="s">
        <v>30</v>
      </c>
      <c r="J987" s="6" t="s">
        <v>31</v>
      </c>
      <c r="K987" s="7">
        <v>3.13</v>
      </c>
      <c r="L987" s="6" t="s">
        <v>32</v>
      </c>
      <c r="M987" s="6">
        <v>201431</v>
      </c>
      <c r="N987" s="6" t="str">
        <f t="shared" si="46"/>
        <v>2014-3-1</v>
      </c>
      <c r="O987" s="7">
        <v>3.2</v>
      </c>
      <c r="P987" s="7">
        <v>3.25</v>
      </c>
      <c r="Q987" s="6" t="s">
        <v>32</v>
      </c>
      <c r="R987" s="6">
        <v>201781</v>
      </c>
      <c r="S987" s="6" t="str">
        <f t="shared" si="47"/>
        <v>2017-8-1</v>
      </c>
      <c r="T987" s="7">
        <v>3.41</v>
      </c>
      <c r="U987" s="7">
        <v>2.8</v>
      </c>
      <c r="V987" s="6" t="s">
        <v>32</v>
      </c>
      <c r="W987" s="6">
        <v>1</v>
      </c>
      <c r="X987" s="6">
        <v>1</v>
      </c>
      <c r="Y987" s="6">
        <v>1</v>
      </c>
      <c r="Z987" s="6">
        <v>1</v>
      </c>
      <c r="AA987" s="6">
        <v>1</v>
      </c>
      <c r="AB987" s="6">
        <v>1</v>
      </c>
      <c r="AC987" s="6">
        <v>1</v>
      </c>
      <c r="AD987" s="6">
        <v>0</v>
      </c>
      <c r="AE987" s="6">
        <v>0</v>
      </c>
      <c r="AF987" s="6">
        <v>0</v>
      </c>
      <c r="AG987" s="6">
        <v>1</v>
      </c>
      <c r="AH987" s="6">
        <v>1</v>
      </c>
    </row>
    <row r="988" spans="1:34" x14ac:dyDescent="0.3">
      <c r="A988" s="6">
        <v>201381</v>
      </c>
      <c r="B988" s="12" t="str">
        <f t="shared" si="45"/>
        <v>2013-8-1</v>
      </c>
      <c r="C988" s="15">
        <v>2013</v>
      </c>
      <c r="D988" s="15">
        <v>8</v>
      </c>
      <c r="E988" s="15">
        <v>1</v>
      </c>
      <c r="F988" s="6" t="s">
        <v>33</v>
      </c>
      <c r="G988" s="6" t="s">
        <v>37</v>
      </c>
      <c r="H988" s="7">
        <v>3.97</v>
      </c>
      <c r="I988" s="6" t="s">
        <v>30</v>
      </c>
      <c r="J988" s="6" t="s">
        <v>43</v>
      </c>
      <c r="K988" s="7">
        <v>3.67</v>
      </c>
      <c r="L988" s="6" t="s">
        <v>32</v>
      </c>
      <c r="M988" s="6">
        <v>201431</v>
      </c>
      <c r="N988" s="6" t="str">
        <f t="shared" si="46"/>
        <v>2014-3-1</v>
      </c>
      <c r="O988" s="7">
        <v>3.68</v>
      </c>
      <c r="P988" s="7">
        <v>3.68</v>
      </c>
      <c r="Q988" s="6" t="s">
        <v>32</v>
      </c>
      <c r="R988" s="6">
        <v>201731</v>
      </c>
      <c r="S988" s="6" t="str">
        <f t="shared" si="47"/>
        <v>2017-3-1</v>
      </c>
      <c r="T988" s="7">
        <v>3.78</v>
      </c>
      <c r="U988" s="7">
        <v>3.9</v>
      </c>
      <c r="V988" s="6" t="s">
        <v>32</v>
      </c>
      <c r="W988" s="6">
        <v>1</v>
      </c>
      <c r="X988" s="6">
        <v>0</v>
      </c>
      <c r="Y988" s="6">
        <v>1</v>
      </c>
      <c r="Z988" s="6">
        <v>1</v>
      </c>
      <c r="AA988" s="6">
        <v>1</v>
      </c>
      <c r="AB988" s="6">
        <v>1</v>
      </c>
      <c r="AC988" s="6">
        <v>0</v>
      </c>
      <c r="AD988" s="6">
        <v>0</v>
      </c>
      <c r="AE988" s="6">
        <v>0</v>
      </c>
      <c r="AF988" s="6">
        <v>1</v>
      </c>
      <c r="AG988" s="6">
        <v>1</v>
      </c>
      <c r="AH988" s="6">
        <v>1</v>
      </c>
    </row>
    <row r="989" spans="1:34" x14ac:dyDescent="0.3">
      <c r="A989" s="6">
        <v>201381</v>
      </c>
      <c r="B989" s="12" t="str">
        <f t="shared" si="45"/>
        <v>2013-8-1</v>
      </c>
      <c r="C989" s="15">
        <v>2013</v>
      </c>
      <c r="D989" s="15">
        <v>8</v>
      </c>
      <c r="E989" s="15">
        <v>1</v>
      </c>
      <c r="F989" s="6" t="s">
        <v>28</v>
      </c>
      <c r="G989" s="6" t="s">
        <v>38</v>
      </c>
      <c r="H989" s="7">
        <v>3.52</v>
      </c>
      <c r="I989" s="6" t="s">
        <v>54</v>
      </c>
      <c r="J989" s="6" t="s">
        <v>46</v>
      </c>
      <c r="K989" s="7">
        <v>3.77</v>
      </c>
      <c r="L989" s="6" t="s">
        <v>32</v>
      </c>
      <c r="M989" s="6">
        <v>201431</v>
      </c>
      <c r="N989" s="6" t="str">
        <f t="shared" si="46"/>
        <v>2014-3-1</v>
      </c>
      <c r="O989" s="7">
        <v>3.77</v>
      </c>
      <c r="P989" s="7">
        <v>3.77</v>
      </c>
      <c r="Q989" s="6" t="s">
        <v>32</v>
      </c>
      <c r="R989" s="6">
        <v>201731</v>
      </c>
      <c r="S989" s="6" t="str">
        <f t="shared" si="47"/>
        <v>2017-3-1</v>
      </c>
      <c r="T989" s="7">
        <v>3.83</v>
      </c>
      <c r="U989" s="7">
        <v>3.78</v>
      </c>
      <c r="V989" s="6" t="s">
        <v>32</v>
      </c>
      <c r="W989" s="6">
        <v>0</v>
      </c>
      <c r="X989" s="6">
        <v>0</v>
      </c>
      <c r="Y989" s="6">
        <v>1</v>
      </c>
      <c r="Z989" s="6">
        <v>1</v>
      </c>
      <c r="AA989" s="6">
        <v>1</v>
      </c>
      <c r="AB989" s="6">
        <v>1</v>
      </c>
      <c r="AC989" s="6">
        <v>0</v>
      </c>
      <c r="AD989" s="6">
        <v>0</v>
      </c>
      <c r="AE989" s="6">
        <v>0</v>
      </c>
      <c r="AF989" s="6">
        <v>1</v>
      </c>
      <c r="AG989" s="6">
        <v>1</v>
      </c>
      <c r="AH989" s="6">
        <v>1</v>
      </c>
    </row>
    <row r="990" spans="1:34" x14ac:dyDescent="0.3">
      <c r="A990" s="6">
        <v>201381</v>
      </c>
      <c r="B990" s="12" t="str">
        <f t="shared" si="45"/>
        <v>2013-8-1</v>
      </c>
      <c r="C990" s="15">
        <v>2013</v>
      </c>
      <c r="D990" s="15">
        <v>8</v>
      </c>
      <c r="E990" s="15">
        <v>1</v>
      </c>
      <c r="F990" s="6" t="s">
        <v>33</v>
      </c>
      <c r="G990" s="6" t="s">
        <v>38</v>
      </c>
      <c r="H990" s="7">
        <v>3.43</v>
      </c>
      <c r="I990" s="6" t="s">
        <v>60</v>
      </c>
      <c r="J990" s="6" t="s">
        <v>43</v>
      </c>
      <c r="K990" s="7">
        <v>3.17</v>
      </c>
      <c r="L990" s="6" t="s">
        <v>32</v>
      </c>
      <c r="M990" s="6">
        <v>201431</v>
      </c>
      <c r="N990" s="6" t="str">
        <f t="shared" si="46"/>
        <v>2014-3-1</v>
      </c>
      <c r="O990" s="7">
        <v>3.16</v>
      </c>
      <c r="P990" s="7">
        <v>3.16</v>
      </c>
      <c r="Q990" s="6" t="s">
        <v>32</v>
      </c>
      <c r="R990" s="6">
        <v>201731</v>
      </c>
      <c r="S990" s="6" t="str">
        <f t="shared" si="47"/>
        <v>2017-3-1</v>
      </c>
      <c r="T990" s="7">
        <v>2.88</v>
      </c>
      <c r="U990" s="7">
        <v>3.43</v>
      </c>
      <c r="V990" s="6" t="s">
        <v>32</v>
      </c>
      <c r="W990" s="6">
        <v>1</v>
      </c>
      <c r="X990" s="6">
        <v>0</v>
      </c>
      <c r="Y990" s="6">
        <v>1</v>
      </c>
      <c r="Z990" s="6">
        <v>1</v>
      </c>
      <c r="AA990" s="6">
        <v>1</v>
      </c>
      <c r="AB990" s="6">
        <v>1</v>
      </c>
      <c r="AC990" s="6">
        <v>0</v>
      </c>
      <c r="AD990" s="6">
        <v>0</v>
      </c>
      <c r="AE990" s="6">
        <v>0</v>
      </c>
      <c r="AF990" s="6">
        <v>1</v>
      </c>
      <c r="AG990" s="6">
        <v>1</v>
      </c>
      <c r="AH990" s="6">
        <v>1</v>
      </c>
    </row>
    <row r="991" spans="1:34" x14ac:dyDescent="0.3">
      <c r="A991" s="6">
        <v>201381</v>
      </c>
      <c r="B991" s="12" t="str">
        <f t="shared" si="45"/>
        <v>2013-8-1</v>
      </c>
      <c r="C991" s="15">
        <v>2013</v>
      </c>
      <c r="D991" s="15">
        <v>8</v>
      </c>
      <c r="E991" s="15">
        <v>1</v>
      </c>
      <c r="F991" s="6" t="s">
        <v>28</v>
      </c>
      <c r="G991" s="6" t="s">
        <v>40</v>
      </c>
      <c r="H991" s="7">
        <v>3.61</v>
      </c>
      <c r="I991" s="6" t="s">
        <v>53</v>
      </c>
      <c r="J991" s="6" t="s">
        <v>46</v>
      </c>
      <c r="K991" s="7">
        <v>3.75</v>
      </c>
      <c r="L991" s="6" t="s">
        <v>32</v>
      </c>
      <c r="M991" s="6">
        <v>201431</v>
      </c>
      <c r="N991" s="6" t="str">
        <f t="shared" si="46"/>
        <v>2014-3-1</v>
      </c>
      <c r="O991" s="7">
        <v>3.59</v>
      </c>
      <c r="P991" s="7">
        <v>3.44</v>
      </c>
      <c r="Q991" s="6" t="s">
        <v>32</v>
      </c>
      <c r="R991" s="6">
        <v>201731</v>
      </c>
      <c r="S991" s="6" t="str">
        <f t="shared" si="47"/>
        <v>2017-3-1</v>
      </c>
      <c r="T991" s="7">
        <v>3.16</v>
      </c>
      <c r="U991" s="7">
        <v>2.82</v>
      </c>
      <c r="V991" s="6" t="s">
        <v>32</v>
      </c>
      <c r="W991" s="6">
        <v>1</v>
      </c>
      <c r="X991" s="6">
        <v>0</v>
      </c>
      <c r="Y991" s="6">
        <v>1</v>
      </c>
      <c r="Z991" s="6">
        <v>1</v>
      </c>
      <c r="AA991" s="6">
        <v>1</v>
      </c>
      <c r="AB991" s="6">
        <v>1</v>
      </c>
      <c r="AC991" s="6">
        <v>0</v>
      </c>
      <c r="AD991" s="6">
        <v>0</v>
      </c>
      <c r="AE991" s="6">
        <v>0</v>
      </c>
      <c r="AF991" s="6">
        <v>1</v>
      </c>
      <c r="AG991" s="6">
        <v>1</v>
      </c>
      <c r="AH991" s="6">
        <v>1</v>
      </c>
    </row>
    <row r="992" spans="1:34" x14ac:dyDescent="0.3">
      <c r="A992" s="6">
        <v>201381</v>
      </c>
      <c r="B992" s="12" t="str">
        <f t="shared" si="45"/>
        <v>2013-8-1</v>
      </c>
      <c r="C992" s="15">
        <v>2013</v>
      </c>
      <c r="D992" s="15">
        <v>8</v>
      </c>
      <c r="E992" s="15">
        <v>1</v>
      </c>
      <c r="F992" s="6" t="s">
        <v>33</v>
      </c>
      <c r="G992" s="6" t="s">
        <v>36</v>
      </c>
      <c r="H992" s="7">
        <v>3.25</v>
      </c>
      <c r="I992" s="6" t="s">
        <v>52</v>
      </c>
      <c r="J992" s="6" t="s">
        <v>31</v>
      </c>
      <c r="K992" s="7">
        <v>3.53</v>
      </c>
      <c r="L992" s="6" t="s">
        <v>32</v>
      </c>
      <c r="M992" s="6">
        <v>201431</v>
      </c>
      <c r="N992" s="6" t="str">
        <f t="shared" si="46"/>
        <v>2014-3-1</v>
      </c>
      <c r="O992" s="7">
        <v>2.81</v>
      </c>
      <c r="P992" s="7">
        <v>2.27</v>
      </c>
      <c r="Q992" s="6" t="s">
        <v>32</v>
      </c>
      <c r="R992" s="6">
        <v>201731</v>
      </c>
      <c r="S992" s="6" t="str">
        <f t="shared" si="47"/>
        <v>2017-3-1</v>
      </c>
      <c r="T992" s="7">
        <v>3.09</v>
      </c>
      <c r="U992" s="7">
        <v>3.42</v>
      </c>
      <c r="V992" s="6" t="s">
        <v>32</v>
      </c>
      <c r="W992" s="6">
        <v>0</v>
      </c>
      <c r="X992" s="6">
        <v>0</v>
      </c>
      <c r="Y992" s="6">
        <v>1</v>
      </c>
      <c r="Z992" s="6">
        <v>1</v>
      </c>
      <c r="AA992" s="6">
        <v>1</v>
      </c>
      <c r="AB992" s="6">
        <v>1</v>
      </c>
      <c r="AC992" s="6">
        <v>0</v>
      </c>
      <c r="AD992" s="6">
        <v>0</v>
      </c>
      <c r="AE992" s="6">
        <v>0</v>
      </c>
      <c r="AF992" s="6">
        <v>1</v>
      </c>
      <c r="AG992" s="6">
        <v>1</v>
      </c>
      <c r="AH992" s="6">
        <v>1</v>
      </c>
    </row>
    <row r="993" spans="1:34" x14ac:dyDescent="0.3">
      <c r="A993" s="6">
        <v>201381</v>
      </c>
      <c r="B993" s="12" t="str">
        <f t="shared" si="45"/>
        <v>2013-8-1</v>
      </c>
      <c r="C993" s="15">
        <v>2013</v>
      </c>
      <c r="D993" s="15">
        <v>8</v>
      </c>
      <c r="E993" s="15">
        <v>1</v>
      </c>
      <c r="F993" s="6" t="s">
        <v>28</v>
      </c>
      <c r="G993" s="6" t="s">
        <v>37</v>
      </c>
      <c r="H993" s="7">
        <v>3.11</v>
      </c>
      <c r="I993" s="6" t="s">
        <v>30</v>
      </c>
      <c r="J993" s="6" t="s">
        <v>43</v>
      </c>
      <c r="K993" s="7">
        <v>3.9</v>
      </c>
      <c r="L993" s="6" t="s">
        <v>32</v>
      </c>
      <c r="M993" s="6">
        <v>201431</v>
      </c>
      <c r="N993" s="6" t="str">
        <f t="shared" si="46"/>
        <v>2014-3-1</v>
      </c>
      <c r="O993" s="7">
        <v>3.95</v>
      </c>
      <c r="P993" s="7">
        <v>4</v>
      </c>
      <c r="Q993" s="6" t="s">
        <v>32</v>
      </c>
      <c r="R993" s="6">
        <v>201731</v>
      </c>
      <c r="S993" s="6" t="str">
        <f t="shared" si="47"/>
        <v>2017-3-1</v>
      </c>
      <c r="T993" s="7">
        <v>3.59</v>
      </c>
      <c r="U993" s="7">
        <v>3.7</v>
      </c>
      <c r="V993" s="6" t="s">
        <v>32</v>
      </c>
      <c r="W993" s="6">
        <v>0</v>
      </c>
      <c r="X993" s="6">
        <v>0</v>
      </c>
      <c r="Y993" s="6">
        <v>1</v>
      </c>
      <c r="Z993" s="6">
        <v>1</v>
      </c>
      <c r="AA993" s="6">
        <v>1</v>
      </c>
      <c r="AB993" s="6">
        <v>1</v>
      </c>
      <c r="AC993" s="6">
        <v>0</v>
      </c>
      <c r="AD993" s="6">
        <v>0</v>
      </c>
      <c r="AE993" s="6">
        <v>0</v>
      </c>
      <c r="AF993" s="6">
        <v>1</v>
      </c>
      <c r="AG993" s="6">
        <v>1</v>
      </c>
      <c r="AH993" s="6">
        <v>1</v>
      </c>
    </row>
    <row r="994" spans="1:34" x14ac:dyDescent="0.3">
      <c r="A994" s="6">
        <v>201381</v>
      </c>
      <c r="B994" s="12" t="str">
        <f t="shared" si="45"/>
        <v>2013-8-1</v>
      </c>
      <c r="C994" s="15">
        <v>2013</v>
      </c>
      <c r="D994" s="15">
        <v>8</v>
      </c>
      <c r="E994" s="15">
        <v>1</v>
      </c>
      <c r="F994" s="6" t="s">
        <v>28</v>
      </c>
      <c r="G994" s="6" t="s">
        <v>40</v>
      </c>
      <c r="H994" s="7">
        <v>3.53</v>
      </c>
      <c r="I994" s="6" t="s">
        <v>30</v>
      </c>
      <c r="J994" s="6" t="s">
        <v>31</v>
      </c>
      <c r="K994" s="7">
        <v>2.93</v>
      </c>
      <c r="L994" s="6" t="s">
        <v>32</v>
      </c>
      <c r="M994" s="6">
        <v>201431</v>
      </c>
      <c r="N994" s="6" t="str">
        <f t="shared" si="46"/>
        <v>2014-3-1</v>
      </c>
      <c r="O994" s="7">
        <v>2.83</v>
      </c>
      <c r="P994" s="7">
        <v>2.73</v>
      </c>
      <c r="Q994" s="6" t="s">
        <v>32</v>
      </c>
      <c r="R994" s="6">
        <v>201931</v>
      </c>
      <c r="S994" s="6" t="str">
        <f t="shared" si="47"/>
        <v>2019-3-1</v>
      </c>
      <c r="T994" s="7">
        <v>2.83</v>
      </c>
      <c r="U994" s="7">
        <v>3.6</v>
      </c>
      <c r="V994" s="6" t="s">
        <v>32</v>
      </c>
      <c r="W994" s="6">
        <v>1</v>
      </c>
      <c r="X994" s="6">
        <v>0</v>
      </c>
      <c r="Y994" s="6">
        <v>1</v>
      </c>
      <c r="Z994" s="6">
        <v>1</v>
      </c>
      <c r="AA994" s="6">
        <v>0</v>
      </c>
      <c r="AB994" s="6">
        <v>0</v>
      </c>
      <c r="AC994" s="6">
        <v>1</v>
      </c>
      <c r="AD994" s="6">
        <v>1</v>
      </c>
      <c r="AE994" s="6">
        <v>0</v>
      </c>
      <c r="AF994" s="6">
        <v>0</v>
      </c>
      <c r="AG994" s="6">
        <v>0</v>
      </c>
      <c r="AH994" s="6">
        <v>1</v>
      </c>
    </row>
    <row r="995" spans="1:34" x14ac:dyDescent="0.3">
      <c r="A995" s="6">
        <v>201381</v>
      </c>
      <c r="B995" s="12" t="str">
        <f t="shared" si="45"/>
        <v>2013-8-1</v>
      </c>
      <c r="C995" s="15">
        <v>2013</v>
      </c>
      <c r="D995" s="15">
        <v>8</v>
      </c>
      <c r="E995" s="15">
        <v>1</v>
      </c>
      <c r="F995" s="6" t="s">
        <v>33</v>
      </c>
      <c r="G995" s="6" t="s">
        <v>38</v>
      </c>
      <c r="H995" s="7">
        <v>3.1</v>
      </c>
      <c r="I995" s="6" t="s">
        <v>30</v>
      </c>
      <c r="J995" s="6" t="s">
        <v>44</v>
      </c>
      <c r="K995" s="7">
        <v>3.3</v>
      </c>
      <c r="L995" s="6" t="s">
        <v>32</v>
      </c>
      <c r="M995" s="6">
        <v>201431</v>
      </c>
      <c r="N995" s="6" t="str">
        <f t="shared" si="46"/>
        <v>2014-3-1</v>
      </c>
      <c r="O995" s="7">
        <v>2.74</v>
      </c>
      <c r="P995" s="7">
        <v>2.25</v>
      </c>
      <c r="Q995" s="6" t="s">
        <v>32</v>
      </c>
      <c r="R995" s="6">
        <v>201731</v>
      </c>
      <c r="S995" s="6" t="str">
        <f t="shared" si="47"/>
        <v>2017-3-1</v>
      </c>
      <c r="T995" s="7">
        <v>3.07</v>
      </c>
      <c r="U995" s="7">
        <v>3.7</v>
      </c>
      <c r="V995" s="6" t="s">
        <v>32</v>
      </c>
      <c r="W995" s="6">
        <v>0</v>
      </c>
      <c r="X995" s="6">
        <v>0</v>
      </c>
      <c r="Y995" s="6">
        <v>1</v>
      </c>
      <c r="Z995" s="6">
        <v>1</v>
      </c>
      <c r="AA995" s="6">
        <v>1</v>
      </c>
      <c r="AB995" s="6">
        <v>1</v>
      </c>
      <c r="AC995" s="6">
        <v>0</v>
      </c>
      <c r="AD995" s="6">
        <v>0</v>
      </c>
      <c r="AE995" s="6">
        <v>0</v>
      </c>
      <c r="AF995" s="6">
        <v>0</v>
      </c>
      <c r="AG995" s="6">
        <v>1</v>
      </c>
      <c r="AH995" s="6">
        <v>1</v>
      </c>
    </row>
    <row r="996" spans="1:34" x14ac:dyDescent="0.3">
      <c r="A996" s="6">
        <v>201381</v>
      </c>
      <c r="B996" s="12" t="str">
        <f t="shared" si="45"/>
        <v>2013-8-1</v>
      </c>
      <c r="C996" s="15">
        <v>2013</v>
      </c>
      <c r="D996" s="15">
        <v>8</v>
      </c>
      <c r="E996" s="15">
        <v>1</v>
      </c>
      <c r="F996" s="6" t="s">
        <v>28</v>
      </c>
      <c r="G996" s="6" t="s">
        <v>36</v>
      </c>
      <c r="H996" s="7">
        <v>3.37</v>
      </c>
      <c r="I996" s="6" t="s">
        <v>30</v>
      </c>
      <c r="J996" s="6" t="s">
        <v>44</v>
      </c>
      <c r="K996" s="7">
        <v>3.22</v>
      </c>
      <c r="L996" s="6" t="s">
        <v>32</v>
      </c>
      <c r="M996" s="6">
        <v>201431</v>
      </c>
      <c r="N996" s="6" t="str">
        <f t="shared" si="46"/>
        <v>2014-3-1</v>
      </c>
      <c r="O996" s="7">
        <v>3.11</v>
      </c>
      <c r="P996" s="7">
        <v>3</v>
      </c>
      <c r="Q996" s="6" t="s">
        <v>32</v>
      </c>
      <c r="R996" s="6">
        <v>201731</v>
      </c>
      <c r="S996" s="6" t="str">
        <f t="shared" si="47"/>
        <v>2017-3-1</v>
      </c>
      <c r="T996" s="7">
        <v>3.09</v>
      </c>
      <c r="U996" s="7">
        <v>3.56</v>
      </c>
      <c r="V996" s="6" t="s">
        <v>32</v>
      </c>
      <c r="W996" s="6">
        <v>0</v>
      </c>
      <c r="X996" s="6">
        <v>1</v>
      </c>
      <c r="Y996" s="6">
        <v>1</v>
      </c>
      <c r="Z996" s="6">
        <v>1</v>
      </c>
      <c r="AA996" s="6">
        <v>1</v>
      </c>
      <c r="AB996" s="6">
        <v>1</v>
      </c>
      <c r="AC996" s="6">
        <v>0</v>
      </c>
      <c r="AD996" s="6">
        <v>0</v>
      </c>
      <c r="AE996" s="6">
        <v>0</v>
      </c>
      <c r="AF996" s="6">
        <v>1</v>
      </c>
      <c r="AG996" s="6">
        <v>1</v>
      </c>
      <c r="AH996" s="6">
        <v>1</v>
      </c>
    </row>
    <row r="997" spans="1:34" x14ac:dyDescent="0.3">
      <c r="A997" s="6">
        <v>201381</v>
      </c>
      <c r="B997" s="12" t="str">
        <f t="shared" si="45"/>
        <v>2013-8-1</v>
      </c>
      <c r="C997" s="15">
        <v>2013</v>
      </c>
      <c r="D997" s="15">
        <v>8</v>
      </c>
      <c r="E997" s="15">
        <v>1</v>
      </c>
      <c r="F997" s="6" t="s">
        <v>28</v>
      </c>
      <c r="G997" s="6" t="s">
        <v>40</v>
      </c>
      <c r="H997" s="7">
        <v>3.7</v>
      </c>
      <c r="I997" s="6" t="s">
        <v>30</v>
      </c>
      <c r="J997" s="6" t="s">
        <v>43</v>
      </c>
      <c r="K997" s="7">
        <v>3.7</v>
      </c>
      <c r="L997" s="6" t="s">
        <v>32</v>
      </c>
      <c r="M997" s="6">
        <v>201431</v>
      </c>
      <c r="N997" s="6" t="str">
        <f t="shared" si="46"/>
        <v>2014-3-1</v>
      </c>
      <c r="O997" s="7">
        <v>3</v>
      </c>
      <c r="P997" s="7">
        <v>2.23</v>
      </c>
      <c r="Q997" s="6" t="s">
        <v>32</v>
      </c>
      <c r="R997" s="6">
        <v>201731</v>
      </c>
      <c r="S997" s="6" t="str">
        <f t="shared" si="47"/>
        <v>2017-3-1</v>
      </c>
      <c r="T997" s="7">
        <v>2.89</v>
      </c>
      <c r="U997" s="7">
        <v>3.15</v>
      </c>
      <c r="V997" s="6" t="s">
        <v>32</v>
      </c>
      <c r="W997" s="6">
        <v>0</v>
      </c>
      <c r="X997" s="6">
        <v>0</v>
      </c>
      <c r="Y997" s="6">
        <v>1</v>
      </c>
      <c r="Z997" s="6">
        <v>1</v>
      </c>
      <c r="AA997" s="6">
        <v>1</v>
      </c>
      <c r="AB997" s="6">
        <v>1</v>
      </c>
      <c r="AC997" s="6">
        <v>0</v>
      </c>
      <c r="AD997" s="6">
        <v>0</v>
      </c>
      <c r="AE997" s="6">
        <v>0</v>
      </c>
      <c r="AF997" s="6">
        <v>1</v>
      </c>
      <c r="AG997" s="6">
        <v>1</v>
      </c>
      <c r="AH997" s="6">
        <v>1</v>
      </c>
    </row>
    <row r="998" spans="1:34" x14ac:dyDescent="0.3">
      <c r="A998" s="6">
        <v>201381</v>
      </c>
      <c r="B998" s="12" t="str">
        <f t="shared" si="45"/>
        <v>2013-8-1</v>
      </c>
      <c r="C998" s="15">
        <v>2013</v>
      </c>
      <c r="D998" s="15">
        <v>8</v>
      </c>
      <c r="E998" s="15">
        <v>1</v>
      </c>
      <c r="F998" s="6" t="s">
        <v>33</v>
      </c>
      <c r="G998" s="6" t="s">
        <v>38</v>
      </c>
      <c r="H998" s="7">
        <v>3.34</v>
      </c>
      <c r="I998" s="6" t="s">
        <v>55</v>
      </c>
      <c r="J998" s="6" t="s">
        <v>31</v>
      </c>
      <c r="K998" s="7">
        <v>3.15</v>
      </c>
      <c r="L998" s="6" t="s">
        <v>32</v>
      </c>
      <c r="M998" s="6">
        <v>201431</v>
      </c>
      <c r="N998" s="6" t="str">
        <f t="shared" si="46"/>
        <v>2014-3-1</v>
      </c>
      <c r="O998" s="7">
        <v>2.72</v>
      </c>
      <c r="P998" s="7">
        <v>2.23</v>
      </c>
      <c r="Q998" s="6" t="s">
        <v>32</v>
      </c>
      <c r="R998" s="6">
        <v>201431</v>
      </c>
      <c r="S998" s="6" t="str">
        <f t="shared" si="47"/>
        <v>2014-3-1</v>
      </c>
      <c r="T998" s="7">
        <v>2.72</v>
      </c>
      <c r="U998" s="7">
        <v>2.23</v>
      </c>
      <c r="V998" s="6" t="s">
        <v>32</v>
      </c>
      <c r="W998" s="6">
        <v>0</v>
      </c>
      <c r="X998" s="6">
        <v>1</v>
      </c>
      <c r="Y998" s="6">
        <v>1</v>
      </c>
      <c r="Z998" s="6">
        <v>0</v>
      </c>
      <c r="AA998" s="6">
        <v>0</v>
      </c>
      <c r="AB998" s="6">
        <v>0</v>
      </c>
      <c r="AC998" s="6">
        <v>0</v>
      </c>
      <c r="AD998" s="6">
        <v>0</v>
      </c>
      <c r="AE998" s="6">
        <v>0</v>
      </c>
      <c r="AF998" s="6">
        <v>0</v>
      </c>
      <c r="AG998" s="6">
        <v>0</v>
      </c>
      <c r="AH998" s="6">
        <v>0</v>
      </c>
    </row>
    <row r="999" spans="1:34" x14ac:dyDescent="0.3">
      <c r="A999" s="6">
        <v>201381</v>
      </c>
      <c r="B999" s="12" t="str">
        <f t="shared" si="45"/>
        <v>2013-8-1</v>
      </c>
      <c r="C999" s="15">
        <v>2013</v>
      </c>
      <c r="D999" s="15">
        <v>8</v>
      </c>
      <c r="E999" s="15">
        <v>1</v>
      </c>
      <c r="F999" s="6" t="s">
        <v>28</v>
      </c>
      <c r="G999" s="6" t="s">
        <v>38</v>
      </c>
      <c r="H999" s="7">
        <v>3.55</v>
      </c>
      <c r="I999" s="6" t="s">
        <v>60</v>
      </c>
      <c r="J999" s="6" t="s">
        <v>46</v>
      </c>
      <c r="K999" s="7">
        <v>3.28</v>
      </c>
      <c r="L999" s="6" t="s">
        <v>32</v>
      </c>
      <c r="M999" s="6">
        <v>201431</v>
      </c>
      <c r="N999" s="6" t="str">
        <f t="shared" si="46"/>
        <v>2014-3-1</v>
      </c>
      <c r="O999" s="7">
        <v>3.53</v>
      </c>
      <c r="P999" s="7">
        <v>3.78</v>
      </c>
      <c r="Q999" s="6" t="s">
        <v>32</v>
      </c>
      <c r="R999" s="6">
        <v>201731</v>
      </c>
      <c r="S999" s="6" t="str">
        <f t="shared" si="47"/>
        <v>2017-3-1</v>
      </c>
      <c r="T999" s="7">
        <v>3.66</v>
      </c>
      <c r="U999" s="7">
        <v>4</v>
      </c>
      <c r="V999" s="6" t="s">
        <v>32</v>
      </c>
      <c r="W999" s="6">
        <v>0</v>
      </c>
      <c r="X999" s="6">
        <v>0</v>
      </c>
      <c r="Y999" s="6">
        <v>1</v>
      </c>
      <c r="Z999" s="6">
        <v>1</v>
      </c>
      <c r="AA999" s="6">
        <v>1</v>
      </c>
      <c r="AB999" s="6">
        <v>1</v>
      </c>
      <c r="AC999" s="6">
        <v>0</v>
      </c>
      <c r="AD999" s="6">
        <v>0</v>
      </c>
      <c r="AE999" s="6">
        <v>0</v>
      </c>
      <c r="AF999" s="6">
        <v>1</v>
      </c>
      <c r="AG999" s="6">
        <v>1</v>
      </c>
      <c r="AH999" s="6">
        <v>1</v>
      </c>
    </row>
    <row r="1000" spans="1:34" x14ac:dyDescent="0.3">
      <c r="A1000" s="6">
        <v>201381</v>
      </c>
      <c r="B1000" s="12" t="str">
        <f t="shared" si="45"/>
        <v>2013-8-1</v>
      </c>
      <c r="C1000" s="15">
        <v>2013</v>
      </c>
      <c r="D1000" s="15">
        <v>8</v>
      </c>
      <c r="E1000" s="15">
        <v>1</v>
      </c>
      <c r="F1000" s="6" t="s">
        <v>28</v>
      </c>
      <c r="G1000" s="6" t="s">
        <v>38</v>
      </c>
      <c r="H1000" s="7">
        <v>3.34</v>
      </c>
      <c r="I1000" s="6" t="s">
        <v>56</v>
      </c>
      <c r="J1000" s="6" t="s">
        <v>41</v>
      </c>
      <c r="K1000" s="7">
        <v>2.6</v>
      </c>
      <c r="L1000" s="6" t="s">
        <v>32</v>
      </c>
      <c r="M1000" s="6">
        <v>201431</v>
      </c>
      <c r="N1000" s="6" t="str">
        <f t="shared" si="46"/>
        <v>2014-3-1</v>
      </c>
      <c r="O1000" s="7">
        <v>2.73</v>
      </c>
      <c r="P1000" s="7">
        <v>2.88</v>
      </c>
      <c r="Q1000" s="6" t="s">
        <v>32</v>
      </c>
      <c r="R1000" s="17"/>
      <c r="S1000" s="6" t="str">
        <f t="shared" si="47"/>
        <v>--</v>
      </c>
      <c r="T1000" s="16"/>
      <c r="U1000" s="16"/>
      <c r="V1000" s="17"/>
      <c r="W1000" s="6">
        <v>0</v>
      </c>
      <c r="X1000" s="6">
        <v>0</v>
      </c>
      <c r="Y1000" s="6">
        <v>1</v>
      </c>
      <c r="Z1000" s="6">
        <v>1</v>
      </c>
      <c r="AA1000" s="6">
        <v>1</v>
      </c>
      <c r="AB1000" s="6">
        <v>1</v>
      </c>
      <c r="AC1000" s="6">
        <v>0</v>
      </c>
      <c r="AD1000" s="6">
        <v>0</v>
      </c>
      <c r="AE1000" s="6">
        <v>0</v>
      </c>
      <c r="AF1000" s="6">
        <v>0</v>
      </c>
      <c r="AG1000" s="6">
        <v>0</v>
      </c>
      <c r="AH1000" s="6">
        <v>0</v>
      </c>
    </row>
    <row r="1001" spans="1:34" x14ac:dyDescent="0.3">
      <c r="A1001" s="6">
        <v>201481</v>
      </c>
      <c r="B1001" s="12" t="str">
        <f t="shared" si="45"/>
        <v>2014-8-1</v>
      </c>
      <c r="C1001" s="15">
        <v>2014</v>
      </c>
      <c r="D1001" s="15">
        <v>8</v>
      </c>
      <c r="E1001" s="15">
        <v>1</v>
      </c>
      <c r="F1001" s="6" t="s">
        <v>28</v>
      </c>
      <c r="G1001" s="6" t="s">
        <v>34</v>
      </c>
      <c r="H1001" s="7">
        <v>4</v>
      </c>
      <c r="I1001" s="6" t="s">
        <v>30</v>
      </c>
      <c r="J1001" s="6" t="s">
        <v>35</v>
      </c>
      <c r="K1001" s="7">
        <v>1.82</v>
      </c>
      <c r="L1001" s="6" t="s">
        <v>39</v>
      </c>
      <c r="M1001" s="6">
        <v>201531</v>
      </c>
      <c r="N1001" s="6" t="str">
        <f t="shared" si="46"/>
        <v>2015-3-1</v>
      </c>
      <c r="O1001" s="7">
        <v>1.37</v>
      </c>
      <c r="P1001" s="7">
        <v>1</v>
      </c>
      <c r="Q1001" s="6" t="s">
        <v>39</v>
      </c>
      <c r="R1001" s="6">
        <v>201581</v>
      </c>
      <c r="S1001" s="6" t="str">
        <f t="shared" si="47"/>
        <v>2015-8-1</v>
      </c>
      <c r="T1001" s="7">
        <v>1</v>
      </c>
      <c r="U1001" s="7">
        <v>0</v>
      </c>
      <c r="V1001" s="6" t="s">
        <v>47</v>
      </c>
      <c r="W1001" s="6">
        <v>0</v>
      </c>
      <c r="X1001" s="6">
        <v>0</v>
      </c>
      <c r="Y1001" s="6">
        <v>1</v>
      </c>
      <c r="Z1001" s="6">
        <v>1</v>
      </c>
      <c r="AA1001" s="6">
        <v>0</v>
      </c>
      <c r="AB1001" s="6">
        <v>0</v>
      </c>
      <c r="AC1001" s="6">
        <v>0</v>
      </c>
      <c r="AD1001" s="6">
        <v>0</v>
      </c>
      <c r="AE1001" s="6">
        <v>0</v>
      </c>
      <c r="AF1001" s="6">
        <v>0</v>
      </c>
      <c r="AG1001" s="6">
        <v>0</v>
      </c>
      <c r="AH1001" s="6">
        <v>0</v>
      </c>
    </row>
    <row r="1002" spans="1:34" x14ac:dyDescent="0.3">
      <c r="A1002" s="6">
        <v>201481</v>
      </c>
      <c r="B1002" s="12" t="str">
        <f t="shared" si="45"/>
        <v>2014-8-1</v>
      </c>
      <c r="C1002" s="15">
        <v>2014</v>
      </c>
      <c r="D1002" s="15">
        <v>8</v>
      </c>
      <c r="E1002" s="15">
        <v>1</v>
      </c>
      <c r="F1002" s="6" t="s">
        <v>28</v>
      </c>
      <c r="G1002" s="6" t="s">
        <v>34</v>
      </c>
      <c r="H1002" s="7">
        <v>3.28</v>
      </c>
      <c r="I1002" s="6" t="s">
        <v>30</v>
      </c>
      <c r="J1002" s="6" t="s">
        <v>35</v>
      </c>
      <c r="K1002" s="7">
        <v>3.34</v>
      </c>
      <c r="L1002" s="6" t="s">
        <v>32</v>
      </c>
      <c r="M1002" s="6">
        <v>201531</v>
      </c>
      <c r="N1002" s="6" t="str">
        <f t="shared" si="46"/>
        <v>2015-3-1</v>
      </c>
      <c r="O1002" s="7">
        <v>3.55</v>
      </c>
      <c r="P1002" s="7">
        <v>3.67</v>
      </c>
      <c r="Q1002" s="6" t="s">
        <v>32</v>
      </c>
      <c r="R1002" s="6">
        <v>201781</v>
      </c>
      <c r="S1002" s="6" t="str">
        <f t="shared" si="47"/>
        <v>2017-8-1</v>
      </c>
      <c r="T1002" s="7">
        <v>3.62</v>
      </c>
      <c r="U1002" s="7">
        <v>3.6</v>
      </c>
      <c r="V1002" s="6" t="s">
        <v>32</v>
      </c>
      <c r="W1002" s="6">
        <v>0</v>
      </c>
      <c r="X1002" s="6">
        <v>0</v>
      </c>
      <c r="Y1002" s="6">
        <v>1</v>
      </c>
      <c r="Z1002" s="6">
        <v>1</v>
      </c>
      <c r="AA1002" s="6">
        <v>1</v>
      </c>
      <c r="AB1002" s="6">
        <v>1</v>
      </c>
      <c r="AC1002" s="6">
        <v>0</v>
      </c>
      <c r="AD1002" s="6">
        <v>0</v>
      </c>
      <c r="AE1002" s="6">
        <v>0</v>
      </c>
      <c r="AF1002" s="6">
        <v>1</v>
      </c>
      <c r="AG1002" s="6">
        <v>1</v>
      </c>
      <c r="AH1002" s="6">
        <v>1</v>
      </c>
    </row>
    <row r="1003" spans="1:34" x14ac:dyDescent="0.3">
      <c r="A1003" s="6">
        <v>201481</v>
      </c>
      <c r="B1003" s="12" t="str">
        <f t="shared" si="45"/>
        <v>2014-8-1</v>
      </c>
      <c r="C1003" s="15">
        <v>2014</v>
      </c>
      <c r="D1003" s="15">
        <v>8</v>
      </c>
      <c r="E1003" s="15">
        <v>1</v>
      </c>
      <c r="F1003" s="6" t="s">
        <v>33</v>
      </c>
      <c r="G1003" s="6" t="s">
        <v>34</v>
      </c>
      <c r="H1003" s="7">
        <v>3.19</v>
      </c>
      <c r="I1003" s="6" t="s">
        <v>30</v>
      </c>
      <c r="J1003" s="6" t="s">
        <v>35</v>
      </c>
      <c r="K1003" s="7">
        <v>2.5</v>
      </c>
      <c r="L1003" s="6" t="s">
        <v>32</v>
      </c>
      <c r="M1003" s="6">
        <v>201531</v>
      </c>
      <c r="N1003" s="6" t="str">
        <f t="shared" si="46"/>
        <v>2015-3-1</v>
      </c>
      <c r="O1003" s="7">
        <v>1.34</v>
      </c>
      <c r="P1003" s="7">
        <v>0</v>
      </c>
      <c r="Q1003" s="6" t="s">
        <v>39</v>
      </c>
      <c r="R1003" s="6">
        <v>201531</v>
      </c>
      <c r="S1003" s="6" t="str">
        <f t="shared" si="47"/>
        <v>2015-3-1</v>
      </c>
      <c r="T1003" s="7">
        <v>1.34</v>
      </c>
      <c r="U1003" s="7">
        <v>0</v>
      </c>
      <c r="V1003" s="6" t="s">
        <v>39</v>
      </c>
      <c r="W1003" s="6">
        <v>0</v>
      </c>
      <c r="X1003" s="6">
        <v>0</v>
      </c>
      <c r="Y1003" s="6">
        <v>1</v>
      </c>
      <c r="Z1003" s="6">
        <v>0</v>
      </c>
      <c r="AA1003" s="6">
        <v>0</v>
      </c>
      <c r="AB1003" s="6">
        <v>0</v>
      </c>
      <c r="AC1003" s="6">
        <v>0</v>
      </c>
      <c r="AD1003" s="6">
        <v>0</v>
      </c>
      <c r="AE1003" s="6">
        <v>0</v>
      </c>
      <c r="AF1003" s="6">
        <v>0</v>
      </c>
      <c r="AG1003" s="6">
        <v>0</v>
      </c>
      <c r="AH1003" s="6">
        <v>0</v>
      </c>
    </row>
    <row r="1004" spans="1:34" x14ac:dyDescent="0.3">
      <c r="A1004" s="6">
        <v>201481</v>
      </c>
      <c r="B1004" s="12" t="str">
        <f t="shared" si="45"/>
        <v>2014-8-1</v>
      </c>
      <c r="C1004" s="15">
        <v>2014</v>
      </c>
      <c r="D1004" s="15">
        <v>8</v>
      </c>
      <c r="E1004" s="15">
        <v>1</v>
      </c>
      <c r="F1004" s="6" t="s">
        <v>33</v>
      </c>
      <c r="G1004" s="6" t="s">
        <v>34</v>
      </c>
      <c r="H1004" s="7">
        <v>3.41</v>
      </c>
      <c r="I1004" s="6" t="s">
        <v>30</v>
      </c>
      <c r="J1004" s="6" t="s">
        <v>35</v>
      </c>
      <c r="K1004" s="7">
        <v>1.6</v>
      </c>
      <c r="L1004" s="6" t="s">
        <v>39</v>
      </c>
      <c r="M1004" s="6">
        <v>201571</v>
      </c>
      <c r="N1004" s="6" t="str">
        <f t="shared" si="46"/>
        <v>2015-7-1</v>
      </c>
      <c r="O1004" s="7">
        <v>1.33</v>
      </c>
      <c r="P1004" s="7">
        <v>4</v>
      </c>
      <c r="Q1004" s="6" t="s">
        <v>39</v>
      </c>
      <c r="R1004" s="6">
        <v>201981</v>
      </c>
      <c r="S1004" s="6" t="str">
        <f t="shared" si="47"/>
        <v>2019-8-1</v>
      </c>
      <c r="T1004" s="7">
        <v>2.0699999999999998</v>
      </c>
      <c r="U1004" s="7">
        <v>0</v>
      </c>
      <c r="V1004" s="6" t="s">
        <v>32</v>
      </c>
      <c r="W1004" s="6">
        <v>0</v>
      </c>
      <c r="X1004" s="6">
        <v>0</v>
      </c>
      <c r="Y1004" s="6">
        <v>1</v>
      </c>
      <c r="Z1004" s="6">
        <v>1</v>
      </c>
      <c r="AA1004" s="6">
        <v>1</v>
      </c>
      <c r="AB1004" s="6">
        <v>1</v>
      </c>
      <c r="AC1004" s="6">
        <v>1</v>
      </c>
      <c r="AD1004" s="6">
        <v>1</v>
      </c>
      <c r="AE1004" s="6">
        <v>0</v>
      </c>
      <c r="AF1004" s="6">
        <v>0</v>
      </c>
      <c r="AG1004" s="6">
        <v>0</v>
      </c>
      <c r="AH1004" s="6">
        <v>1</v>
      </c>
    </row>
    <row r="1005" spans="1:34" x14ac:dyDescent="0.3">
      <c r="A1005" s="6">
        <v>201481</v>
      </c>
      <c r="B1005" s="12" t="str">
        <f t="shared" si="45"/>
        <v>2014-8-1</v>
      </c>
      <c r="C1005" s="15">
        <v>2014</v>
      </c>
      <c r="D1005" s="15">
        <v>8</v>
      </c>
      <c r="E1005" s="15">
        <v>1</v>
      </c>
      <c r="F1005" s="6" t="s">
        <v>28</v>
      </c>
      <c r="G1005" s="6" t="s">
        <v>34</v>
      </c>
      <c r="H1005" s="7">
        <v>3.28</v>
      </c>
      <c r="I1005" s="6" t="s">
        <v>30</v>
      </c>
      <c r="J1005" s="6" t="s">
        <v>35</v>
      </c>
      <c r="K1005" s="7">
        <v>3.18</v>
      </c>
      <c r="L1005" s="6" t="s">
        <v>32</v>
      </c>
      <c r="M1005" s="6">
        <v>201561</v>
      </c>
      <c r="N1005" s="6" t="str">
        <f t="shared" si="46"/>
        <v>2015-6-1</v>
      </c>
      <c r="O1005" s="7">
        <v>3.36</v>
      </c>
      <c r="P1005" s="7">
        <v>3</v>
      </c>
      <c r="Q1005" s="6" t="s">
        <v>32</v>
      </c>
      <c r="R1005" s="6">
        <v>201781</v>
      </c>
      <c r="S1005" s="6" t="str">
        <f t="shared" si="47"/>
        <v>2017-8-1</v>
      </c>
      <c r="T1005" s="7">
        <v>3.13</v>
      </c>
      <c r="U1005" s="7">
        <v>3.17</v>
      </c>
      <c r="V1005" s="6" t="s">
        <v>32</v>
      </c>
      <c r="W1005" s="6">
        <v>0</v>
      </c>
      <c r="X1005" s="6">
        <v>1</v>
      </c>
      <c r="Y1005" s="6">
        <v>1</v>
      </c>
      <c r="Z1005" s="6">
        <v>1</v>
      </c>
      <c r="AA1005" s="6">
        <v>1</v>
      </c>
      <c r="AB1005" s="6">
        <v>1</v>
      </c>
      <c r="AC1005" s="6">
        <v>0</v>
      </c>
      <c r="AD1005" s="6">
        <v>0</v>
      </c>
      <c r="AE1005" s="6">
        <v>0</v>
      </c>
      <c r="AF1005" s="6">
        <v>1</v>
      </c>
      <c r="AG1005" s="6">
        <v>1</v>
      </c>
      <c r="AH1005" s="6">
        <v>1</v>
      </c>
    </row>
    <row r="1006" spans="1:34" x14ac:dyDescent="0.3">
      <c r="A1006" s="6">
        <v>201481</v>
      </c>
      <c r="B1006" s="12" t="str">
        <f t="shared" si="45"/>
        <v>2014-8-1</v>
      </c>
      <c r="C1006" s="15">
        <v>2014</v>
      </c>
      <c r="D1006" s="15">
        <v>8</v>
      </c>
      <c r="E1006" s="15">
        <v>1</v>
      </c>
      <c r="F1006" s="6" t="s">
        <v>28</v>
      </c>
      <c r="G1006" s="6" t="s">
        <v>34</v>
      </c>
      <c r="H1006" s="7">
        <v>3.45</v>
      </c>
      <c r="I1006" s="6" t="s">
        <v>30</v>
      </c>
      <c r="J1006" s="6" t="s">
        <v>35</v>
      </c>
      <c r="K1006" s="7">
        <v>2.86</v>
      </c>
      <c r="L1006" s="6" t="s">
        <v>32</v>
      </c>
      <c r="M1006" s="6">
        <v>201551</v>
      </c>
      <c r="N1006" s="6" t="str">
        <f t="shared" si="46"/>
        <v>2015-5-1</v>
      </c>
      <c r="O1006" s="7">
        <v>2.7</v>
      </c>
      <c r="P1006" s="7">
        <v>4</v>
      </c>
      <c r="Q1006" s="6" t="s">
        <v>32</v>
      </c>
      <c r="R1006" s="6">
        <v>201781</v>
      </c>
      <c r="S1006" s="6" t="str">
        <f t="shared" si="47"/>
        <v>2017-8-1</v>
      </c>
      <c r="T1006" s="7">
        <v>3.09</v>
      </c>
      <c r="U1006" s="7">
        <v>3.66</v>
      </c>
      <c r="V1006" s="6" t="s">
        <v>32</v>
      </c>
      <c r="W1006" s="6">
        <v>0</v>
      </c>
      <c r="X1006" s="6">
        <v>0</v>
      </c>
      <c r="Y1006" s="6">
        <v>1</v>
      </c>
      <c r="Z1006" s="6">
        <v>1</v>
      </c>
      <c r="AA1006" s="6">
        <v>1</v>
      </c>
      <c r="AB1006" s="6">
        <v>1</v>
      </c>
      <c r="AC1006" s="6">
        <v>0</v>
      </c>
      <c r="AD1006" s="6">
        <v>0</v>
      </c>
      <c r="AE1006" s="6">
        <v>0</v>
      </c>
      <c r="AF1006" s="6">
        <v>1</v>
      </c>
      <c r="AG1006" s="6">
        <v>1</v>
      </c>
      <c r="AH1006" s="6">
        <v>1</v>
      </c>
    </row>
    <row r="1007" spans="1:34" x14ac:dyDescent="0.3">
      <c r="A1007" s="6">
        <v>201481</v>
      </c>
      <c r="B1007" s="12" t="str">
        <f t="shared" si="45"/>
        <v>2014-8-1</v>
      </c>
      <c r="C1007" s="15">
        <v>2014</v>
      </c>
      <c r="D1007" s="15">
        <v>8</v>
      </c>
      <c r="E1007" s="15">
        <v>1</v>
      </c>
      <c r="F1007" s="6" t="s">
        <v>33</v>
      </c>
      <c r="G1007" s="6" t="s">
        <v>38</v>
      </c>
      <c r="H1007" s="7">
        <v>3.64</v>
      </c>
      <c r="I1007" s="6" t="s">
        <v>30</v>
      </c>
      <c r="J1007" s="6" t="s">
        <v>43</v>
      </c>
      <c r="K1007" s="7">
        <v>3.52</v>
      </c>
      <c r="L1007" s="6" t="s">
        <v>32</v>
      </c>
      <c r="M1007" s="6">
        <v>201531</v>
      </c>
      <c r="N1007" s="6" t="str">
        <f t="shared" si="46"/>
        <v>2015-3-1</v>
      </c>
      <c r="O1007" s="7">
        <v>3.76</v>
      </c>
      <c r="P1007" s="7">
        <v>4</v>
      </c>
      <c r="Q1007" s="6" t="s">
        <v>32</v>
      </c>
      <c r="R1007" s="6">
        <v>201881</v>
      </c>
      <c r="S1007" s="6" t="str">
        <f t="shared" si="47"/>
        <v>2018-8-1</v>
      </c>
      <c r="T1007" s="7">
        <v>3.87</v>
      </c>
      <c r="U1007" s="7">
        <v>4</v>
      </c>
      <c r="V1007" s="6" t="s">
        <v>32</v>
      </c>
      <c r="W1007" s="6">
        <v>0</v>
      </c>
      <c r="X1007" s="6">
        <v>0</v>
      </c>
      <c r="Y1007" s="6">
        <v>1</v>
      </c>
      <c r="Z1007" s="6">
        <v>1</v>
      </c>
      <c r="AA1007" s="6">
        <v>1</v>
      </c>
      <c r="AB1007" s="6">
        <v>1</v>
      </c>
      <c r="AC1007" s="6">
        <v>1</v>
      </c>
      <c r="AD1007" s="6">
        <v>0</v>
      </c>
      <c r="AE1007" s="6">
        <v>0</v>
      </c>
      <c r="AF1007" s="6">
        <v>0</v>
      </c>
      <c r="AG1007" s="6">
        <v>1</v>
      </c>
      <c r="AH1007" s="6">
        <v>1</v>
      </c>
    </row>
    <row r="1008" spans="1:34" x14ac:dyDescent="0.3">
      <c r="A1008" s="6">
        <v>201481</v>
      </c>
      <c r="B1008" s="12" t="str">
        <f t="shared" si="45"/>
        <v>2014-8-1</v>
      </c>
      <c r="C1008" s="15">
        <v>2014</v>
      </c>
      <c r="D1008" s="15">
        <v>8</v>
      </c>
      <c r="E1008" s="15">
        <v>1</v>
      </c>
      <c r="F1008" s="6" t="s">
        <v>28</v>
      </c>
      <c r="G1008" s="6" t="s">
        <v>34</v>
      </c>
      <c r="H1008" s="7">
        <v>2.78</v>
      </c>
      <c r="I1008" s="6" t="s">
        <v>30</v>
      </c>
      <c r="J1008" s="6" t="s">
        <v>35</v>
      </c>
      <c r="K1008" s="7">
        <v>1.1000000000000001</v>
      </c>
      <c r="L1008" s="6" t="s">
        <v>39</v>
      </c>
      <c r="M1008" s="6">
        <v>201571</v>
      </c>
      <c r="N1008" s="6" t="str">
        <f t="shared" si="46"/>
        <v>2015-7-1</v>
      </c>
      <c r="O1008" s="7">
        <v>2.2400000000000002</v>
      </c>
      <c r="P1008" s="7">
        <v>3</v>
      </c>
      <c r="Q1008" s="6" t="s">
        <v>32</v>
      </c>
      <c r="R1008" s="6">
        <v>201831</v>
      </c>
      <c r="S1008" s="6" t="str">
        <f t="shared" si="47"/>
        <v>2018-3-1</v>
      </c>
      <c r="T1008" s="7">
        <v>2.2599999999999998</v>
      </c>
      <c r="U1008" s="7">
        <v>2.71</v>
      </c>
      <c r="V1008" s="6" t="s">
        <v>32</v>
      </c>
      <c r="W1008" s="6">
        <v>0</v>
      </c>
      <c r="X1008" s="6">
        <v>0</v>
      </c>
      <c r="Y1008" s="6">
        <v>1</v>
      </c>
      <c r="Z1008" s="6">
        <v>1</v>
      </c>
      <c r="AA1008" s="6">
        <v>1</v>
      </c>
      <c r="AB1008" s="6">
        <v>1</v>
      </c>
      <c r="AC1008" s="6">
        <v>0</v>
      </c>
      <c r="AD1008" s="6">
        <v>0</v>
      </c>
      <c r="AE1008" s="6">
        <v>0</v>
      </c>
      <c r="AF1008" s="6">
        <v>1</v>
      </c>
      <c r="AG1008" s="6">
        <v>1</v>
      </c>
      <c r="AH1008" s="6">
        <v>1</v>
      </c>
    </row>
    <row r="1009" spans="1:34" x14ac:dyDescent="0.3">
      <c r="A1009" s="6">
        <v>201481</v>
      </c>
      <c r="B1009" s="12" t="str">
        <f t="shared" si="45"/>
        <v>2014-8-1</v>
      </c>
      <c r="C1009" s="15">
        <v>2014</v>
      </c>
      <c r="D1009" s="15">
        <v>8</v>
      </c>
      <c r="E1009" s="15">
        <v>1</v>
      </c>
      <c r="F1009" s="6" t="s">
        <v>28</v>
      </c>
      <c r="G1009" s="6" t="s">
        <v>34</v>
      </c>
      <c r="H1009" s="7">
        <v>3.22</v>
      </c>
      <c r="I1009" s="6" t="s">
        <v>30</v>
      </c>
      <c r="J1009" s="6" t="s">
        <v>35</v>
      </c>
      <c r="K1009" s="7">
        <v>3.14</v>
      </c>
      <c r="L1009" s="6" t="s">
        <v>32</v>
      </c>
      <c r="M1009" s="6">
        <v>201531</v>
      </c>
      <c r="N1009" s="6" t="str">
        <f t="shared" si="46"/>
        <v>2015-3-1</v>
      </c>
      <c r="O1009" s="7">
        <v>1.97</v>
      </c>
      <c r="P1009" s="7">
        <v>1</v>
      </c>
      <c r="Q1009" s="6" t="s">
        <v>39</v>
      </c>
      <c r="R1009" s="6">
        <v>201781</v>
      </c>
      <c r="S1009" s="6" t="str">
        <f t="shared" si="47"/>
        <v>2017-8-1</v>
      </c>
      <c r="T1009" s="7">
        <v>2.12</v>
      </c>
      <c r="U1009" s="7">
        <v>0.9</v>
      </c>
      <c r="V1009" s="6" t="s">
        <v>42</v>
      </c>
      <c r="W1009" s="6">
        <v>0</v>
      </c>
      <c r="X1009" s="6">
        <v>0</v>
      </c>
      <c r="Y1009" s="6">
        <v>1</v>
      </c>
      <c r="Z1009" s="6">
        <v>1</v>
      </c>
      <c r="AA1009" s="6">
        <v>1</v>
      </c>
      <c r="AB1009" s="6">
        <v>1</v>
      </c>
      <c r="AC1009" s="6">
        <v>0</v>
      </c>
      <c r="AD1009" s="6">
        <v>0</v>
      </c>
      <c r="AE1009" s="6">
        <v>0</v>
      </c>
      <c r="AF1009" s="6">
        <v>0</v>
      </c>
      <c r="AG1009" s="6">
        <v>0</v>
      </c>
      <c r="AH1009" s="6">
        <v>0</v>
      </c>
    </row>
    <row r="1010" spans="1:34" x14ac:dyDescent="0.3">
      <c r="A1010" s="6">
        <v>201481</v>
      </c>
      <c r="B1010" s="12" t="str">
        <f t="shared" si="45"/>
        <v>2014-8-1</v>
      </c>
      <c r="C1010" s="15">
        <v>2014</v>
      </c>
      <c r="D1010" s="15">
        <v>8</v>
      </c>
      <c r="E1010" s="15">
        <v>1</v>
      </c>
      <c r="F1010" s="6" t="s">
        <v>28</v>
      </c>
      <c r="G1010" s="6" t="s">
        <v>37</v>
      </c>
      <c r="H1010" s="7">
        <v>3.51</v>
      </c>
      <c r="I1010" s="6" t="s">
        <v>30</v>
      </c>
      <c r="J1010" s="6" t="s">
        <v>41</v>
      </c>
      <c r="K1010" s="7">
        <v>2.21</v>
      </c>
      <c r="L1010" s="6" t="s">
        <v>32</v>
      </c>
      <c r="M1010" s="6">
        <v>201531</v>
      </c>
      <c r="N1010" s="6" t="str">
        <f t="shared" si="46"/>
        <v>2015-3-1</v>
      </c>
      <c r="O1010" s="7">
        <v>3.29</v>
      </c>
      <c r="P1010" s="7">
        <v>3.65</v>
      </c>
      <c r="Q1010" s="6" t="s">
        <v>32</v>
      </c>
      <c r="R1010" s="6">
        <v>201831</v>
      </c>
      <c r="S1010" s="6" t="str">
        <f t="shared" si="47"/>
        <v>2018-3-1</v>
      </c>
      <c r="T1010" s="7">
        <v>3.42</v>
      </c>
      <c r="U1010" s="7">
        <v>3.42</v>
      </c>
      <c r="V1010" s="6" t="s">
        <v>32</v>
      </c>
      <c r="W1010" s="6">
        <v>0</v>
      </c>
      <c r="X1010" s="6">
        <v>0</v>
      </c>
      <c r="Y1010" s="6">
        <v>1</v>
      </c>
      <c r="Z1010" s="6">
        <v>1</v>
      </c>
      <c r="AA1010" s="6">
        <v>1</v>
      </c>
      <c r="AB1010" s="6">
        <v>1</v>
      </c>
      <c r="AC1010" s="6">
        <v>0</v>
      </c>
      <c r="AD1010" s="6">
        <v>0</v>
      </c>
      <c r="AE1010" s="6">
        <v>0</v>
      </c>
      <c r="AF1010" s="6">
        <v>1</v>
      </c>
      <c r="AG1010" s="6">
        <v>1</v>
      </c>
      <c r="AH1010" s="6">
        <v>1</v>
      </c>
    </row>
    <row r="1011" spans="1:34" x14ac:dyDescent="0.3">
      <c r="A1011" s="6">
        <v>201481</v>
      </c>
      <c r="B1011" s="12" t="str">
        <f t="shared" si="45"/>
        <v>2014-8-1</v>
      </c>
      <c r="C1011" s="15">
        <v>2014</v>
      </c>
      <c r="D1011" s="15">
        <v>8</v>
      </c>
      <c r="E1011" s="15">
        <v>1</v>
      </c>
      <c r="F1011" s="6" t="s">
        <v>28</v>
      </c>
      <c r="G1011" s="6" t="s">
        <v>34</v>
      </c>
      <c r="H1011" s="7">
        <v>3.63</v>
      </c>
      <c r="I1011" s="6" t="s">
        <v>30</v>
      </c>
      <c r="J1011" s="6" t="s">
        <v>35</v>
      </c>
      <c r="K1011" s="7">
        <v>2.34</v>
      </c>
      <c r="L1011" s="6" t="s">
        <v>32</v>
      </c>
      <c r="M1011" s="6">
        <v>201531</v>
      </c>
      <c r="N1011" s="6" t="str">
        <f t="shared" si="46"/>
        <v>2015-3-1</v>
      </c>
      <c r="O1011" s="7">
        <v>2.02</v>
      </c>
      <c r="P1011" s="7">
        <v>1.76</v>
      </c>
      <c r="Q1011" s="6" t="s">
        <v>42</v>
      </c>
      <c r="R1011" s="6">
        <v>201631</v>
      </c>
      <c r="S1011" s="6" t="str">
        <f t="shared" si="47"/>
        <v>2016-3-1</v>
      </c>
      <c r="T1011" s="7">
        <v>2.0299999999999998</v>
      </c>
      <c r="U1011" s="7">
        <v>2.0499999999999998</v>
      </c>
      <c r="V1011" s="6" t="s">
        <v>32</v>
      </c>
      <c r="W1011" s="6">
        <v>0</v>
      </c>
      <c r="X1011" s="6">
        <v>0</v>
      </c>
      <c r="Y1011" s="6">
        <v>1</v>
      </c>
      <c r="Z1011" s="6">
        <v>1</v>
      </c>
      <c r="AA1011" s="6">
        <v>0</v>
      </c>
      <c r="AB1011" s="6">
        <v>0</v>
      </c>
      <c r="AC1011" s="6">
        <v>0</v>
      </c>
      <c r="AD1011" s="6">
        <v>0</v>
      </c>
      <c r="AE1011" s="6">
        <v>0</v>
      </c>
      <c r="AF1011" s="6">
        <v>0</v>
      </c>
      <c r="AG1011" s="6">
        <v>0</v>
      </c>
      <c r="AH1011" s="6">
        <v>0</v>
      </c>
    </row>
    <row r="1012" spans="1:34" x14ac:dyDescent="0.3">
      <c r="A1012" s="6">
        <v>201481</v>
      </c>
      <c r="B1012" s="12" t="str">
        <f t="shared" si="45"/>
        <v>2014-8-1</v>
      </c>
      <c r="C1012" s="15">
        <v>2014</v>
      </c>
      <c r="D1012" s="15">
        <v>8</v>
      </c>
      <c r="E1012" s="15">
        <v>1</v>
      </c>
      <c r="F1012" s="6" t="s">
        <v>28</v>
      </c>
      <c r="G1012" s="6" t="s">
        <v>34</v>
      </c>
      <c r="H1012" s="7">
        <v>4</v>
      </c>
      <c r="I1012" s="6" t="s">
        <v>30</v>
      </c>
      <c r="J1012" s="6" t="s">
        <v>35</v>
      </c>
      <c r="K1012" s="7">
        <v>2.54</v>
      </c>
      <c r="L1012" s="6" t="s">
        <v>32</v>
      </c>
      <c r="M1012" s="6">
        <v>201531</v>
      </c>
      <c r="N1012" s="6" t="str">
        <f t="shared" si="46"/>
        <v>2015-3-1</v>
      </c>
      <c r="O1012" s="7">
        <v>2.14</v>
      </c>
      <c r="P1012" s="7">
        <v>1.92</v>
      </c>
      <c r="Q1012" s="6" t="s">
        <v>42</v>
      </c>
      <c r="R1012" s="6">
        <v>201931</v>
      </c>
      <c r="S1012" s="6" t="str">
        <f t="shared" si="47"/>
        <v>2019-3-1</v>
      </c>
      <c r="T1012" s="7">
        <v>3.2</v>
      </c>
      <c r="U1012" s="7">
        <v>3.87</v>
      </c>
      <c r="V1012" s="6" t="s">
        <v>32</v>
      </c>
      <c r="W1012" s="6">
        <v>0</v>
      </c>
      <c r="X1012" s="6">
        <v>0</v>
      </c>
      <c r="Y1012" s="6">
        <v>1</v>
      </c>
      <c r="Z1012" s="6">
        <v>1</v>
      </c>
      <c r="AA1012" s="6">
        <v>1</v>
      </c>
      <c r="AB1012" s="6">
        <v>1</v>
      </c>
      <c r="AC1012" s="6">
        <v>1</v>
      </c>
      <c r="AD1012" s="6">
        <v>0</v>
      </c>
      <c r="AE1012" s="6">
        <v>0</v>
      </c>
      <c r="AF1012" s="6">
        <v>0</v>
      </c>
      <c r="AG1012" s="6">
        <v>1</v>
      </c>
      <c r="AH1012" s="6">
        <v>1</v>
      </c>
    </row>
    <row r="1013" spans="1:34" x14ac:dyDescent="0.3">
      <c r="A1013" s="6">
        <v>201481</v>
      </c>
      <c r="B1013" s="12" t="str">
        <f t="shared" si="45"/>
        <v>2014-8-1</v>
      </c>
      <c r="C1013" s="15">
        <v>2014</v>
      </c>
      <c r="D1013" s="15">
        <v>8</v>
      </c>
      <c r="E1013" s="15">
        <v>1</v>
      </c>
      <c r="F1013" s="6" t="s">
        <v>33</v>
      </c>
      <c r="G1013" s="6" t="s">
        <v>34</v>
      </c>
      <c r="H1013" s="7">
        <v>3.37</v>
      </c>
      <c r="I1013" s="6" t="s">
        <v>30</v>
      </c>
      <c r="J1013" s="6" t="s">
        <v>35</v>
      </c>
      <c r="K1013" s="7">
        <v>2.86</v>
      </c>
      <c r="L1013" s="6" t="s">
        <v>32</v>
      </c>
      <c r="M1013" s="6">
        <v>201531</v>
      </c>
      <c r="N1013" s="6" t="str">
        <f t="shared" si="46"/>
        <v>2015-3-1</v>
      </c>
      <c r="O1013" s="7">
        <v>2.66</v>
      </c>
      <c r="P1013" s="7">
        <v>2.52</v>
      </c>
      <c r="Q1013" s="6" t="s">
        <v>32</v>
      </c>
      <c r="R1013" s="6">
        <v>201831</v>
      </c>
      <c r="S1013" s="6" t="str">
        <f t="shared" si="47"/>
        <v>2018-3-1</v>
      </c>
      <c r="T1013" s="7">
        <v>2.92</v>
      </c>
      <c r="U1013" s="7">
        <v>2.71</v>
      </c>
      <c r="V1013" s="6" t="s">
        <v>32</v>
      </c>
      <c r="W1013" s="6">
        <v>0</v>
      </c>
      <c r="X1013" s="6">
        <v>0</v>
      </c>
      <c r="Y1013" s="6">
        <v>1</v>
      </c>
      <c r="Z1013" s="6">
        <v>1</v>
      </c>
      <c r="AA1013" s="6">
        <v>1</v>
      </c>
      <c r="AB1013" s="6">
        <v>1</v>
      </c>
      <c r="AC1013" s="6">
        <v>0</v>
      </c>
      <c r="AD1013" s="6">
        <v>0</v>
      </c>
      <c r="AE1013" s="6">
        <v>0</v>
      </c>
      <c r="AF1013" s="6">
        <v>1</v>
      </c>
      <c r="AG1013" s="6">
        <v>1</v>
      </c>
      <c r="AH1013" s="6">
        <v>1</v>
      </c>
    </row>
    <row r="1014" spans="1:34" x14ac:dyDescent="0.3">
      <c r="A1014" s="6">
        <v>201481</v>
      </c>
      <c r="B1014" s="12" t="str">
        <f t="shared" si="45"/>
        <v>2014-8-1</v>
      </c>
      <c r="C1014" s="15">
        <v>2014</v>
      </c>
      <c r="D1014" s="15">
        <v>8</v>
      </c>
      <c r="E1014" s="15">
        <v>1</v>
      </c>
      <c r="F1014" s="6" t="s">
        <v>33</v>
      </c>
      <c r="G1014" s="6" t="s">
        <v>34</v>
      </c>
      <c r="H1014" s="7">
        <v>3.54</v>
      </c>
      <c r="I1014" s="6" t="s">
        <v>30</v>
      </c>
      <c r="J1014" s="6" t="s">
        <v>35</v>
      </c>
      <c r="K1014" s="7">
        <v>3.21</v>
      </c>
      <c r="L1014" s="6" t="s">
        <v>32</v>
      </c>
      <c r="M1014" s="6">
        <v>201531</v>
      </c>
      <c r="N1014" s="6" t="str">
        <f t="shared" si="46"/>
        <v>2015-3-1</v>
      </c>
      <c r="O1014" s="7">
        <v>3.01</v>
      </c>
      <c r="P1014" s="7">
        <v>2.81</v>
      </c>
      <c r="Q1014" s="6" t="s">
        <v>32</v>
      </c>
      <c r="R1014" s="6">
        <v>201831</v>
      </c>
      <c r="S1014" s="6" t="str">
        <f t="shared" si="47"/>
        <v>2018-3-1</v>
      </c>
      <c r="T1014" s="7">
        <v>3.63</v>
      </c>
      <c r="U1014" s="7">
        <v>3.66</v>
      </c>
      <c r="V1014" s="6" t="s">
        <v>32</v>
      </c>
      <c r="W1014" s="6">
        <v>0</v>
      </c>
      <c r="X1014" s="6">
        <v>1</v>
      </c>
      <c r="Y1014" s="6">
        <v>1</v>
      </c>
      <c r="Z1014" s="6">
        <v>1</v>
      </c>
      <c r="AA1014" s="6">
        <v>1</v>
      </c>
      <c r="AB1014" s="6">
        <v>1</v>
      </c>
      <c r="AC1014" s="6">
        <v>0</v>
      </c>
      <c r="AD1014" s="6">
        <v>0</v>
      </c>
      <c r="AE1014" s="6">
        <v>0</v>
      </c>
      <c r="AF1014" s="6">
        <v>1</v>
      </c>
      <c r="AG1014" s="6">
        <v>1</v>
      </c>
      <c r="AH1014" s="6">
        <v>1</v>
      </c>
    </row>
    <row r="1015" spans="1:34" x14ac:dyDescent="0.3">
      <c r="A1015" s="6">
        <v>201481</v>
      </c>
      <c r="B1015" s="12" t="str">
        <f t="shared" si="45"/>
        <v>2014-8-1</v>
      </c>
      <c r="C1015" s="15">
        <v>2014</v>
      </c>
      <c r="D1015" s="15">
        <v>8</v>
      </c>
      <c r="E1015" s="15">
        <v>1</v>
      </c>
      <c r="F1015" s="6" t="s">
        <v>33</v>
      </c>
      <c r="G1015" s="6" t="s">
        <v>34</v>
      </c>
      <c r="H1015" s="7">
        <v>3.5</v>
      </c>
      <c r="I1015" s="6" t="s">
        <v>30</v>
      </c>
      <c r="J1015" s="6" t="s">
        <v>35</v>
      </c>
      <c r="K1015" s="7">
        <v>2.95</v>
      </c>
      <c r="L1015" s="6" t="s">
        <v>32</v>
      </c>
      <c r="M1015" s="6">
        <v>201531</v>
      </c>
      <c r="N1015" s="6" t="str">
        <f t="shared" si="46"/>
        <v>2015-3-1</v>
      </c>
      <c r="O1015" s="7">
        <v>2.84</v>
      </c>
      <c r="P1015" s="7">
        <v>2.76</v>
      </c>
      <c r="Q1015" s="6" t="s">
        <v>32</v>
      </c>
      <c r="R1015" s="6">
        <v>201831</v>
      </c>
      <c r="S1015" s="6" t="str">
        <f t="shared" si="47"/>
        <v>2018-3-1</v>
      </c>
      <c r="T1015" s="7">
        <v>3.49</v>
      </c>
      <c r="U1015" s="7">
        <v>4</v>
      </c>
      <c r="V1015" s="6" t="s">
        <v>32</v>
      </c>
      <c r="W1015" s="6">
        <v>0</v>
      </c>
      <c r="X1015" s="6">
        <v>0</v>
      </c>
      <c r="Y1015" s="6">
        <v>1</v>
      </c>
      <c r="Z1015" s="6">
        <v>1</v>
      </c>
      <c r="AA1015" s="6">
        <v>1</v>
      </c>
      <c r="AB1015" s="6">
        <v>1</v>
      </c>
      <c r="AC1015" s="6">
        <v>0</v>
      </c>
      <c r="AD1015" s="6">
        <v>0</v>
      </c>
      <c r="AE1015" s="6">
        <v>0</v>
      </c>
      <c r="AF1015" s="6">
        <v>1</v>
      </c>
      <c r="AG1015" s="6">
        <v>1</v>
      </c>
      <c r="AH1015" s="6">
        <v>1</v>
      </c>
    </row>
    <row r="1016" spans="1:34" x14ac:dyDescent="0.3">
      <c r="A1016" s="6">
        <v>201481</v>
      </c>
      <c r="B1016" s="12" t="str">
        <f t="shared" si="45"/>
        <v>2014-8-1</v>
      </c>
      <c r="C1016" s="15">
        <v>2014</v>
      </c>
      <c r="D1016" s="15">
        <v>8</v>
      </c>
      <c r="E1016" s="15">
        <v>1</v>
      </c>
      <c r="F1016" s="6" t="s">
        <v>28</v>
      </c>
      <c r="G1016" s="6" t="s">
        <v>34</v>
      </c>
      <c r="H1016" s="7">
        <v>3.15</v>
      </c>
      <c r="I1016" s="6" t="s">
        <v>30</v>
      </c>
      <c r="J1016" s="6" t="s">
        <v>35</v>
      </c>
      <c r="K1016" s="7">
        <v>3.34</v>
      </c>
      <c r="L1016" s="6" t="s">
        <v>32</v>
      </c>
      <c r="M1016" s="6">
        <v>201531</v>
      </c>
      <c r="N1016" s="6" t="str">
        <f t="shared" si="46"/>
        <v>2015-3-1</v>
      </c>
      <c r="O1016" s="7">
        <v>2.6</v>
      </c>
      <c r="P1016" s="7">
        <v>2</v>
      </c>
      <c r="Q1016" s="6" t="s">
        <v>32</v>
      </c>
      <c r="R1016" s="6">
        <v>201581</v>
      </c>
      <c r="S1016" s="6" t="str">
        <f t="shared" si="47"/>
        <v>2015-8-1</v>
      </c>
      <c r="T1016" s="7">
        <v>1.68</v>
      </c>
      <c r="U1016" s="7">
        <v>0</v>
      </c>
      <c r="V1016" s="6" t="s">
        <v>39</v>
      </c>
      <c r="W1016" s="6">
        <v>0</v>
      </c>
      <c r="X1016" s="6">
        <v>0</v>
      </c>
      <c r="Y1016" s="6">
        <v>1</v>
      </c>
      <c r="Z1016" s="6">
        <v>1</v>
      </c>
      <c r="AA1016" s="6">
        <v>0</v>
      </c>
      <c r="AB1016" s="6">
        <v>0</v>
      </c>
      <c r="AC1016" s="6">
        <v>0</v>
      </c>
      <c r="AD1016" s="6">
        <v>0</v>
      </c>
      <c r="AE1016" s="6">
        <v>0</v>
      </c>
      <c r="AF1016" s="6">
        <v>0</v>
      </c>
      <c r="AG1016" s="6">
        <v>0</v>
      </c>
      <c r="AH1016" s="6">
        <v>0</v>
      </c>
    </row>
    <row r="1017" spans="1:34" x14ac:dyDescent="0.3">
      <c r="A1017" s="6">
        <v>201481</v>
      </c>
      <c r="B1017" s="12" t="str">
        <f t="shared" si="45"/>
        <v>2014-8-1</v>
      </c>
      <c r="C1017" s="15">
        <v>2014</v>
      </c>
      <c r="D1017" s="15">
        <v>8</v>
      </c>
      <c r="E1017" s="15">
        <v>1</v>
      </c>
      <c r="F1017" s="6" t="s">
        <v>28</v>
      </c>
      <c r="G1017" s="6" t="s">
        <v>34</v>
      </c>
      <c r="H1017" s="7">
        <v>3.06</v>
      </c>
      <c r="I1017" s="6" t="s">
        <v>30</v>
      </c>
      <c r="J1017" s="6" t="s">
        <v>35</v>
      </c>
      <c r="K1017" s="7">
        <v>3.67</v>
      </c>
      <c r="L1017" s="6" t="s">
        <v>32</v>
      </c>
      <c r="M1017" s="6">
        <v>201531</v>
      </c>
      <c r="N1017" s="6" t="str">
        <f t="shared" si="46"/>
        <v>2015-3-1</v>
      </c>
      <c r="O1017" s="7">
        <v>3.69</v>
      </c>
      <c r="P1017" s="7">
        <v>3.71</v>
      </c>
      <c r="Q1017" s="6" t="s">
        <v>32</v>
      </c>
      <c r="R1017" s="6">
        <v>201831</v>
      </c>
      <c r="S1017" s="6" t="str">
        <f t="shared" si="47"/>
        <v>2018-3-1</v>
      </c>
      <c r="T1017" s="7">
        <v>3.56</v>
      </c>
      <c r="U1017" s="7">
        <v>3.66</v>
      </c>
      <c r="V1017" s="6" t="s">
        <v>32</v>
      </c>
      <c r="W1017" s="6">
        <v>0</v>
      </c>
      <c r="X1017" s="6">
        <v>0</v>
      </c>
      <c r="Y1017" s="6">
        <v>1</v>
      </c>
      <c r="Z1017" s="6">
        <v>1</v>
      </c>
      <c r="AA1017" s="6">
        <v>1</v>
      </c>
      <c r="AB1017" s="6">
        <v>1</v>
      </c>
      <c r="AC1017" s="6">
        <v>0</v>
      </c>
      <c r="AD1017" s="6">
        <v>0</v>
      </c>
      <c r="AE1017" s="6">
        <v>0</v>
      </c>
      <c r="AF1017" s="6">
        <v>1</v>
      </c>
      <c r="AG1017" s="6">
        <v>1</v>
      </c>
      <c r="AH1017" s="6">
        <v>1</v>
      </c>
    </row>
    <row r="1018" spans="1:34" x14ac:dyDescent="0.3">
      <c r="A1018" s="6">
        <v>201481</v>
      </c>
      <c r="B1018" s="12" t="str">
        <f t="shared" si="45"/>
        <v>2014-8-1</v>
      </c>
      <c r="C1018" s="15">
        <v>2014</v>
      </c>
      <c r="D1018" s="15">
        <v>8</v>
      </c>
      <c r="E1018" s="15">
        <v>1</v>
      </c>
      <c r="F1018" s="6" t="s">
        <v>28</v>
      </c>
      <c r="G1018" s="6" t="s">
        <v>34</v>
      </c>
      <c r="H1018" s="7">
        <v>3.83</v>
      </c>
      <c r="I1018" s="6" t="s">
        <v>30</v>
      </c>
      <c r="J1018" s="6" t="s">
        <v>35</v>
      </c>
      <c r="K1018" s="7">
        <v>0.65</v>
      </c>
      <c r="L1018" s="6" t="s">
        <v>39</v>
      </c>
      <c r="M1018" s="6">
        <v>201531</v>
      </c>
      <c r="N1018" s="6" t="str">
        <f t="shared" si="46"/>
        <v>2015-3-1</v>
      </c>
      <c r="O1018" s="7">
        <v>0.55000000000000004</v>
      </c>
      <c r="P1018" s="7">
        <v>0.5</v>
      </c>
      <c r="Q1018" s="6" t="s">
        <v>47</v>
      </c>
      <c r="R1018" s="6">
        <v>201531</v>
      </c>
      <c r="S1018" s="6" t="str">
        <f t="shared" si="47"/>
        <v>2015-3-1</v>
      </c>
      <c r="T1018" s="7">
        <v>0.55000000000000004</v>
      </c>
      <c r="U1018" s="7">
        <v>0.5</v>
      </c>
      <c r="V1018" s="6" t="s">
        <v>47</v>
      </c>
      <c r="W1018" s="6">
        <v>0</v>
      </c>
      <c r="X1018" s="6">
        <v>0</v>
      </c>
      <c r="Y1018" s="6">
        <v>1</v>
      </c>
      <c r="Z1018" s="6">
        <v>0</v>
      </c>
      <c r="AA1018" s="6">
        <v>0</v>
      </c>
      <c r="AB1018" s="6">
        <v>0</v>
      </c>
      <c r="AC1018" s="6">
        <v>0</v>
      </c>
      <c r="AD1018" s="6">
        <v>0</v>
      </c>
      <c r="AE1018" s="6">
        <v>0</v>
      </c>
      <c r="AF1018" s="6">
        <v>0</v>
      </c>
      <c r="AG1018" s="6">
        <v>0</v>
      </c>
      <c r="AH1018" s="6">
        <v>0</v>
      </c>
    </row>
    <row r="1019" spans="1:34" x14ac:dyDescent="0.3">
      <c r="A1019" s="6">
        <v>201481</v>
      </c>
      <c r="B1019" s="12" t="str">
        <f t="shared" si="45"/>
        <v>2014-8-1</v>
      </c>
      <c r="C1019" s="15">
        <v>2014</v>
      </c>
      <c r="D1019" s="15">
        <v>8</v>
      </c>
      <c r="E1019" s="15">
        <v>1</v>
      </c>
      <c r="F1019" s="6" t="s">
        <v>33</v>
      </c>
      <c r="G1019" s="6" t="s">
        <v>34</v>
      </c>
      <c r="H1019" s="7">
        <v>3.04</v>
      </c>
      <c r="I1019" s="6" t="s">
        <v>30</v>
      </c>
      <c r="J1019" s="6" t="s">
        <v>35</v>
      </c>
      <c r="K1019" s="7">
        <v>3.52</v>
      </c>
      <c r="L1019" s="6" t="s">
        <v>32</v>
      </c>
      <c r="M1019" s="6">
        <v>201531</v>
      </c>
      <c r="N1019" s="6" t="str">
        <f t="shared" si="46"/>
        <v>2015-3-1</v>
      </c>
      <c r="O1019" s="7">
        <v>3.62</v>
      </c>
      <c r="P1019" s="7">
        <v>3.71</v>
      </c>
      <c r="Q1019" s="6" t="s">
        <v>32</v>
      </c>
      <c r="R1019" s="6">
        <v>201931</v>
      </c>
      <c r="S1019" s="6" t="str">
        <f t="shared" si="47"/>
        <v>2019-3-1</v>
      </c>
      <c r="T1019" s="7">
        <v>3.74</v>
      </c>
      <c r="U1019" s="7">
        <v>3.21</v>
      </c>
      <c r="V1019" s="6" t="s">
        <v>32</v>
      </c>
      <c r="W1019" s="6">
        <v>0</v>
      </c>
      <c r="X1019" s="6">
        <v>0</v>
      </c>
      <c r="Y1019" s="6">
        <v>1</v>
      </c>
      <c r="Z1019" s="6">
        <v>1</v>
      </c>
      <c r="AA1019" s="6">
        <v>1</v>
      </c>
      <c r="AB1019" s="6">
        <v>0</v>
      </c>
      <c r="AC1019" s="6">
        <v>1</v>
      </c>
      <c r="AD1019" s="6">
        <v>0</v>
      </c>
      <c r="AE1019" s="6">
        <v>0</v>
      </c>
      <c r="AF1019" s="6">
        <v>0</v>
      </c>
      <c r="AG1019" s="6">
        <v>1</v>
      </c>
      <c r="AH1019" s="6">
        <v>1</v>
      </c>
    </row>
    <row r="1020" spans="1:34" x14ac:dyDescent="0.3">
      <c r="A1020" s="6">
        <v>201481</v>
      </c>
      <c r="B1020" s="12" t="str">
        <f t="shared" si="45"/>
        <v>2014-8-1</v>
      </c>
      <c r="C1020" s="15">
        <v>2014</v>
      </c>
      <c r="D1020" s="15">
        <v>8</v>
      </c>
      <c r="E1020" s="15">
        <v>1</v>
      </c>
      <c r="F1020" s="6" t="s">
        <v>28</v>
      </c>
      <c r="G1020" s="6" t="s">
        <v>34</v>
      </c>
      <c r="H1020" s="7">
        <v>2.87</v>
      </c>
      <c r="I1020" s="6" t="s">
        <v>30</v>
      </c>
      <c r="J1020" s="6" t="s">
        <v>35</v>
      </c>
      <c r="K1020" s="7">
        <v>1.18</v>
      </c>
      <c r="L1020" s="6" t="s">
        <v>39</v>
      </c>
      <c r="M1020" s="6">
        <v>201531</v>
      </c>
      <c r="N1020" s="6" t="str">
        <f t="shared" si="46"/>
        <v>2015-3-1</v>
      </c>
      <c r="O1020" s="7">
        <v>1.66</v>
      </c>
      <c r="P1020" s="7">
        <v>2.0099999999999998</v>
      </c>
      <c r="Q1020" s="6" t="s">
        <v>39</v>
      </c>
      <c r="R1020" s="6">
        <v>201851</v>
      </c>
      <c r="S1020" s="6" t="str">
        <f t="shared" si="47"/>
        <v>2018-5-1</v>
      </c>
      <c r="T1020" s="7">
        <v>2.2599999999999998</v>
      </c>
      <c r="U1020" s="7">
        <v>4</v>
      </c>
      <c r="V1020" s="6" t="s">
        <v>32</v>
      </c>
      <c r="W1020" s="6">
        <v>0</v>
      </c>
      <c r="X1020" s="6">
        <v>0</v>
      </c>
      <c r="Y1020" s="6">
        <v>1</v>
      </c>
      <c r="Z1020" s="6">
        <v>1</v>
      </c>
      <c r="AA1020" s="6">
        <v>1</v>
      </c>
      <c r="AB1020" s="6">
        <v>1</v>
      </c>
      <c r="AC1020" s="6">
        <v>0</v>
      </c>
      <c r="AD1020" s="6">
        <v>0</v>
      </c>
      <c r="AE1020" s="6">
        <v>0</v>
      </c>
      <c r="AF1020" s="6">
        <v>1</v>
      </c>
      <c r="AG1020" s="6">
        <v>1</v>
      </c>
      <c r="AH1020" s="6">
        <v>1</v>
      </c>
    </row>
    <row r="1021" spans="1:34" x14ac:dyDescent="0.3">
      <c r="A1021" s="6">
        <v>201481</v>
      </c>
      <c r="B1021" s="12" t="str">
        <f t="shared" si="45"/>
        <v>2014-8-1</v>
      </c>
      <c r="C1021" s="15">
        <v>2014</v>
      </c>
      <c r="D1021" s="15">
        <v>8</v>
      </c>
      <c r="E1021" s="15">
        <v>1</v>
      </c>
      <c r="F1021" s="6" t="s">
        <v>33</v>
      </c>
      <c r="G1021" s="6" t="s">
        <v>34</v>
      </c>
      <c r="H1021" s="7">
        <v>3.36</v>
      </c>
      <c r="I1021" s="6" t="s">
        <v>30</v>
      </c>
      <c r="J1021" s="6" t="s">
        <v>35</v>
      </c>
      <c r="K1021" s="7">
        <v>2</v>
      </c>
      <c r="L1021" s="6" t="s">
        <v>32</v>
      </c>
      <c r="M1021" s="6">
        <v>201531</v>
      </c>
      <c r="N1021" s="6" t="str">
        <f t="shared" si="46"/>
        <v>2015-3-1</v>
      </c>
      <c r="O1021" s="7">
        <v>2.14</v>
      </c>
      <c r="P1021" s="7">
        <v>2.2400000000000002</v>
      </c>
      <c r="Q1021" s="6" t="s">
        <v>32</v>
      </c>
      <c r="R1021" s="6">
        <v>201831</v>
      </c>
      <c r="S1021" s="6" t="str">
        <f t="shared" si="47"/>
        <v>2018-3-1</v>
      </c>
      <c r="T1021" s="7">
        <v>3.04</v>
      </c>
      <c r="U1021" s="7">
        <v>2.79</v>
      </c>
      <c r="V1021" s="6" t="s">
        <v>32</v>
      </c>
      <c r="W1021" s="6">
        <v>0</v>
      </c>
      <c r="X1021" s="6">
        <v>0</v>
      </c>
      <c r="Y1021" s="6">
        <v>1</v>
      </c>
      <c r="Z1021" s="6">
        <v>1</v>
      </c>
      <c r="AA1021" s="6">
        <v>1</v>
      </c>
      <c r="AB1021" s="6">
        <v>1</v>
      </c>
      <c r="AC1021" s="6">
        <v>0</v>
      </c>
      <c r="AD1021" s="6">
        <v>0</v>
      </c>
      <c r="AE1021" s="6">
        <v>0</v>
      </c>
      <c r="AF1021" s="6">
        <v>1</v>
      </c>
      <c r="AG1021" s="6">
        <v>1</v>
      </c>
      <c r="AH1021" s="6">
        <v>1</v>
      </c>
    </row>
    <row r="1022" spans="1:34" x14ac:dyDescent="0.3">
      <c r="A1022" s="6">
        <v>201481</v>
      </c>
      <c r="B1022" s="12" t="str">
        <f t="shared" si="45"/>
        <v>2014-8-1</v>
      </c>
      <c r="C1022" s="15">
        <v>2014</v>
      </c>
      <c r="D1022" s="15">
        <v>8</v>
      </c>
      <c r="E1022" s="15">
        <v>1</v>
      </c>
      <c r="F1022" s="6" t="s">
        <v>28</v>
      </c>
      <c r="G1022" s="6" t="s">
        <v>34</v>
      </c>
      <c r="H1022" s="7">
        <v>3.83</v>
      </c>
      <c r="I1022" s="6" t="s">
        <v>30</v>
      </c>
      <c r="J1022" s="6" t="s">
        <v>35</v>
      </c>
      <c r="K1022" s="7">
        <v>0</v>
      </c>
      <c r="L1022" s="6" t="s">
        <v>39</v>
      </c>
      <c r="M1022" s="6">
        <v>201481</v>
      </c>
      <c r="N1022" s="6" t="str">
        <f t="shared" si="46"/>
        <v>2014-8-1</v>
      </c>
      <c r="O1022" s="7">
        <v>0</v>
      </c>
      <c r="P1022" s="7">
        <v>0</v>
      </c>
      <c r="Q1022" s="6" t="s">
        <v>39</v>
      </c>
      <c r="R1022" s="6">
        <v>201481</v>
      </c>
      <c r="S1022" s="6" t="str">
        <f t="shared" si="47"/>
        <v>2014-8-1</v>
      </c>
      <c r="T1022" s="7">
        <v>0</v>
      </c>
      <c r="U1022" s="7">
        <v>0</v>
      </c>
      <c r="V1022" s="6" t="s">
        <v>39</v>
      </c>
      <c r="W1022" s="6">
        <v>0</v>
      </c>
      <c r="X1022" s="6">
        <v>0</v>
      </c>
      <c r="Y1022" s="6">
        <v>1</v>
      </c>
      <c r="Z1022" s="6">
        <v>0</v>
      </c>
      <c r="AA1022" s="6">
        <v>0</v>
      </c>
      <c r="AB1022" s="6">
        <v>0</v>
      </c>
      <c r="AC1022" s="6">
        <v>0</v>
      </c>
      <c r="AD1022" s="6">
        <v>0</v>
      </c>
      <c r="AE1022" s="6">
        <v>0</v>
      </c>
      <c r="AF1022" s="6">
        <v>0</v>
      </c>
      <c r="AG1022" s="6">
        <v>0</v>
      </c>
      <c r="AH1022" s="6">
        <v>0</v>
      </c>
    </row>
    <row r="1023" spans="1:34" x14ac:dyDescent="0.3">
      <c r="A1023" s="6">
        <v>201481</v>
      </c>
      <c r="B1023" s="12" t="str">
        <f t="shared" si="45"/>
        <v>2014-8-1</v>
      </c>
      <c r="C1023" s="15">
        <v>2014</v>
      </c>
      <c r="D1023" s="15">
        <v>8</v>
      </c>
      <c r="E1023" s="15">
        <v>1</v>
      </c>
      <c r="F1023" s="6" t="s">
        <v>28</v>
      </c>
      <c r="G1023" s="6" t="s">
        <v>34</v>
      </c>
      <c r="H1023" s="7">
        <v>3.79</v>
      </c>
      <c r="I1023" s="6" t="s">
        <v>30</v>
      </c>
      <c r="J1023" s="6" t="s">
        <v>35</v>
      </c>
      <c r="K1023" s="7">
        <v>0</v>
      </c>
      <c r="L1023" s="6" t="s">
        <v>39</v>
      </c>
      <c r="M1023" s="6">
        <v>201481</v>
      </c>
      <c r="N1023" s="6" t="str">
        <f t="shared" si="46"/>
        <v>2014-8-1</v>
      </c>
      <c r="O1023" s="7">
        <v>0</v>
      </c>
      <c r="P1023" s="7">
        <v>0</v>
      </c>
      <c r="Q1023" s="6" t="s">
        <v>39</v>
      </c>
      <c r="R1023" s="6">
        <v>201481</v>
      </c>
      <c r="S1023" s="6" t="str">
        <f t="shared" si="47"/>
        <v>2014-8-1</v>
      </c>
      <c r="T1023" s="7">
        <v>0</v>
      </c>
      <c r="U1023" s="7">
        <v>0</v>
      </c>
      <c r="V1023" s="6" t="s">
        <v>39</v>
      </c>
      <c r="W1023" s="6">
        <v>0</v>
      </c>
      <c r="X1023" s="6">
        <v>0</v>
      </c>
      <c r="Y1023" s="6">
        <v>1</v>
      </c>
      <c r="Z1023" s="6">
        <v>0</v>
      </c>
      <c r="AA1023" s="6">
        <v>0</v>
      </c>
      <c r="AB1023" s="6">
        <v>0</v>
      </c>
      <c r="AC1023" s="6">
        <v>0</v>
      </c>
      <c r="AD1023" s="6">
        <v>0</v>
      </c>
      <c r="AE1023" s="6">
        <v>0</v>
      </c>
      <c r="AF1023" s="6">
        <v>0</v>
      </c>
      <c r="AG1023" s="6">
        <v>0</v>
      </c>
      <c r="AH1023" s="6">
        <v>0</v>
      </c>
    </row>
    <row r="1024" spans="1:34" x14ac:dyDescent="0.3">
      <c r="A1024" s="6">
        <v>201481</v>
      </c>
      <c r="B1024" s="12" t="str">
        <f t="shared" si="45"/>
        <v>2014-8-1</v>
      </c>
      <c r="C1024" s="15">
        <v>2014</v>
      </c>
      <c r="D1024" s="15">
        <v>8</v>
      </c>
      <c r="E1024" s="15">
        <v>1</v>
      </c>
      <c r="F1024" s="6" t="s">
        <v>33</v>
      </c>
      <c r="G1024" s="6" t="s">
        <v>29</v>
      </c>
      <c r="H1024" s="7">
        <v>3.3</v>
      </c>
      <c r="I1024" s="6" t="s">
        <v>30</v>
      </c>
      <c r="J1024" s="6" t="s">
        <v>31</v>
      </c>
      <c r="K1024" s="7">
        <v>2.46</v>
      </c>
      <c r="L1024" s="6" t="s">
        <v>32</v>
      </c>
      <c r="M1024" s="6">
        <v>201531</v>
      </c>
      <c r="N1024" s="6" t="str">
        <f t="shared" si="46"/>
        <v>2015-3-1</v>
      </c>
      <c r="O1024" s="7">
        <v>2.67</v>
      </c>
      <c r="P1024" s="7">
        <v>2.86</v>
      </c>
      <c r="Q1024" s="6" t="s">
        <v>32</v>
      </c>
      <c r="R1024" s="6">
        <v>201531</v>
      </c>
      <c r="S1024" s="6" t="str">
        <f t="shared" si="47"/>
        <v>2015-3-1</v>
      </c>
      <c r="T1024" s="7">
        <v>2.67</v>
      </c>
      <c r="U1024" s="7">
        <v>2.86</v>
      </c>
      <c r="V1024" s="6" t="s">
        <v>32</v>
      </c>
      <c r="W1024" s="6">
        <v>0</v>
      </c>
      <c r="X1024" s="6">
        <v>1</v>
      </c>
      <c r="Y1024" s="6">
        <v>1</v>
      </c>
      <c r="Z1024" s="6">
        <v>0</v>
      </c>
      <c r="AA1024" s="6">
        <v>0</v>
      </c>
      <c r="AB1024" s="6">
        <v>0</v>
      </c>
      <c r="AC1024" s="6">
        <v>0</v>
      </c>
      <c r="AD1024" s="6">
        <v>0</v>
      </c>
      <c r="AE1024" s="6">
        <v>0</v>
      </c>
      <c r="AF1024" s="6">
        <v>0</v>
      </c>
      <c r="AG1024" s="6">
        <v>0</v>
      </c>
      <c r="AH1024" s="6">
        <v>0</v>
      </c>
    </row>
    <row r="1025" spans="1:34" x14ac:dyDescent="0.3">
      <c r="A1025" s="6">
        <v>201481</v>
      </c>
      <c r="B1025" s="12" t="str">
        <f t="shared" si="45"/>
        <v>2014-8-1</v>
      </c>
      <c r="C1025" s="15">
        <v>2014</v>
      </c>
      <c r="D1025" s="15">
        <v>8</v>
      </c>
      <c r="E1025" s="15">
        <v>1</v>
      </c>
      <c r="F1025" s="6" t="s">
        <v>28</v>
      </c>
      <c r="G1025" s="6" t="s">
        <v>34</v>
      </c>
      <c r="H1025" s="7">
        <v>2.76</v>
      </c>
      <c r="I1025" s="6" t="s">
        <v>30</v>
      </c>
      <c r="J1025" s="6" t="s">
        <v>35</v>
      </c>
      <c r="K1025" s="7">
        <v>3.13</v>
      </c>
      <c r="L1025" s="6" t="s">
        <v>32</v>
      </c>
      <c r="M1025" s="6">
        <v>201551</v>
      </c>
      <c r="N1025" s="6" t="str">
        <f t="shared" si="46"/>
        <v>2015-5-1</v>
      </c>
      <c r="O1025" s="7">
        <v>3.34</v>
      </c>
      <c r="P1025" s="7">
        <v>3.47</v>
      </c>
      <c r="Q1025" s="6" t="s">
        <v>32</v>
      </c>
      <c r="R1025" s="6">
        <v>201781</v>
      </c>
      <c r="S1025" s="6" t="str">
        <f t="shared" si="47"/>
        <v>2017-8-1</v>
      </c>
      <c r="T1025" s="7">
        <v>3.34</v>
      </c>
      <c r="U1025" s="7">
        <v>3.24</v>
      </c>
      <c r="V1025" s="6" t="s">
        <v>32</v>
      </c>
      <c r="W1025" s="6">
        <v>0</v>
      </c>
      <c r="X1025" s="6">
        <v>1</v>
      </c>
      <c r="Y1025" s="6">
        <v>1</v>
      </c>
      <c r="Z1025" s="6">
        <v>1</v>
      </c>
      <c r="AA1025" s="6">
        <v>1</v>
      </c>
      <c r="AB1025" s="6">
        <v>1</v>
      </c>
      <c r="AC1025" s="6">
        <v>0</v>
      </c>
      <c r="AD1025" s="6">
        <v>0</v>
      </c>
      <c r="AE1025" s="6">
        <v>0</v>
      </c>
      <c r="AF1025" s="6">
        <v>1</v>
      </c>
      <c r="AG1025" s="6">
        <v>1</v>
      </c>
      <c r="AH1025" s="6">
        <v>1</v>
      </c>
    </row>
    <row r="1026" spans="1:34" x14ac:dyDescent="0.3">
      <c r="A1026" s="6">
        <v>201481</v>
      </c>
      <c r="B1026" s="12" t="str">
        <f t="shared" si="45"/>
        <v>2014-8-1</v>
      </c>
      <c r="C1026" s="15">
        <v>2014</v>
      </c>
      <c r="D1026" s="15">
        <v>8</v>
      </c>
      <c r="E1026" s="15">
        <v>1</v>
      </c>
      <c r="F1026" s="6" t="s">
        <v>33</v>
      </c>
      <c r="G1026" s="6" t="s">
        <v>34</v>
      </c>
      <c r="H1026" s="7">
        <v>2.79</v>
      </c>
      <c r="I1026" s="6" t="s">
        <v>30</v>
      </c>
      <c r="J1026" s="6" t="s">
        <v>35</v>
      </c>
      <c r="K1026" s="7">
        <v>1.4</v>
      </c>
      <c r="L1026" s="6" t="s">
        <v>39</v>
      </c>
      <c r="M1026" s="6">
        <v>201531</v>
      </c>
      <c r="N1026" s="6" t="str">
        <f t="shared" si="46"/>
        <v>2015-3-1</v>
      </c>
      <c r="O1026" s="7">
        <v>1.71</v>
      </c>
      <c r="P1026" s="7">
        <v>1.94</v>
      </c>
      <c r="Q1026" s="6" t="s">
        <v>39</v>
      </c>
      <c r="R1026" s="6">
        <v>201861</v>
      </c>
      <c r="S1026" s="6" t="str">
        <f t="shared" si="47"/>
        <v>2018-6-1</v>
      </c>
      <c r="T1026" s="7">
        <v>2.48</v>
      </c>
      <c r="U1026" s="7">
        <v>2.65</v>
      </c>
      <c r="V1026" s="6" t="s">
        <v>32</v>
      </c>
      <c r="W1026" s="6">
        <v>0</v>
      </c>
      <c r="X1026" s="6">
        <v>0</v>
      </c>
      <c r="Y1026" s="6">
        <v>1</v>
      </c>
      <c r="Z1026" s="6">
        <v>1</v>
      </c>
      <c r="AA1026" s="6">
        <v>1</v>
      </c>
      <c r="AB1026" s="6">
        <v>1</v>
      </c>
      <c r="AC1026" s="6">
        <v>0</v>
      </c>
      <c r="AD1026" s="6">
        <v>0</v>
      </c>
      <c r="AE1026" s="6">
        <v>0</v>
      </c>
      <c r="AF1026" s="6">
        <v>1</v>
      </c>
      <c r="AG1026" s="6">
        <v>1</v>
      </c>
      <c r="AH1026" s="6">
        <v>1</v>
      </c>
    </row>
    <row r="1027" spans="1:34" x14ac:dyDescent="0.3">
      <c r="A1027" s="6">
        <v>201481</v>
      </c>
      <c r="B1027" s="12" t="str">
        <f t="shared" ref="B1027:B1090" si="48">LEFT(A1027,4)&amp;"-"&amp;MID(A1027,5,1)&amp;"-"&amp;RIGHT(A1027,1)</f>
        <v>2014-8-1</v>
      </c>
      <c r="C1027" s="15">
        <v>2014</v>
      </c>
      <c r="D1027" s="15">
        <v>8</v>
      </c>
      <c r="E1027" s="15">
        <v>1</v>
      </c>
      <c r="F1027" s="6" t="s">
        <v>28</v>
      </c>
      <c r="G1027" s="6" t="s">
        <v>38</v>
      </c>
      <c r="H1027" s="7">
        <v>2.57</v>
      </c>
      <c r="I1027" s="6" t="s">
        <v>30</v>
      </c>
      <c r="J1027" s="6" t="s">
        <v>41</v>
      </c>
      <c r="K1027" s="7">
        <v>2.5299999999999998</v>
      </c>
      <c r="L1027" s="6" t="s">
        <v>32</v>
      </c>
      <c r="M1027" s="6">
        <v>201531</v>
      </c>
      <c r="N1027" s="6" t="str">
        <f t="shared" ref="N1027:N1090" si="49">LEFT(M1027,4)&amp;"-"&amp;MID(M1027,5,1)&amp;"-"&amp;RIGHT(M1027,1)</f>
        <v>2015-3-1</v>
      </c>
      <c r="O1027" s="7">
        <v>2.33</v>
      </c>
      <c r="P1027" s="7">
        <v>2.12</v>
      </c>
      <c r="Q1027" s="6" t="s">
        <v>32</v>
      </c>
      <c r="R1027" s="6">
        <v>201931</v>
      </c>
      <c r="S1027" s="6" t="str">
        <f t="shared" ref="S1027:S1090" si="50">LEFT(R1027,4)&amp;"-"&amp;MID(R1027,5,1)&amp;"-"&amp;RIGHT(R1027,1)</f>
        <v>2019-3-1</v>
      </c>
      <c r="T1027" s="7">
        <v>3.13</v>
      </c>
      <c r="U1027" s="7">
        <v>3.61</v>
      </c>
      <c r="V1027" s="6" t="s">
        <v>32</v>
      </c>
      <c r="W1027" s="6">
        <v>0</v>
      </c>
      <c r="X1027" s="6">
        <v>0</v>
      </c>
      <c r="Y1027" s="6">
        <v>1</v>
      </c>
      <c r="Z1027" s="6">
        <v>1</v>
      </c>
      <c r="AA1027" s="6">
        <v>1</v>
      </c>
      <c r="AB1027" s="6">
        <v>1</v>
      </c>
      <c r="AC1027" s="6">
        <v>1</v>
      </c>
      <c r="AD1027" s="6">
        <v>0</v>
      </c>
      <c r="AE1027" s="6">
        <v>0</v>
      </c>
      <c r="AF1027" s="6">
        <v>0</v>
      </c>
      <c r="AG1027" s="6">
        <v>1</v>
      </c>
      <c r="AH1027" s="6">
        <v>1</v>
      </c>
    </row>
    <row r="1028" spans="1:34" x14ac:dyDescent="0.3">
      <c r="A1028" s="6">
        <v>201481</v>
      </c>
      <c r="B1028" s="12" t="str">
        <f t="shared" si="48"/>
        <v>2014-8-1</v>
      </c>
      <c r="C1028" s="15">
        <v>2014</v>
      </c>
      <c r="D1028" s="15">
        <v>8</v>
      </c>
      <c r="E1028" s="15">
        <v>1</v>
      </c>
      <c r="F1028" s="6" t="s">
        <v>28</v>
      </c>
      <c r="G1028" s="6" t="s">
        <v>34</v>
      </c>
      <c r="H1028" s="7">
        <v>3.69</v>
      </c>
      <c r="I1028" s="6" t="s">
        <v>30</v>
      </c>
      <c r="J1028" s="6" t="s">
        <v>35</v>
      </c>
      <c r="K1028" s="7">
        <v>0.8</v>
      </c>
      <c r="L1028" s="6" t="s">
        <v>39</v>
      </c>
      <c r="M1028" s="6">
        <v>201531</v>
      </c>
      <c r="N1028" s="6" t="str">
        <f t="shared" si="49"/>
        <v>2015-3-1</v>
      </c>
      <c r="O1028" s="7">
        <v>0.66</v>
      </c>
      <c r="P1028" s="7">
        <v>0.56999999999999995</v>
      </c>
      <c r="Q1028" s="6" t="s">
        <v>47</v>
      </c>
      <c r="R1028" s="6">
        <v>201581</v>
      </c>
      <c r="S1028" s="6" t="str">
        <f t="shared" si="50"/>
        <v>2015-8-1</v>
      </c>
      <c r="T1028" s="7">
        <v>0.82</v>
      </c>
      <c r="U1028" s="7">
        <v>1.35</v>
      </c>
      <c r="V1028" s="6" t="s">
        <v>39</v>
      </c>
      <c r="W1028" s="6">
        <v>0</v>
      </c>
      <c r="X1028" s="6">
        <v>0</v>
      </c>
      <c r="Y1028" s="6">
        <v>1</v>
      </c>
      <c r="Z1028" s="6">
        <v>1</v>
      </c>
      <c r="AA1028" s="6">
        <v>0</v>
      </c>
      <c r="AB1028" s="6">
        <v>0</v>
      </c>
      <c r="AC1028" s="6">
        <v>0</v>
      </c>
      <c r="AD1028" s="6">
        <v>0</v>
      </c>
      <c r="AE1028" s="6">
        <v>0</v>
      </c>
      <c r="AF1028" s="6">
        <v>0</v>
      </c>
      <c r="AG1028" s="6">
        <v>0</v>
      </c>
      <c r="AH1028" s="6">
        <v>0</v>
      </c>
    </row>
    <row r="1029" spans="1:34" x14ac:dyDescent="0.3">
      <c r="A1029" s="6">
        <v>201481</v>
      </c>
      <c r="B1029" s="12" t="str">
        <f t="shared" si="48"/>
        <v>2014-8-1</v>
      </c>
      <c r="C1029" s="15">
        <v>2014</v>
      </c>
      <c r="D1029" s="15">
        <v>8</v>
      </c>
      <c r="E1029" s="15">
        <v>1</v>
      </c>
      <c r="F1029" s="6" t="s">
        <v>33</v>
      </c>
      <c r="G1029" s="6" t="s">
        <v>34</v>
      </c>
      <c r="H1029" s="7">
        <v>4</v>
      </c>
      <c r="I1029" s="6" t="s">
        <v>30</v>
      </c>
      <c r="J1029" s="6" t="s">
        <v>35</v>
      </c>
      <c r="K1029" s="7">
        <v>3.13</v>
      </c>
      <c r="L1029" s="6" t="s">
        <v>32</v>
      </c>
      <c r="M1029" s="6">
        <v>201531</v>
      </c>
      <c r="N1029" s="6" t="str">
        <f t="shared" si="49"/>
        <v>2015-3-1</v>
      </c>
      <c r="O1029" s="7">
        <v>2.81</v>
      </c>
      <c r="P1029" s="7">
        <v>2.4</v>
      </c>
      <c r="Q1029" s="6" t="s">
        <v>32</v>
      </c>
      <c r="R1029" s="6">
        <v>201831</v>
      </c>
      <c r="S1029" s="6" t="str">
        <f t="shared" si="50"/>
        <v>2018-3-1</v>
      </c>
      <c r="T1029" s="7">
        <v>3.49</v>
      </c>
      <c r="U1029" s="7">
        <v>4</v>
      </c>
      <c r="V1029" s="6" t="s">
        <v>32</v>
      </c>
      <c r="W1029" s="6">
        <v>0</v>
      </c>
      <c r="X1029" s="6">
        <v>0</v>
      </c>
      <c r="Y1029" s="6">
        <v>1</v>
      </c>
      <c r="Z1029" s="6">
        <v>1</v>
      </c>
      <c r="AA1029" s="6">
        <v>1</v>
      </c>
      <c r="AB1029" s="6">
        <v>1</v>
      </c>
      <c r="AC1029" s="6">
        <v>0</v>
      </c>
      <c r="AD1029" s="6">
        <v>0</v>
      </c>
      <c r="AE1029" s="6">
        <v>0</v>
      </c>
      <c r="AF1029" s="6">
        <v>1</v>
      </c>
      <c r="AG1029" s="6">
        <v>1</v>
      </c>
      <c r="AH1029" s="6">
        <v>1</v>
      </c>
    </row>
    <row r="1030" spans="1:34" x14ac:dyDescent="0.3">
      <c r="A1030" s="6">
        <v>201481</v>
      </c>
      <c r="B1030" s="12" t="str">
        <f t="shared" si="48"/>
        <v>2014-8-1</v>
      </c>
      <c r="C1030" s="15">
        <v>2014</v>
      </c>
      <c r="D1030" s="15">
        <v>8</v>
      </c>
      <c r="E1030" s="15">
        <v>1</v>
      </c>
      <c r="F1030" s="6" t="s">
        <v>33</v>
      </c>
      <c r="G1030" s="6" t="s">
        <v>40</v>
      </c>
      <c r="H1030" s="7">
        <v>3.56</v>
      </c>
      <c r="I1030" s="6" t="s">
        <v>30</v>
      </c>
      <c r="J1030" s="6" t="s">
        <v>44</v>
      </c>
      <c r="K1030" s="7">
        <v>1.6</v>
      </c>
      <c r="L1030" s="6" t="s">
        <v>39</v>
      </c>
      <c r="M1030" s="6">
        <v>201531</v>
      </c>
      <c r="N1030" s="6" t="str">
        <f t="shared" si="49"/>
        <v>2015-3-1</v>
      </c>
      <c r="O1030" s="7">
        <v>1.4</v>
      </c>
      <c r="P1030" s="7">
        <v>1.2</v>
      </c>
      <c r="Q1030" s="6" t="s">
        <v>39</v>
      </c>
      <c r="R1030" s="6">
        <v>201531</v>
      </c>
      <c r="S1030" s="6" t="str">
        <f t="shared" si="50"/>
        <v>2015-3-1</v>
      </c>
      <c r="T1030" s="7">
        <v>1.4</v>
      </c>
      <c r="U1030" s="7">
        <v>1.2</v>
      </c>
      <c r="V1030" s="6" t="s">
        <v>39</v>
      </c>
      <c r="W1030" s="6">
        <v>1</v>
      </c>
      <c r="X1030" s="6">
        <v>0</v>
      </c>
      <c r="Y1030" s="6">
        <v>1</v>
      </c>
      <c r="Z1030" s="6">
        <v>0</v>
      </c>
      <c r="AA1030" s="6">
        <v>0</v>
      </c>
      <c r="AB1030" s="6">
        <v>0</v>
      </c>
      <c r="AC1030" s="6">
        <v>0</v>
      </c>
      <c r="AD1030" s="6">
        <v>0</v>
      </c>
      <c r="AE1030" s="6">
        <v>0</v>
      </c>
      <c r="AF1030" s="6">
        <v>0</v>
      </c>
      <c r="AG1030" s="6">
        <v>0</v>
      </c>
      <c r="AH1030" s="6">
        <v>0</v>
      </c>
    </row>
    <row r="1031" spans="1:34" x14ac:dyDescent="0.3">
      <c r="A1031" s="6">
        <v>201481</v>
      </c>
      <c r="B1031" s="12" t="str">
        <f t="shared" si="48"/>
        <v>2014-8-1</v>
      </c>
      <c r="C1031" s="15">
        <v>2014</v>
      </c>
      <c r="D1031" s="15">
        <v>8</v>
      </c>
      <c r="E1031" s="15">
        <v>1</v>
      </c>
      <c r="F1031" s="6" t="s">
        <v>28</v>
      </c>
      <c r="G1031" s="6" t="s">
        <v>37</v>
      </c>
      <c r="H1031" s="7">
        <v>3.19</v>
      </c>
      <c r="I1031" s="6" t="s">
        <v>30</v>
      </c>
      <c r="J1031" s="6" t="s">
        <v>31</v>
      </c>
      <c r="K1031" s="7">
        <v>1.1100000000000001</v>
      </c>
      <c r="L1031" s="6" t="s">
        <v>39</v>
      </c>
      <c r="M1031" s="6">
        <v>201531</v>
      </c>
      <c r="N1031" s="6" t="str">
        <f t="shared" si="49"/>
        <v>2015-3-1</v>
      </c>
      <c r="O1031" s="7">
        <v>1.1200000000000001</v>
      </c>
      <c r="P1031" s="7">
        <v>1.1399999999999999</v>
      </c>
      <c r="Q1031" s="6" t="s">
        <v>47</v>
      </c>
      <c r="R1031" s="6">
        <v>201531</v>
      </c>
      <c r="S1031" s="6" t="str">
        <f t="shared" si="50"/>
        <v>2015-3-1</v>
      </c>
      <c r="T1031" s="7">
        <v>1.1200000000000001</v>
      </c>
      <c r="U1031" s="7">
        <v>1.1399999999999999</v>
      </c>
      <c r="V1031" s="6" t="s">
        <v>47</v>
      </c>
      <c r="W1031" s="6">
        <v>0</v>
      </c>
      <c r="X1031" s="6">
        <v>1</v>
      </c>
      <c r="Y1031" s="6">
        <v>1</v>
      </c>
      <c r="Z1031" s="6">
        <v>0</v>
      </c>
      <c r="AA1031" s="6">
        <v>0</v>
      </c>
      <c r="AB1031" s="6">
        <v>0</v>
      </c>
      <c r="AC1031" s="6">
        <v>0</v>
      </c>
      <c r="AD1031" s="6">
        <v>0</v>
      </c>
      <c r="AE1031" s="6">
        <v>0</v>
      </c>
      <c r="AF1031" s="6">
        <v>0</v>
      </c>
      <c r="AG1031" s="6">
        <v>0</v>
      </c>
      <c r="AH1031" s="6">
        <v>0</v>
      </c>
    </row>
    <row r="1032" spans="1:34" x14ac:dyDescent="0.3">
      <c r="A1032" s="6">
        <v>201481</v>
      </c>
      <c r="B1032" s="12" t="str">
        <f t="shared" si="48"/>
        <v>2014-8-1</v>
      </c>
      <c r="C1032" s="15">
        <v>2014</v>
      </c>
      <c r="D1032" s="15">
        <v>8</v>
      </c>
      <c r="E1032" s="15">
        <v>1</v>
      </c>
      <c r="F1032" s="6" t="s">
        <v>33</v>
      </c>
      <c r="G1032" s="6" t="s">
        <v>34</v>
      </c>
      <c r="H1032" s="7">
        <v>2.73</v>
      </c>
      <c r="I1032" s="6" t="s">
        <v>30</v>
      </c>
      <c r="J1032" s="6" t="s">
        <v>35</v>
      </c>
      <c r="K1032" s="7">
        <v>0.3</v>
      </c>
      <c r="L1032" s="6" t="s">
        <v>39</v>
      </c>
      <c r="M1032" s="6">
        <v>201551</v>
      </c>
      <c r="N1032" s="6" t="str">
        <f t="shared" si="49"/>
        <v>2015-5-1</v>
      </c>
      <c r="O1032" s="7">
        <v>1.03</v>
      </c>
      <c r="P1032" s="7">
        <v>1.7</v>
      </c>
      <c r="Q1032" s="6" t="s">
        <v>39</v>
      </c>
      <c r="R1032" s="6">
        <v>201581</v>
      </c>
      <c r="S1032" s="6" t="str">
        <f t="shared" si="50"/>
        <v>2015-8-1</v>
      </c>
      <c r="T1032" s="7">
        <v>0.77</v>
      </c>
      <c r="U1032" s="7">
        <v>0</v>
      </c>
      <c r="V1032" s="6" t="s">
        <v>47</v>
      </c>
      <c r="W1032" s="6">
        <v>0</v>
      </c>
      <c r="X1032" s="6">
        <v>0</v>
      </c>
      <c r="Y1032" s="6">
        <v>1</v>
      </c>
      <c r="Z1032" s="6">
        <v>1</v>
      </c>
      <c r="AA1032" s="6">
        <v>0</v>
      </c>
      <c r="AB1032" s="6">
        <v>0</v>
      </c>
      <c r="AC1032" s="6">
        <v>0</v>
      </c>
      <c r="AD1032" s="6">
        <v>0</v>
      </c>
      <c r="AE1032" s="6">
        <v>0</v>
      </c>
      <c r="AF1032" s="6">
        <v>0</v>
      </c>
      <c r="AG1032" s="6">
        <v>0</v>
      </c>
      <c r="AH1032" s="6">
        <v>0</v>
      </c>
    </row>
    <row r="1033" spans="1:34" x14ac:dyDescent="0.3">
      <c r="A1033" s="6">
        <v>201481</v>
      </c>
      <c r="B1033" s="12" t="str">
        <f t="shared" si="48"/>
        <v>2014-8-1</v>
      </c>
      <c r="C1033" s="15">
        <v>2014</v>
      </c>
      <c r="D1033" s="15">
        <v>8</v>
      </c>
      <c r="E1033" s="15">
        <v>1</v>
      </c>
      <c r="F1033" s="6" t="s">
        <v>28</v>
      </c>
      <c r="G1033" s="6" t="s">
        <v>34</v>
      </c>
      <c r="H1033" s="7">
        <v>3.58</v>
      </c>
      <c r="I1033" s="6" t="s">
        <v>30</v>
      </c>
      <c r="J1033" s="6" t="s">
        <v>35</v>
      </c>
      <c r="K1033" s="7">
        <v>2.1</v>
      </c>
      <c r="L1033" s="6" t="s">
        <v>32</v>
      </c>
      <c r="M1033" s="6">
        <v>201531</v>
      </c>
      <c r="N1033" s="6" t="str">
        <f t="shared" si="49"/>
        <v>2015-3-1</v>
      </c>
      <c r="O1033" s="7">
        <v>1.88</v>
      </c>
      <c r="P1033" s="7">
        <v>1.66</v>
      </c>
      <c r="Q1033" s="6" t="s">
        <v>39</v>
      </c>
      <c r="R1033" s="6">
        <v>201881</v>
      </c>
      <c r="S1033" s="6" t="str">
        <f t="shared" si="50"/>
        <v>2018-8-1</v>
      </c>
      <c r="T1033" s="7">
        <v>2.61</v>
      </c>
      <c r="U1033" s="7">
        <v>2.95</v>
      </c>
      <c r="V1033" s="6" t="s">
        <v>32</v>
      </c>
      <c r="W1033" s="6">
        <v>0</v>
      </c>
      <c r="X1033" s="6">
        <v>0</v>
      </c>
      <c r="Y1033" s="6">
        <v>1</v>
      </c>
      <c r="Z1033" s="6">
        <v>1</v>
      </c>
      <c r="AA1033" s="6">
        <v>1</v>
      </c>
      <c r="AB1033" s="6">
        <v>1</v>
      </c>
      <c r="AC1033" s="6">
        <v>1</v>
      </c>
      <c r="AD1033" s="6">
        <v>0</v>
      </c>
      <c r="AE1033" s="6">
        <v>0</v>
      </c>
      <c r="AF1033" s="6">
        <v>0</v>
      </c>
      <c r="AG1033" s="6">
        <v>1</v>
      </c>
      <c r="AH1033" s="6">
        <v>1</v>
      </c>
    </row>
    <row r="1034" spans="1:34" x14ac:dyDescent="0.3">
      <c r="A1034" s="6">
        <v>201481</v>
      </c>
      <c r="B1034" s="12" t="str">
        <f t="shared" si="48"/>
        <v>2014-8-1</v>
      </c>
      <c r="C1034" s="15">
        <v>2014</v>
      </c>
      <c r="D1034" s="15">
        <v>8</v>
      </c>
      <c r="E1034" s="15">
        <v>1</v>
      </c>
      <c r="F1034" s="6" t="s">
        <v>33</v>
      </c>
      <c r="G1034" s="6" t="s">
        <v>34</v>
      </c>
      <c r="H1034" s="7">
        <v>3.09</v>
      </c>
      <c r="I1034" s="6" t="s">
        <v>30</v>
      </c>
      <c r="J1034" s="6" t="s">
        <v>35</v>
      </c>
      <c r="K1034" s="7">
        <v>1.94</v>
      </c>
      <c r="L1034" s="6" t="s">
        <v>39</v>
      </c>
      <c r="M1034" s="6">
        <v>201531</v>
      </c>
      <c r="N1034" s="6" t="str">
        <f t="shared" si="49"/>
        <v>2015-3-1</v>
      </c>
      <c r="O1034" s="7">
        <v>2.4</v>
      </c>
      <c r="P1034" s="7">
        <v>2.76</v>
      </c>
      <c r="Q1034" s="6" t="s">
        <v>32</v>
      </c>
      <c r="R1034" s="6">
        <v>201831</v>
      </c>
      <c r="S1034" s="6" t="str">
        <f t="shared" si="50"/>
        <v>2018-3-1</v>
      </c>
      <c r="T1034" s="7">
        <v>2.97</v>
      </c>
      <c r="U1034" s="7">
        <v>3.32</v>
      </c>
      <c r="V1034" s="6" t="s">
        <v>32</v>
      </c>
      <c r="W1034" s="6">
        <v>0</v>
      </c>
      <c r="X1034" s="6">
        <v>0</v>
      </c>
      <c r="Y1034" s="6">
        <v>1</v>
      </c>
      <c r="Z1034" s="6">
        <v>1</v>
      </c>
      <c r="AA1034" s="6">
        <v>1</v>
      </c>
      <c r="AB1034" s="6">
        <v>1</v>
      </c>
      <c r="AC1034" s="6">
        <v>0</v>
      </c>
      <c r="AD1034" s="6">
        <v>0</v>
      </c>
      <c r="AE1034" s="6">
        <v>0</v>
      </c>
      <c r="AF1034" s="6">
        <v>1</v>
      </c>
      <c r="AG1034" s="6">
        <v>1</v>
      </c>
      <c r="AH1034" s="6">
        <v>1</v>
      </c>
    </row>
    <row r="1035" spans="1:34" x14ac:dyDescent="0.3">
      <c r="A1035" s="6">
        <v>201481</v>
      </c>
      <c r="B1035" s="12" t="str">
        <f t="shared" si="48"/>
        <v>2014-8-1</v>
      </c>
      <c r="C1035" s="15">
        <v>2014</v>
      </c>
      <c r="D1035" s="15">
        <v>8</v>
      </c>
      <c r="E1035" s="15">
        <v>1</v>
      </c>
      <c r="F1035" s="6" t="s">
        <v>28</v>
      </c>
      <c r="G1035" s="6" t="s">
        <v>34</v>
      </c>
      <c r="H1035" s="7">
        <v>4</v>
      </c>
      <c r="I1035" s="6" t="s">
        <v>30</v>
      </c>
      <c r="J1035" s="6" t="s">
        <v>35</v>
      </c>
      <c r="K1035" s="7">
        <v>2.5</v>
      </c>
      <c r="L1035" s="6" t="s">
        <v>32</v>
      </c>
      <c r="M1035" s="6">
        <v>201531</v>
      </c>
      <c r="N1035" s="6" t="str">
        <f t="shared" si="49"/>
        <v>2015-3-1</v>
      </c>
      <c r="O1035" s="7">
        <v>2.23</v>
      </c>
      <c r="P1035" s="7">
        <v>2.1</v>
      </c>
      <c r="Q1035" s="6" t="s">
        <v>32</v>
      </c>
      <c r="R1035" s="6">
        <v>201831</v>
      </c>
      <c r="S1035" s="6" t="str">
        <f t="shared" si="50"/>
        <v>2018-3-1</v>
      </c>
      <c r="T1035" s="7">
        <v>2.88</v>
      </c>
      <c r="U1035" s="7">
        <v>2.6</v>
      </c>
      <c r="V1035" s="6" t="s">
        <v>32</v>
      </c>
      <c r="W1035" s="6">
        <v>0</v>
      </c>
      <c r="X1035" s="6">
        <v>0</v>
      </c>
      <c r="Y1035" s="6">
        <v>1</v>
      </c>
      <c r="Z1035" s="6">
        <v>1</v>
      </c>
      <c r="AA1035" s="6">
        <v>1</v>
      </c>
      <c r="AB1035" s="6">
        <v>1</v>
      </c>
      <c r="AC1035" s="6">
        <v>0</v>
      </c>
      <c r="AD1035" s="6">
        <v>0</v>
      </c>
      <c r="AE1035" s="6">
        <v>0</v>
      </c>
      <c r="AF1035" s="6">
        <v>1</v>
      </c>
      <c r="AG1035" s="6">
        <v>1</v>
      </c>
      <c r="AH1035" s="6">
        <v>1</v>
      </c>
    </row>
    <row r="1036" spans="1:34" x14ac:dyDescent="0.3">
      <c r="A1036" s="6">
        <v>201481</v>
      </c>
      <c r="B1036" s="12" t="str">
        <f t="shared" si="48"/>
        <v>2014-8-1</v>
      </c>
      <c r="C1036" s="15">
        <v>2014</v>
      </c>
      <c r="D1036" s="15">
        <v>8</v>
      </c>
      <c r="E1036" s="15">
        <v>1</v>
      </c>
      <c r="F1036" s="6" t="s">
        <v>28</v>
      </c>
      <c r="G1036" s="6" t="s">
        <v>38</v>
      </c>
      <c r="H1036" s="7">
        <v>3.04</v>
      </c>
      <c r="I1036" s="6" t="s">
        <v>30</v>
      </c>
      <c r="J1036" s="6" t="s">
        <v>41</v>
      </c>
      <c r="K1036" s="7">
        <v>2.42</v>
      </c>
      <c r="L1036" s="6" t="s">
        <v>32</v>
      </c>
      <c r="M1036" s="6">
        <v>201531</v>
      </c>
      <c r="N1036" s="6" t="str">
        <f t="shared" si="49"/>
        <v>2015-3-1</v>
      </c>
      <c r="O1036" s="7">
        <v>2.46</v>
      </c>
      <c r="P1036" s="7">
        <v>2.5</v>
      </c>
      <c r="Q1036" s="6" t="s">
        <v>32</v>
      </c>
      <c r="R1036" s="6">
        <v>201871</v>
      </c>
      <c r="S1036" s="6" t="str">
        <f t="shared" si="50"/>
        <v>2018-7-1</v>
      </c>
      <c r="T1036" s="7">
        <v>2.83</v>
      </c>
      <c r="U1036" s="7">
        <v>3.65</v>
      </c>
      <c r="V1036" s="6" t="s">
        <v>32</v>
      </c>
      <c r="W1036" s="6">
        <v>0</v>
      </c>
      <c r="X1036" s="6">
        <v>0</v>
      </c>
      <c r="Y1036" s="6">
        <v>1</v>
      </c>
      <c r="Z1036" s="6">
        <v>1</v>
      </c>
      <c r="AA1036" s="6">
        <v>1</v>
      </c>
      <c r="AB1036" s="6">
        <v>1</v>
      </c>
      <c r="AC1036" s="6">
        <v>0</v>
      </c>
      <c r="AD1036" s="6">
        <v>0</v>
      </c>
      <c r="AE1036" s="6">
        <v>0</v>
      </c>
      <c r="AF1036" s="6">
        <v>1</v>
      </c>
      <c r="AG1036" s="6">
        <v>1</v>
      </c>
      <c r="AH1036" s="6">
        <v>1</v>
      </c>
    </row>
    <row r="1037" spans="1:34" x14ac:dyDescent="0.3">
      <c r="A1037" s="6">
        <v>201481</v>
      </c>
      <c r="B1037" s="12" t="str">
        <f t="shared" si="48"/>
        <v>2014-8-1</v>
      </c>
      <c r="C1037" s="15">
        <v>2014</v>
      </c>
      <c r="D1037" s="15">
        <v>8</v>
      </c>
      <c r="E1037" s="15">
        <v>1</v>
      </c>
      <c r="F1037" s="6" t="s">
        <v>28</v>
      </c>
      <c r="G1037" s="6" t="s">
        <v>36</v>
      </c>
      <c r="H1037" s="7">
        <v>3.12</v>
      </c>
      <c r="I1037" s="6" t="s">
        <v>30</v>
      </c>
      <c r="J1037" s="6" t="s">
        <v>41</v>
      </c>
      <c r="K1037" s="7">
        <v>3.37</v>
      </c>
      <c r="L1037" s="6" t="s">
        <v>32</v>
      </c>
      <c r="M1037" s="6">
        <v>201531</v>
      </c>
      <c r="N1037" s="6" t="str">
        <f t="shared" si="49"/>
        <v>2015-3-1</v>
      </c>
      <c r="O1037" s="7">
        <v>2.98</v>
      </c>
      <c r="P1037" s="7">
        <v>2.56</v>
      </c>
      <c r="Q1037" s="6" t="s">
        <v>32</v>
      </c>
      <c r="R1037" s="6">
        <v>201831</v>
      </c>
      <c r="S1037" s="6" t="str">
        <f t="shared" si="50"/>
        <v>2018-3-1</v>
      </c>
      <c r="T1037" s="7">
        <v>2.75</v>
      </c>
      <c r="U1037" s="7">
        <v>2.6</v>
      </c>
      <c r="V1037" s="6" t="s">
        <v>32</v>
      </c>
      <c r="W1037" s="6">
        <v>0</v>
      </c>
      <c r="X1037" s="6">
        <v>0</v>
      </c>
      <c r="Y1037" s="6">
        <v>1</v>
      </c>
      <c r="Z1037" s="6">
        <v>1</v>
      </c>
      <c r="AA1037" s="6">
        <v>1</v>
      </c>
      <c r="AB1037" s="6">
        <v>1</v>
      </c>
      <c r="AC1037" s="6">
        <v>0</v>
      </c>
      <c r="AD1037" s="6">
        <v>0</v>
      </c>
      <c r="AE1037" s="6">
        <v>0</v>
      </c>
      <c r="AF1037" s="6">
        <v>1</v>
      </c>
      <c r="AG1037" s="6">
        <v>1</v>
      </c>
      <c r="AH1037" s="6">
        <v>1</v>
      </c>
    </row>
    <row r="1038" spans="1:34" x14ac:dyDescent="0.3">
      <c r="A1038" s="6">
        <v>201481</v>
      </c>
      <c r="B1038" s="12" t="str">
        <f t="shared" si="48"/>
        <v>2014-8-1</v>
      </c>
      <c r="C1038" s="15">
        <v>2014</v>
      </c>
      <c r="D1038" s="15">
        <v>8</v>
      </c>
      <c r="E1038" s="15">
        <v>1</v>
      </c>
      <c r="F1038" s="6" t="s">
        <v>33</v>
      </c>
      <c r="G1038" s="6" t="s">
        <v>34</v>
      </c>
      <c r="H1038" s="7">
        <v>3.6</v>
      </c>
      <c r="I1038" s="6" t="s">
        <v>30</v>
      </c>
      <c r="J1038" s="6" t="s">
        <v>35</v>
      </c>
      <c r="K1038" s="7">
        <v>2.9</v>
      </c>
      <c r="L1038" s="6" t="s">
        <v>32</v>
      </c>
      <c r="M1038" s="6">
        <v>201531</v>
      </c>
      <c r="N1038" s="6" t="str">
        <f t="shared" si="49"/>
        <v>2015-3-1</v>
      </c>
      <c r="O1038" s="7">
        <v>3.01</v>
      </c>
      <c r="P1038" s="7">
        <v>3.07</v>
      </c>
      <c r="Q1038" s="6" t="s">
        <v>32</v>
      </c>
      <c r="R1038" s="6">
        <v>201581</v>
      </c>
      <c r="S1038" s="6" t="str">
        <f t="shared" si="50"/>
        <v>2015-8-1</v>
      </c>
      <c r="T1038" s="7">
        <v>3.13</v>
      </c>
      <c r="U1038" s="7">
        <v>3.34</v>
      </c>
      <c r="V1038" s="6" t="s">
        <v>32</v>
      </c>
      <c r="W1038" s="6">
        <v>0</v>
      </c>
      <c r="X1038" s="6">
        <v>0</v>
      </c>
      <c r="Y1038" s="6">
        <v>1</v>
      </c>
      <c r="Z1038" s="6">
        <v>1</v>
      </c>
      <c r="AA1038" s="6">
        <v>0</v>
      </c>
      <c r="AB1038" s="6">
        <v>0</v>
      </c>
      <c r="AC1038" s="6">
        <v>0</v>
      </c>
      <c r="AD1038" s="6">
        <v>0</v>
      </c>
      <c r="AE1038" s="6">
        <v>0</v>
      </c>
      <c r="AF1038" s="6">
        <v>0</v>
      </c>
      <c r="AG1038" s="6">
        <v>0</v>
      </c>
      <c r="AH1038" s="6">
        <v>0</v>
      </c>
    </row>
    <row r="1039" spans="1:34" x14ac:dyDescent="0.3">
      <c r="A1039" s="6">
        <v>201481</v>
      </c>
      <c r="B1039" s="12" t="str">
        <f t="shared" si="48"/>
        <v>2014-8-1</v>
      </c>
      <c r="C1039" s="15">
        <v>2014</v>
      </c>
      <c r="D1039" s="15">
        <v>8</v>
      </c>
      <c r="E1039" s="15">
        <v>1</v>
      </c>
      <c r="F1039" s="6" t="s">
        <v>33</v>
      </c>
      <c r="G1039" s="6" t="s">
        <v>40</v>
      </c>
      <c r="H1039" s="7">
        <v>3.79</v>
      </c>
      <c r="I1039" s="6" t="s">
        <v>30</v>
      </c>
      <c r="J1039" s="6" t="s">
        <v>31</v>
      </c>
      <c r="K1039" s="7">
        <v>3.17</v>
      </c>
      <c r="L1039" s="6" t="s">
        <v>32</v>
      </c>
      <c r="M1039" s="6">
        <v>201561</v>
      </c>
      <c r="N1039" s="6" t="str">
        <f t="shared" si="49"/>
        <v>2015-6-1</v>
      </c>
      <c r="O1039" s="7">
        <v>3.1</v>
      </c>
      <c r="P1039" s="7">
        <v>4</v>
      </c>
      <c r="Q1039" s="6" t="s">
        <v>32</v>
      </c>
      <c r="R1039" s="6">
        <v>201831</v>
      </c>
      <c r="S1039" s="6" t="str">
        <f t="shared" si="50"/>
        <v>2018-3-1</v>
      </c>
      <c r="T1039" s="7">
        <v>3.4</v>
      </c>
      <c r="U1039" s="7">
        <v>3.66</v>
      </c>
      <c r="V1039" s="6" t="s">
        <v>32</v>
      </c>
      <c r="W1039" s="6">
        <v>0</v>
      </c>
      <c r="X1039" s="6">
        <v>1</v>
      </c>
      <c r="Y1039" s="6">
        <v>1</v>
      </c>
      <c r="Z1039" s="6">
        <v>1</v>
      </c>
      <c r="AA1039" s="6">
        <v>1</v>
      </c>
      <c r="AB1039" s="6">
        <v>1</v>
      </c>
      <c r="AC1039" s="6">
        <v>0</v>
      </c>
      <c r="AD1039" s="6">
        <v>0</v>
      </c>
      <c r="AE1039" s="6">
        <v>0</v>
      </c>
      <c r="AF1039" s="6">
        <v>1</v>
      </c>
      <c r="AG1039" s="6">
        <v>1</v>
      </c>
      <c r="AH1039" s="6">
        <v>1</v>
      </c>
    </row>
    <row r="1040" spans="1:34" x14ac:dyDescent="0.3">
      <c r="A1040" s="6">
        <v>201481</v>
      </c>
      <c r="B1040" s="12" t="str">
        <f t="shared" si="48"/>
        <v>2014-8-1</v>
      </c>
      <c r="C1040" s="15">
        <v>2014</v>
      </c>
      <c r="D1040" s="15">
        <v>8</v>
      </c>
      <c r="E1040" s="15">
        <v>1</v>
      </c>
      <c r="F1040" s="6" t="s">
        <v>33</v>
      </c>
      <c r="G1040" s="6" t="s">
        <v>40</v>
      </c>
      <c r="H1040" s="7">
        <v>3.21</v>
      </c>
      <c r="I1040" s="6" t="s">
        <v>30</v>
      </c>
      <c r="J1040" s="6" t="s">
        <v>43</v>
      </c>
      <c r="K1040" s="7">
        <v>3.17</v>
      </c>
      <c r="L1040" s="6" t="s">
        <v>32</v>
      </c>
      <c r="M1040" s="6">
        <v>201531</v>
      </c>
      <c r="N1040" s="6" t="str">
        <f t="shared" si="49"/>
        <v>2015-3-1</v>
      </c>
      <c r="O1040" s="7">
        <v>2.87</v>
      </c>
      <c r="P1040" s="7">
        <v>2.57</v>
      </c>
      <c r="Q1040" s="6" t="s">
        <v>32</v>
      </c>
      <c r="R1040" s="17"/>
      <c r="S1040" s="6" t="str">
        <f t="shared" si="50"/>
        <v>--</v>
      </c>
      <c r="T1040" s="16"/>
      <c r="U1040" s="16"/>
      <c r="V1040" s="17"/>
      <c r="W1040" s="6">
        <v>1</v>
      </c>
      <c r="X1040" s="6">
        <v>0</v>
      </c>
      <c r="Y1040" s="6">
        <v>1</v>
      </c>
      <c r="Z1040" s="6">
        <v>1</v>
      </c>
      <c r="AA1040" s="6">
        <v>1</v>
      </c>
      <c r="AB1040" s="6">
        <v>0</v>
      </c>
      <c r="AC1040" s="6">
        <v>0</v>
      </c>
      <c r="AD1040" s="6">
        <v>0</v>
      </c>
      <c r="AE1040" s="6">
        <v>0</v>
      </c>
      <c r="AF1040" s="6">
        <v>0</v>
      </c>
      <c r="AG1040" s="6">
        <v>0</v>
      </c>
      <c r="AH1040" s="6">
        <v>0</v>
      </c>
    </row>
    <row r="1041" spans="1:34" x14ac:dyDescent="0.3">
      <c r="A1041" s="6">
        <v>201481</v>
      </c>
      <c r="B1041" s="12" t="str">
        <f t="shared" si="48"/>
        <v>2014-8-1</v>
      </c>
      <c r="C1041" s="15">
        <v>2014</v>
      </c>
      <c r="D1041" s="15">
        <v>8</v>
      </c>
      <c r="E1041" s="15">
        <v>1</v>
      </c>
      <c r="F1041" s="6" t="s">
        <v>28</v>
      </c>
      <c r="G1041" s="6" t="s">
        <v>34</v>
      </c>
      <c r="H1041" s="7">
        <v>3.18</v>
      </c>
      <c r="I1041" s="6" t="s">
        <v>30</v>
      </c>
      <c r="J1041" s="6" t="s">
        <v>35</v>
      </c>
      <c r="K1041" s="7">
        <v>1.91</v>
      </c>
      <c r="L1041" s="6" t="s">
        <v>39</v>
      </c>
      <c r="M1041" s="6">
        <v>201571</v>
      </c>
      <c r="N1041" s="6" t="str">
        <f t="shared" si="49"/>
        <v>2015-7-1</v>
      </c>
      <c r="O1041" s="7">
        <v>2.2799999999999998</v>
      </c>
      <c r="P1041" s="7">
        <v>3</v>
      </c>
      <c r="Q1041" s="6" t="s">
        <v>32</v>
      </c>
      <c r="R1041" s="6">
        <v>201831</v>
      </c>
      <c r="S1041" s="6" t="str">
        <f t="shared" si="50"/>
        <v>2018-3-1</v>
      </c>
      <c r="T1041" s="7">
        <v>2.65</v>
      </c>
      <c r="U1041" s="7">
        <v>2.35</v>
      </c>
      <c r="V1041" s="6" t="s">
        <v>32</v>
      </c>
      <c r="W1041" s="6">
        <v>0</v>
      </c>
      <c r="X1041" s="6">
        <v>0</v>
      </c>
      <c r="Y1041" s="6">
        <v>1</v>
      </c>
      <c r="Z1041" s="6">
        <v>1</v>
      </c>
      <c r="AA1041" s="6">
        <v>1</v>
      </c>
      <c r="AB1041" s="6">
        <v>1</v>
      </c>
      <c r="AC1041" s="6">
        <v>0</v>
      </c>
      <c r="AD1041" s="6">
        <v>0</v>
      </c>
      <c r="AE1041" s="6">
        <v>0</v>
      </c>
      <c r="AF1041" s="6">
        <v>1</v>
      </c>
      <c r="AG1041" s="6">
        <v>1</v>
      </c>
      <c r="AH1041" s="6">
        <v>1</v>
      </c>
    </row>
    <row r="1042" spans="1:34" x14ac:dyDescent="0.3">
      <c r="A1042" s="6">
        <v>201481</v>
      </c>
      <c r="B1042" s="12" t="str">
        <f t="shared" si="48"/>
        <v>2014-8-1</v>
      </c>
      <c r="C1042" s="15">
        <v>2014</v>
      </c>
      <c r="D1042" s="15">
        <v>8</v>
      </c>
      <c r="E1042" s="15">
        <v>1</v>
      </c>
      <c r="F1042" s="6" t="s">
        <v>33</v>
      </c>
      <c r="G1042" s="6" t="s">
        <v>40</v>
      </c>
      <c r="H1042" s="7">
        <v>3.42</v>
      </c>
      <c r="I1042" s="6" t="s">
        <v>30</v>
      </c>
      <c r="J1042" s="6" t="s">
        <v>31</v>
      </c>
      <c r="K1042" s="7">
        <v>3</v>
      </c>
      <c r="L1042" s="6" t="s">
        <v>32</v>
      </c>
      <c r="M1042" s="6">
        <v>201531</v>
      </c>
      <c r="N1042" s="6" t="str">
        <f t="shared" si="49"/>
        <v>2015-3-1</v>
      </c>
      <c r="O1042" s="7">
        <v>3.3</v>
      </c>
      <c r="P1042" s="7">
        <v>3.6</v>
      </c>
      <c r="Q1042" s="6" t="s">
        <v>32</v>
      </c>
      <c r="R1042" s="6">
        <v>201831</v>
      </c>
      <c r="S1042" s="6" t="str">
        <f t="shared" si="50"/>
        <v>2018-3-1</v>
      </c>
      <c r="T1042" s="7">
        <v>3.05</v>
      </c>
      <c r="U1042" s="7">
        <v>3.23</v>
      </c>
      <c r="V1042" s="6" t="s">
        <v>32</v>
      </c>
      <c r="W1042" s="6">
        <v>0</v>
      </c>
      <c r="X1042" s="6">
        <v>0</v>
      </c>
      <c r="Y1042" s="6">
        <v>1</v>
      </c>
      <c r="Z1042" s="6">
        <v>1</v>
      </c>
      <c r="AA1042" s="6">
        <v>1</v>
      </c>
      <c r="AB1042" s="6">
        <v>1</v>
      </c>
      <c r="AC1042" s="6">
        <v>0</v>
      </c>
      <c r="AD1042" s="6">
        <v>0</v>
      </c>
      <c r="AE1042" s="6">
        <v>0</v>
      </c>
      <c r="AF1042" s="6">
        <v>1</v>
      </c>
      <c r="AG1042" s="6">
        <v>1</v>
      </c>
      <c r="AH1042" s="6">
        <v>1</v>
      </c>
    </row>
    <row r="1043" spans="1:34" x14ac:dyDescent="0.3">
      <c r="A1043" s="6">
        <v>201481</v>
      </c>
      <c r="B1043" s="12" t="str">
        <f t="shared" si="48"/>
        <v>2014-8-1</v>
      </c>
      <c r="C1043" s="15">
        <v>2014</v>
      </c>
      <c r="D1043" s="15">
        <v>8</v>
      </c>
      <c r="E1043" s="15">
        <v>1</v>
      </c>
      <c r="F1043" s="6" t="s">
        <v>28</v>
      </c>
      <c r="G1043" s="6" t="s">
        <v>34</v>
      </c>
      <c r="H1043" s="7">
        <v>4</v>
      </c>
      <c r="I1043" s="6" t="s">
        <v>30</v>
      </c>
      <c r="J1043" s="6" t="s">
        <v>35</v>
      </c>
      <c r="K1043" s="7">
        <v>2.5499999999999998</v>
      </c>
      <c r="L1043" s="6" t="s">
        <v>32</v>
      </c>
      <c r="M1043" s="6">
        <v>201531</v>
      </c>
      <c r="N1043" s="6" t="str">
        <f t="shared" si="49"/>
        <v>2015-3-1</v>
      </c>
      <c r="O1043" s="7">
        <v>2.25</v>
      </c>
      <c r="P1043" s="7">
        <v>2</v>
      </c>
      <c r="Q1043" s="6" t="s">
        <v>32</v>
      </c>
      <c r="R1043" s="17"/>
      <c r="S1043" s="6" t="str">
        <f t="shared" si="50"/>
        <v>--</v>
      </c>
      <c r="T1043" s="16"/>
      <c r="U1043" s="16"/>
      <c r="V1043" s="17"/>
      <c r="W1043" s="6">
        <v>0</v>
      </c>
      <c r="X1043" s="6">
        <v>0</v>
      </c>
      <c r="Y1043" s="6">
        <v>1</v>
      </c>
      <c r="Z1043" s="6">
        <v>0</v>
      </c>
      <c r="AA1043" s="6">
        <v>0</v>
      </c>
      <c r="AB1043" s="6">
        <v>0</v>
      </c>
      <c r="AC1043" s="6">
        <v>0</v>
      </c>
      <c r="AD1043" s="6">
        <v>0</v>
      </c>
      <c r="AE1043" s="6">
        <v>0</v>
      </c>
      <c r="AF1043" s="6">
        <v>0</v>
      </c>
      <c r="AG1043" s="6">
        <v>0</v>
      </c>
      <c r="AH1043" s="6">
        <v>0</v>
      </c>
    </row>
    <row r="1044" spans="1:34" x14ac:dyDescent="0.3">
      <c r="A1044" s="6">
        <v>201481</v>
      </c>
      <c r="B1044" s="12" t="str">
        <f t="shared" si="48"/>
        <v>2014-8-1</v>
      </c>
      <c r="C1044" s="15">
        <v>2014</v>
      </c>
      <c r="D1044" s="15">
        <v>8</v>
      </c>
      <c r="E1044" s="15">
        <v>1</v>
      </c>
      <c r="F1044" s="6" t="s">
        <v>33</v>
      </c>
      <c r="G1044" s="6" t="s">
        <v>29</v>
      </c>
      <c r="H1044" s="7">
        <v>3.65</v>
      </c>
      <c r="I1044" s="6" t="s">
        <v>30</v>
      </c>
      <c r="J1044" s="6" t="s">
        <v>41</v>
      </c>
      <c r="K1044" s="7">
        <v>0.87</v>
      </c>
      <c r="L1044" s="6" t="s">
        <v>39</v>
      </c>
      <c r="M1044" s="6">
        <v>201531</v>
      </c>
      <c r="N1044" s="6" t="str">
        <f t="shared" si="49"/>
        <v>2015-3-1</v>
      </c>
      <c r="O1044" s="7">
        <v>1.0900000000000001</v>
      </c>
      <c r="P1044" s="7">
        <v>1.32</v>
      </c>
      <c r="Q1044" s="6" t="s">
        <v>47</v>
      </c>
      <c r="R1044" s="6">
        <v>201531</v>
      </c>
      <c r="S1044" s="6" t="str">
        <f t="shared" si="50"/>
        <v>2015-3-1</v>
      </c>
      <c r="T1044" s="7">
        <v>1.0900000000000001</v>
      </c>
      <c r="U1044" s="7">
        <v>1.32</v>
      </c>
      <c r="V1044" s="6" t="s">
        <v>47</v>
      </c>
      <c r="W1044" s="6">
        <v>0</v>
      </c>
      <c r="X1044" s="6">
        <v>0</v>
      </c>
      <c r="Y1044" s="6">
        <v>1</v>
      </c>
      <c r="Z1044" s="6">
        <v>0</v>
      </c>
      <c r="AA1044" s="6">
        <v>0</v>
      </c>
      <c r="AB1044" s="6">
        <v>0</v>
      </c>
      <c r="AC1044" s="6">
        <v>0</v>
      </c>
      <c r="AD1044" s="6">
        <v>0</v>
      </c>
      <c r="AE1044" s="6">
        <v>0</v>
      </c>
      <c r="AF1044" s="6">
        <v>0</v>
      </c>
      <c r="AG1044" s="6">
        <v>0</v>
      </c>
      <c r="AH1044" s="6">
        <v>0</v>
      </c>
    </row>
    <row r="1045" spans="1:34" x14ac:dyDescent="0.3">
      <c r="A1045" s="6">
        <v>201481</v>
      </c>
      <c r="B1045" s="12" t="str">
        <f t="shared" si="48"/>
        <v>2014-8-1</v>
      </c>
      <c r="C1045" s="15">
        <v>2014</v>
      </c>
      <c r="D1045" s="15">
        <v>8</v>
      </c>
      <c r="E1045" s="15">
        <v>1</v>
      </c>
      <c r="F1045" s="6" t="s">
        <v>33</v>
      </c>
      <c r="G1045" s="6" t="s">
        <v>38</v>
      </c>
      <c r="H1045" s="7">
        <v>3.02</v>
      </c>
      <c r="I1045" s="6" t="s">
        <v>30</v>
      </c>
      <c r="J1045" s="6" t="s">
        <v>41</v>
      </c>
      <c r="K1045" s="7">
        <v>1.38</v>
      </c>
      <c r="L1045" s="6" t="s">
        <v>39</v>
      </c>
      <c r="M1045" s="6">
        <v>201531</v>
      </c>
      <c r="N1045" s="6" t="str">
        <f t="shared" si="49"/>
        <v>2015-3-1</v>
      </c>
      <c r="O1045" s="7">
        <v>1.96</v>
      </c>
      <c r="P1045" s="7">
        <v>2.4</v>
      </c>
      <c r="Q1045" s="6" t="s">
        <v>39</v>
      </c>
      <c r="R1045" s="6">
        <v>201631</v>
      </c>
      <c r="S1045" s="6" t="str">
        <f t="shared" si="50"/>
        <v>2016-3-1</v>
      </c>
      <c r="T1045" s="7">
        <v>1.06</v>
      </c>
      <c r="U1045" s="7">
        <v>0</v>
      </c>
      <c r="V1045" s="6" t="s">
        <v>47</v>
      </c>
      <c r="W1045" s="6">
        <v>1</v>
      </c>
      <c r="X1045" s="6">
        <v>0</v>
      </c>
      <c r="Y1045" s="6">
        <v>1</v>
      </c>
      <c r="Z1045" s="6">
        <v>1</v>
      </c>
      <c r="AA1045" s="6">
        <v>0</v>
      </c>
      <c r="AB1045" s="6">
        <v>0</v>
      </c>
      <c r="AC1045" s="6">
        <v>0</v>
      </c>
      <c r="AD1045" s="6">
        <v>0</v>
      </c>
      <c r="AE1045" s="6">
        <v>0</v>
      </c>
      <c r="AF1045" s="6">
        <v>0</v>
      </c>
      <c r="AG1045" s="6">
        <v>0</v>
      </c>
      <c r="AH1045" s="6">
        <v>0</v>
      </c>
    </row>
    <row r="1046" spans="1:34" x14ac:dyDescent="0.3">
      <c r="A1046" s="6">
        <v>201481</v>
      </c>
      <c r="B1046" s="12" t="str">
        <f t="shared" si="48"/>
        <v>2014-8-1</v>
      </c>
      <c r="C1046" s="15">
        <v>2014</v>
      </c>
      <c r="D1046" s="15">
        <v>8</v>
      </c>
      <c r="E1046" s="15">
        <v>1</v>
      </c>
      <c r="F1046" s="6" t="s">
        <v>28</v>
      </c>
      <c r="G1046" s="6" t="s">
        <v>34</v>
      </c>
      <c r="H1046" s="7">
        <v>3.05</v>
      </c>
      <c r="I1046" s="6" t="s">
        <v>30</v>
      </c>
      <c r="J1046" s="6" t="s">
        <v>35</v>
      </c>
      <c r="K1046" s="7">
        <v>2.59</v>
      </c>
      <c r="L1046" s="6" t="s">
        <v>32</v>
      </c>
      <c r="M1046" s="6">
        <v>201531</v>
      </c>
      <c r="N1046" s="6" t="str">
        <f t="shared" si="49"/>
        <v>2015-3-1</v>
      </c>
      <c r="O1046" s="7">
        <v>2.4900000000000002</v>
      </c>
      <c r="P1046" s="7">
        <v>2.42</v>
      </c>
      <c r="Q1046" s="6" t="s">
        <v>32</v>
      </c>
      <c r="R1046" s="6">
        <v>201831</v>
      </c>
      <c r="S1046" s="6" t="str">
        <f t="shared" si="50"/>
        <v>2018-3-1</v>
      </c>
      <c r="T1046" s="7">
        <v>3.02</v>
      </c>
      <c r="U1046" s="7">
        <v>3.74</v>
      </c>
      <c r="V1046" s="6" t="s">
        <v>32</v>
      </c>
      <c r="W1046" s="6">
        <v>0</v>
      </c>
      <c r="X1046" s="6">
        <v>1</v>
      </c>
      <c r="Y1046" s="6">
        <v>1</v>
      </c>
      <c r="Z1046" s="6">
        <v>1</v>
      </c>
      <c r="AA1046" s="6">
        <v>1</v>
      </c>
      <c r="AB1046" s="6">
        <v>1</v>
      </c>
      <c r="AC1046" s="6">
        <v>0</v>
      </c>
      <c r="AD1046" s="6">
        <v>0</v>
      </c>
      <c r="AE1046" s="6">
        <v>0</v>
      </c>
      <c r="AF1046" s="6">
        <v>1</v>
      </c>
      <c r="AG1046" s="6">
        <v>1</v>
      </c>
      <c r="AH1046" s="6">
        <v>1</v>
      </c>
    </row>
    <row r="1047" spans="1:34" x14ac:dyDescent="0.3">
      <c r="A1047" s="6">
        <v>201481</v>
      </c>
      <c r="B1047" s="12" t="str">
        <f t="shared" si="48"/>
        <v>2014-8-1</v>
      </c>
      <c r="C1047" s="15">
        <v>2014</v>
      </c>
      <c r="D1047" s="15">
        <v>8</v>
      </c>
      <c r="E1047" s="15">
        <v>1</v>
      </c>
      <c r="F1047" s="6" t="s">
        <v>28</v>
      </c>
      <c r="G1047" s="6" t="s">
        <v>34</v>
      </c>
      <c r="H1047" s="7">
        <v>3.66</v>
      </c>
      <c r="I1047" s="6" t="s">
        <v>30</v>
      </c>
      <c r="J1047" s="6" t="s">
        <v>35</v>
      </c>
      <c r="K1047" s="7">
        <v>2.08</v>
      </c>
      <c r="L1047" s="6" t="s">
        <v>39</v>
      </c>
      <c r="M1047" s="6">
        <v>201531</v>
      </c>
      <c r="N1047" s="6" t="str">
        <f t="shared" si="49"/>
        <v>2015-3-1</v>
      </c>
      <c r="O1047" s="7">
        <v>2.3199999999999998</v>
      </c>
      <c r="P1047" s="7">
        <v>2.5099999999999998</v>
      </c>
      <c r="Q1047" s="6" t="s">
        <v>32</v>
      </c>
      <c r="R1047" s="6">
        <v>201531</v>
      </c>
      <c r="S1047" s="6" t="str">
        <f t="shared" si="50"/>
        <v>2015-3-1</v>
      </c>
      <c r="T1047" s="7">
        <v>2.3199999999999998</v>
      </c>
      <c r="U1047" s="7">
        <v>2.5099999999999998</v>
      </c>
      <c r="V1047" s="6" t="s">
        <v>32</v>
      </c>
      <c r="W1047" s="6">
        <v>0</v>
      </c>
      <c r="X1047" s="6">
        <v>0</v>
      </c>
      <c r="Y1047" s="6">
        <v>1</v>
      </c>
      <c r="Z1047" s="6">
        <v>0</v>
      </c>
      <c r="AA1047" s="6">
        <v>0</v>
      </c>
      <c r="AB1047" s="6">
        <v>0</v>
      </c>
      <c r="AC1047" s="6">
        <v>0</v>
      </c>
      <c r="AD1047" s="6">
        <v>0</v>
      </c>
      <c r="AE1047" s="6">
        <v>0</v>
      </c>
      <c r="AF1047" s="6">
        <v>0</v>
      </c>
      <c r="AG1047" s="6">
        <v>0</v>
      </c>
      <c r="AH1047" s="6">
        <v>0</v>
      </c>
    </row>
    <row r="1048" spans="1:34" x14ac:dyDescent="0.3">
      <c r="A1048" s="6">
        <v>201481</v>
      </c>
      <c r="B1048" s="12" t="str">
        <f t="shared" si="48"/>
        <v>2014-8-1</v>
      </c>
      <c r="C1048" s="15">
        <v>2014</v>
      </c>
      <c r="D1048" s="15">
        <v>8</v>
      </c>
      <c r="E1048" s="15">
        <v>1</v>
      </c>
      <c r="F1048" s="6" t="s">
        <v>28</v>
      </c>
      <c r="G1048" s="6" t="s">
        <v>34</v>
      </c>
      <c r="H1048" s="7">
        <v>3.21</v>
      </c>
      <c r="I1048" s="6" t="s">
        <v>30</v>
      </c>
      <c r="J1048" s="6" t="s">
        <v>35</v>
      </c>
      <c r="K1048" s="7">
        <v>1.72</v>
      </c>
      <c r="L1048" s="6" t="s">
        <v>39</v>
      </c>
      <c r="M1048" s="6">
        <v>201571</v>
      </c>
      <c r="N1048" s="6" t="str">
        <f t="shared" si="49"/>
        <v>2015-7-1</v>
      </c>
      <c r="O1048" s="7">
        <v>2.4900000000000002</v>
      </c>
      <c r="P1048" s="7">
        <v>4</v>
      </c>
      <c r="Q1048" s="6" t="s">
        <v>32</v>
      </c>
      <c r="R1048" s="6">
        <v>201831</v>
      </c>
      <c r="S1048" s="6" t="str">
        <f t="shared" si="50"/>
        <v>2018-3-1</v>
      </c>
      <c r="T1048" s="7">
        <v>2.64</v>
      </c>
      <c r="U1048" s="7">
        <v>2.93</v>
      </c>
      <c r="V1048" s="6" t="s">
        <v>32</v>
      </c>
      <c r="W1048" s="6">
        <v>0</v>
      </c>
      <c r="X1048" s="6">
        <v>0</v>
      </c>
      <c r="Y1048" s="6">
        <v>1</v>
      </c>
      <c r="Z1048" s="6">
        <v>1</v>
      </c>
      <c r="AA1048" s="6">
        <v>1</v>
      </c>
      <c r="AB1048" s="6">
        <v>1</v>
      </c>
      <c r="AC1048" s="6">
        <v>0</v>
      </c>
      <c r="AD1048" s="6">
        <v>0</v>
      </c>
      <c r="AE1048" s="6">
        <v>0</v>
      </c>
      <c r="AF1048" s="6">
        <v>1</v>
      </c>
      <c r="AG1048" s="6">
        <v>1</v>
      </c>
      <c r="AH1048" s="6">
        <v>1</v>
      </c>
    </row>
    <row r="1049" spans="1:34" x14ac:dyDescent="0.3">
      <c r="A1049" s="6">
        <v>201481</v>
      </c>
      <c r="B1049" s="12" t="str">
        <f t="shared" si="48"/>
        <v>2014-8-1</v>
      </c>
      <c r="C1049" s="15">
        <v>2014</v>
      </c>
      <c r="D1049" s="15">
        <v>8</v>
      </c>
      <c r="E1049" s="15">
        <v>1</v>
      </c>
      <c r="F1049" s="6" t="s">
        <v>28</v>
      </c>
      <c r="G1049" s="6" t="s">
        <v>40</v>
      </c>
      <c r="H1049" s="7">
        <v>3.29</v>
      </c>
      <c r="I1049" s="6" t="s">
        <v>30</v>
      </c>
      <c r="J1049" s="6" t="s">
        <v>58</v>
      </c>
      <c r="K1049" s="7">
        <v>1.67</v>
      </c>
      <c r="L1049" s="6" t="s">
        <v>39</v>
      </c>
      <c r="M1049" s="6">
        <v>201531</v>
      </c>
      <c r="N1049" s="6" t="str">
        <f t="shared" si="49"/>
        <v>2015-3-1</v>
      </c>
      <c r="O1049" s="7">
        <v>2.0299999999999998</v>
      </c>
      <c r="P1049" s="7">
        <v>2.46</v>
      </c>
      <c r="Q1049" s="6" t="s">
        <v>32</v>
      </c>
      <c r="R1049" s="6">
        <v>201871</v>
      </c>
      <c r="S1049" s="6" t="str">
        <f t="shared" si="50"/>
        <v>2018-7-1</v>
      </c>
      <c r="T1049" s="7">
        <v>2.57</v>
      </c>
      <c r="U1049" s="7">
        <v>2.5</v>
      </c>
      <c r="V1049" s="6" t="s">
        <v>32</v>
      </c>
      <c r="W1049" s="6">
        <v>1</v>
      </c>
      <c r="X1049" s="6">
        <v>0</v>
      </c>
      <c r="Y1049" s="6">
        <v>1</v>
      </c>
      <c r="Z1049" s="6">
        <v>1</v>
      </c>
      <c r="AA1049" s="6">
        <v>1</v>
      </c>
      <c r="AB1049" s="6">
        <v>1</v>
      </c>
      <c r="AC1049" s="6">
        <v>0</v>
      </c>
      <c r="AD1049" s="6">
        <v>0</v>
      </c>
      <c r="AE1049" s="6">
        <v>0</v>
      </c>
      <c r="AF1049" s="6">
        <v>1</v>
      </c>
      <c r="AG1049" s="6">
        <v>1</v>
      </c>
      <c r="AH1049" s="6">
        <v>1</v>
      </c>
    </row>
    <row r="1050" spans="1:34" x14ac:dyDescent="0.3">
      <c r="A1050" s="6">
        <v>201481</v>
      </c>
      <c r="B1050" s="12" t="str">
        <f t="shared" si="48"/>
        <v>2014-8-1</v>
      </c>
      <c r="C1050" s="15">
        <v>2014</v>
      </c>
      <c r="D1050" s="15">
        <v>8</v>
      </c>
      <c r="E1050" s="15">
        <v>1</v>
      </c>
      <c r="F1050" s="6" t="s">
        <v>28</v>
      </c>
      <c r="G1050" s="6" t="s">
        <v>38</v>
      </c>
      <c r="H1050" s="7">
        <v>3.03</v>
      </c>
      <c r="I1050" s="6" t="s">
        <v>30</v>
      </c>
      <c r="J1050" s="6" t="s">
        <v>44</v>
      </c>
      <c r="K1050" s="7">
        <v>3.02</v>
      </c>
      <c r="L1050" s="6" t="s">
        <v>32</v>
      </c>
      <c r="M1050" s="6">
        <v>201531</v>
      </c>
      <c r="N1050" s="6" t="str">
        <f t="shared" si="49"/>
        <v>2015-3-1</v>
      </c>
      <c r="O1050" s="7">
        <v>2.97</v>
      </c>
      <c r="P1050" s="7">
        <v>2.92</v>
      </c>
      <c r="Q1050" s="6" t="s">
        <v>32</v>
      </c>
      <c r="R1050" s="6">
        <v>201831</v>
      </c>
      <c r="S1050" s="6" t="str">
        <f t="shared" si="50"/>
        <v>2018-3-1</v>
      </c>
      <c r="T1050" s="7">
        <v>3.42</v>
      </c>
      <c r="U1050" s="7">
        <v>3.6</v>
      </c>
      <c r="V1050" s="6" t="s">
        <v>32</v>
      </c>
      <c r="W1050" s="6">
        <v>0</v>
      </c>
      <c r="X1050" s="6">
        <v>0</v>
      </c>
      <c r="Y1050" s="6">
        <v>1</v>
      </c>
      <c r="Z1050" s="6">
        <v>1</v>
      </c>
      <c r="AA1050" s="6">
        <v>1</v>
      </c>
      <c r="AB1050" s="6">
        <v>1</v>
      </c>
      <c r="AC1050" s="6">
        <v>0</v>
      </c>
      <c r="AD1050" s="6">
        <v>0</v>
      </c>
      <c r="AE1050" s="6">
        <v>0</v>
      </c>
      <c r="AF1050" s="6">
        <v>1</v>
      </c>
      <c r="AG1050" s="6">
        <v>1</v>
      </c>
      <c r="AH1050" s="6">
        <v>1</v>
      </c>
    </row>
    <row r="1051" spans="1:34" x14ac:dyDescent="0.3">
      <c r="A1051" s="6">
        <v>201481</v>
      </c>
      <c r="B1051" s="12" t="str">
        <f t="shared" si="48"/>
        <v>2014-8-1</v>
      </c>
      <c r="C1051" s="15">
        <v>2014</v>
      </c>
      <c r="D1051" s="15">
        <v>8</v>
      </c>
      <c r="E1051" s="15">
        <v>1</v>
      </c>
      <c r="F1051" s="6" t="s">
        <v>33</v>
      </c>
      <c r="G1051" s="6" t="s">
        <v>38</v>
      </c>
      <c r="H1051" s="7">
        <v>3.52</v>
      </c>
      <c r="I1051" s="6" t="s">
        <v>30</v>
      </c>
      <c r="J1051" s="6" t="s">
        <v>31</v>
      </c>
      <c r="K1051" s="7">
        <v>3.02</v>
      </c>
      <c r="L1051" s="6" t="s">
        <v>32</v>
      </c>
      <c r="M1051" s="6">
        <v>201531</v>
      </c>
      <c r="N1051" s="6" t="str">
        <f t="shared" si="49"/>
        <v>2015-3-1</v>
      </c>
      <c r="O1051" s="7">
        <v>3.06</v>
      </c>
      <c r="P1051" s="7">
        <v>3.1</v>
      </c>
      <c r="Q1051" s="6" t="s">
        <v>32</v>
      </c>
      <c r="R1051" s="6">
        <v>201831</v>
      </c>
      <c r="S1051" s="6" t="str">
        <f t="shared" si="50"/>
        <v>2018-3-1</v>
      </c>
      <c r="T1051" s="7">
        <v>2.86</v>
      </c>
      <c r="U1051" s="7">
        <v>3.07</v>
      </c>
      <c r="V1051" s="6" t="s">
        <v>32</v>
      </c>
      <c r="W1051" s="6">
        <v>0</v>
      </c>
      <c r="X1051" s="6">
        <v>0</v>
      </c>
      <c r="Y1051" s="6">
        <v>1</v>
      </c>
      <c r="Z1051" s="6">
        <v>1</v>
      </c>
      <c r="AA1051" s="6">
        <v>1</v>
      </c>
      <c r="AB1051" s="6">
        <v>1</v>
      </c>
      <c r="AC1051" s="6">
        <v>0</v>
      </c>
      <c r="AD1051" s="6">
        <v>0</v>
      </c>
      <c r="AE1051" s="6">
        <v>0</v>
      </c>
      <c r="AF1051" s="6">
        <v>1</v>
      </c>
      <c r="AG1051" s="6">
        <v>1</v>
      </c>
      <c r="AH1051" s="6">
        <v>1</v>
      </c>
    </row>
    <row r="1052" spans="1:34" x14ac:dyDescent="0.3">
      <c r="A1052" s="6">
        <v>201481</v>
      </c>
      <c r="B1052" s="12" t="str">
        <f t="shared" si="48"/>
        <v>2014-8-1</v>
      </c>
      <c r="C1052" s="15">
        <v>2014</v>
      </c>
      <c r="D1052" s="15">
        <v>8</v>
      </c>
      <c r="E1052" s="15">
        <v>1</v>
      </c>
      <c r="F1052" s="6" t="s">
        <v>28</v>
      </c>
      <c r="G1052" s="6" t="s">
        <v>37</v>
      </c>
      <c r="H1052" s="7">
        <v>2.83</v>
      </c>
      <c r="I1052" s="6" t="s">
        <v>30</v>
      </c>
      <c r="J1052" s="6" t="s">
        <v>41</v>
      </c>
      <c r="K1052" s="7">
        <v>3.42</v>
      </c>
      <c r="L1052" s="6" t="s">
        <v>32</v>
      </c>
      <c r="M1052" s="6">
        <v>201561</v>
      </c>
      <c r="N1052" s="6" t="str">
        <f t="shared" si="49"/>
        <v>2015-6-1</v>
      </c>
      <c r="O1052" s="7">
        <v>3.09</v>
      </c>
      <c r="P1052" s="7">
        <v>4</v>
      </c>
      <c r="Q1052" s="6" t="s">
        <v>32</v>
      </c>
      <c r="R1052" s="6">
        <v>201881</v>
      </c>
      <c r="S1052" s="6" t="str">
        <f t="shared" si="50"/>
        <v>2018-8-1</v>
      </c>
      <c r="T1052" s="7">
        <v>3.07</v>
      </c>
      <c r="U1052" s="7">
        <v>3.35</v>
      </c>
      <c r="V1052" s="6" t="s">
        <v>32</v>
      </c>
      <c r="W1052" s="6">
        <v>0</v>
      </c>
      <c r="X1052" s="6">
        <v>0</v>
      </c>
      <c r="Y1052" s="6">
        <v>1</v>
      </c>
      <c r="Z1052" s="6">
        <v>1</v>
      </c>
      <c r="AA1052" s="6">
        <v>1</v>
      </c>
      <c r="AB1052" s="6">
        <v>1</v>
      </c>
      <c r="AC1052" s="6">
        <v>1</v>
      </c>
      <c r="AD1052" s="6">
        <v>0</v>
      </c>
      <c r="AE1052" s="6">
        <v>0</v>
      </c>
      <c r="AF1052" s="6">
        <v>0</v>
      </c>
      <c r="AG1052" s="6">
        <v>1</v>
      </c>
      <c r="AH1052" s="6">
        <v>1</v>
      </c>
    </row>
    <row r="1053" spans="1:34" x14ac:dyDescent="0.3">
      <c r="A1053" s="6">
        <v>201481</v>
      </c>
      <c r="B1053" s="12" t="str">
        <f t="shared" si="48"/>
        <v>2014-8-1</v>
      </c>
      <c r="C1053" s="15">
        <v>2014</v>
      </c>
      <c r="D1053" s="15">
        <v>8</v>
      </c>
      <c r="E1053" s="15">
        <v>1</v>
      </c>
      <c r="F1053" s="6" t="s">
        <v>33</v>
      </c>
      <c r="G1053" s="6" t="s">
        <v>40</v>
      </c>
      <c r="H1053" s="7">
        <v>3.14</v>
      </c>
      <c r="I1053" s="6" t="s">
        <v>30</v>
      </c>
      <c r="J1053" s="6" t="s">
        <v>43</v>
      </c>
      <c r="K1053" s="7">
        <v>2.75</v>
      </c>
      <c r="L1053" s="6" t="s">
        <v>32</v>
      </c>
      <c r="M1053" s="6">
        <v>201531</v>
      </c>
      <c r="N1053" s="6" t="str">
        <f t="shared" si="49"/>
        <v>2015-3-1</v>
      </c>
      <c r="O1053" s="7">
        <v>2.81</v>
      </c>
      <c r="P1053" s="7">
        <v>2.89</v>
      </c>
      <c r="Q1053" s="6" t="s">
        <v>32</v>
      </c>
      <c r="R1053" s="6">
        <v>201531</v>
      </c>
      <c r="S1053" s="6" t="str">
        <f t="shared" si="50"/>
        <v>2015-3-1</v>
      </c>
      <c r="T1053" s="7">
        <v>2.81</v>
      </c>
      <c r="U1053" s="7">
        <v>2.89</v>
      </c>
      <c r="V1053" s="6" t="s">
        <v>32</v>
      </c>
      <c r="W1053" s="6">
        <v>0</v>
      </c>
      <c r="X1053" s="6">
        <v>0</v>
      </c>
      <c r="Y1053" s="6">
        <v>1</v>
      </c>
      <c r="Z1053" s="6">
        <v>0</v>
      </c>
      <c r="AA1053" s="6">
        <v>0</v>
      </c>
      <c r="AB1053" s="6">
        <v>0</v>
      </c>
      <c r="AC1053" s="6">
        <v>0</v>
      </c>
      <c r="AD1053" s="6">
        <v>0</v>
      </c>
      <c r="AE1053" s="6">
        <v>0</v>
      </c>
      <c r="AF1053" s="6">
        <v>0</v>
      </c>
      <c r="AG1053" s="6">
        <v>0</v>
      </c>
      <c r="AH1053" s="6">
        <v>0</v>
      </c>
    </row>
    <row r="1054" spans="1:34" x14ac:dyDescent="0.3">
      <c r="A1054" s="6">
        <v>201481</v>
      </c>
      <c r="B1054" s="12" t="str">
        <f t="shared" si="48"/>
        <v>2014-8-1</v>
      </c>
      <c r="C1054" s="15">
        <v>2014</v>
      </c>
      <c r="D1054" s="15">
        <v>8</v>
      </c>
      <c r="E1054" s="15">
        <v>1</v>
      </c>
      <c r="F1054" s="6" t="s">
        <v>28</v>
      </c>
      <c r="G1054" s="6" t="s">
        <v>34</v>
      </c>
      <c r="H1054" s="7">
        <v>2.96</v>
      </c>
      <c r="I1054" s="6" t="s">
        <v>30</v>
      </c>
      <c r="J1054" s="6" t="s">
        <v>35</v>
      </c>
      <c r="K1054" s="7">
        <v>2.2000000000000002</v>
      </c>
      <c r="L1054" s="6" t="s">
        <v>32</v>
      </c>
      <c r="M1054" s="6">
        <v>201531</v>
      </c>
      <c r="N1054" s="6" t="str">
        <f t="shared" si="49"/>
        <v>2015-3-1</v>
      </c>
      <c r="O1054" s="7">
        <v>1.97</v>
      </c>
      <c r="P1054" s="7">
        <v>1.81</v>
      </c>
      <c r="Q1054" s="6" t="s">
        <v>39</v>
      </c>
      <c r="R1054" s="6">
        <v>201681</v>
      </c>
      <c r="S1054" s="6" t="str">
        <f t="shared" si="50"/>
        <v>2016-8-1</v>
      </c>
      <c r="T1054" s="7">
        <v>1.94</v>
      </c>
      <c r="U1054" s="7">
        <v>0.18</v>
      </c>
      <c r="V1054" s="6" t="s">
        <v>39</v>
      </c>
      <c r="W1054" s="6">
        <v>0</v>
      </c>
      <c r="X1054" s="6">
        <v>0</v>
      </c>
      <c r="Y1054" s="6">
        <v>1</v>
      </c>
      <c r="Z1054" s="6">
        <v>1</v>
      </c>
      <c r="AA1054" s="6">
        <v>1</v>
      </c>
      <c r="AB1054" s="6">
        <v>0</v>
      </c>
      <c r="AC1054" s="6">
        <v>0</v>
      </c>
      <c r="AD1054" s="6">
        <v>0</v>
      </c>
      <c r="AE1054" s="6">
        <v>0</v>
      </c>
      <c r="AF1054" s="6">
        <v>0</v>
      </c>
      <c r="AG1054" s="6">
        <v>0</v>
      </c>
      <c r="AH1054" s="6">
        <v>0</v>
      </c>
    </row>
    <row r="1055" spans="1:34" x14ac:dyDescent="0.3">
      <c r="A1055" s="6">
        <v>201481</v>
      </c>
      <c r="B1055" s="12" t="str">
        <f t="shared" si="48"/>
        <v>2014-8-1</v>
      </c>
      <c r="C1055" s="15">
        <v>2014</v>
      </c>
      <c r="D1055" s="15">
        <v>8</v>
      </c>
      <c r="E1055" s="15">
        <v>1</v>
      </c>
      <c r="F1055" s="6" t="s">
        <v>28</v>
      </c>
      <c r="G1055" s="6" t="s">
        <v>38</v>
      </c>
      <c r="H1055" s="7">
        <v>2.91</v>
      </c>
      <c r="I1055" s="6" t="s">
        <v>30</v>
      </c>
      <c r="J1055" s="6" t="s">
        <v>44</v>
      </c>
      <c r="K1055" s="7">
        <v>0.9</v>
      </c>
      <c r="L1055" s="6" t="s">
        <v>39</v>
      </c>
      <c r="M1055" s="6">
        <v>201531</v>
      </c>
      <c r="N1055" s="6" t="str">
        <f t="shared" si="49"/>
        <v>2015-3-1</v>
      </c>
      <c r="O1055" s="7">
        <v>1.1000000000000001</v>
      </c>
      <c r="P1055" s="7">
        <v>1.25</v>
      </c>
      <c r="Q1055" s="6" t="s">
        <v>47</v>
      </c>
      <c r="R1055" s="6">
        <v>201531</v>
      </c>
      <c r="S1055" s="6" t="str">
        <f t="shared" si="50"/>
        <v>2015-3-1</v>
      </c>
      <c r="T1055" s="7">
        <v>1.1000000000000001</v>
      </c>
      <c r="U1055" s="7">
        <v>1.25</v>
      </c>
      <c r="V1055" s="6" t="s">
        <v>47</v>
      </c>
      <c r="W1055" s="6">
        <v>0</v>
      </c>
      <c r="X1055" s="6">
        <v>0</v>
      </c>
      <c r="Y1055" s="6">
        <v>1</v>
      </c>
      <c r="Z1055" s="6">
        <v>0</v>
      </c>
      <c r="AA1055" s="6">
        <v>0</v>
      </c>
      <c r="AB1055" s="6">
        <v>0</v>
      </c>
      <c r="AC1055" s="6">
        <v>0</v>
      </c>
      <c r="AD1055" s="6">
        <v>0</v>
      </c>
      <c r="AE1055" s="6">
        <v>0</v>
      </c>
      <c r="AF1055" s="6">
        <v>0</v>
      </c>
      <c r="AG1055" s="6">
        <v>0</v>
      </c>
      <c r="AH1055" s="6">
        <v>0</v>
      </c>
    </row>
    <row r="1056" spans="1:34" x14ac:dyDescent="0.3">
      <c r="A1056" s="6">
        <v>201481</v>
      </c>
      <c r="B1056" s="12" t="str">
        <f t="shared" si="48"/>
        <v>2014-8-1</v>
      </c>
      <c r="C1056" s="15">
        <v>2014</v>
      </c>
      <c r="D1056" s="15">
        <v>8</v>
      </c>
      <c r="E1056" s="15">
        <v>1</v>
      </c>
      <c r="F1056" s="6" t="s">
        <v>33</v>
      </c>
      <c r="G1056" s="6" t="s">
        <v>37</v>
      </c>
      <c r="H1056" s="7">
        <v>3.49</v>
      </c>
      <c r="I1056" s="6" t="s">
        <v>30</v>
      </c>
      <c r="J1056" s="6" t="s">
        <v>31</v>
      </c>
      <c r="K1056" s="7">
        <v>3.77</v>
      </c>
      <c r="L1056" s="6" t="s">
        <v>32</v>
      </c>
      <c r="M1056" s="6">
        <v>201531</v>
      </c>
      <c r="N1056" s="6" t="str">
        <f t="shared" si="49"/>
        <v>2015-3-1</v>
      </c>
      <c r="O1056" s="7">
        <v>3.8</v>
      </c>
      <c r="P1056" s="7">
        <v>3.82</v>
      </c>
      <c r="Q1056" s="6" t="s">
        <v>32</v>
      </c>
      <c r="R1056" s="6">
        <v>201831</v>
      </c>
      <c r="S1056" s="6" t="str">
        <f t="shared" si="50"/>
        <v>2018-3-1</v>
      </c>
      <c r="T1056" s="7">
        <v>3.6</v>
      </c>
      <c r="U1056" s="7">
        <v>4</v>
      </c>
      <c r="V1056" s="6" t="s">
        <v>32</v>
      </c>
      <c r="W1056" s="6">
        <v>0</v>
      </c>
      <c r="X1056" s="6">
        <v>0</v>
      </c>
      <c r="Y1056" s="6">
        <v>1</v>
      </c>
      <c r="Z1056" s="6">
        <v>1</v>
      </c>
      <c r="AA1056" s="6">
        <v>1</v>
      </c>
      <c r="AB1056" s="6">
        <v>1</v>
      </c>
      <c r="AC1056" s="6">
        <v>0</v>
      </c>
      <c r="AD1056" s="6">
        <v>0</v>
      </c>
      <c r="AE1056" s="6">
        <v>0</v>
      </c>
      <c r="AF1056" s="6">
        <v>1</v>
      </c>
      <c r="AG1056" s="6">
        <v>1</v>
      </c>
      <c r="AH1056" s="6">
        <v>1</v>
      </c>
    </row>
    <row r="1057" spans="1:34" x14ac:dyDescent="0.3">
      <c r="A1057" s="6">
        <v>201481</v>
      </c>
      <c r="B1057" s="12" t="str">
        <f t="shared" si="48"/>
        <v>2014-8-1</v>
      </c>
      <c r="C1057" s="15">
        <v>2014</v>
      </c>
      <c r="D1057" s="15">
        <v>8</v>
      </c>
      <c r="E1057" s="15">
        <v>1</v>
      </c>
      <c r="F1057" s="6" t="s">
        <v>28</v>
      </c>
      <c r="G1057" s="6" t="s">
        <v>40</v>
      </c>
      <c r="H1057" s="7">
        <v>3.19</v>
      </c>
      <c r="I1057" s="6" t="s">
        <v>30</v>
      </c>
      <c r="J1057" s="6" t="s">
        <v>41</v>
      </c>
      <c r="K1057" s="7">
        <v>3.1</v>
      </c>
      <c r="L1057" s="6" t="s">
        <v>32</v>
      </c>
      <c r="M1057" s="6">
        <v>201531</v>
      </c>
      <c r="N1057" s="6" t="str">
        <f t="shared" si="49"/>
        <v>2015-3-1</v>
      </c>
      <c r="O1057" s="7">
        <v>3.08</v>
      </c>
      <c r="P1057" s="7">
        <v>3.07</v>
      </c>
      <c r="Q1057" s="6" t="s">
        <v>32</v>
      </c>
      <c r="R1057" s="6">
        <v>201931</v>
      </c>
      <c r="S1057" s="6" t="str">
        <f t="shared" si="50"/>
        <v>2019-3-1</v>
      </c>
      <c r="T1057" s="7">
        <v>3.24</v>
      </c>
      <c r="U1057" s="7">
        <v>3.85</v>
      </c>
      <c r="V1057" s="6" t="s">
        <v>32</v>
      </c>
      <c r="W1057" s="6">
        <v>1</v>
      </c>
      <c r="X1057" s="6">
        <v>0</v>
      </c>
      <c r="Y1057" s="6">
        <v>1</v>
      </c>
      <c r="Z1057" s="6">
        <v>1</v>
      </c>
      <c r="AA1057" s="6">
        <v>1</v>
      </c>
      <c r="AB1057" s="6">
        <v>1</v>
      </c>
      <c r="AC1057" s="6">
        <v>1</v>
      </c>
      <c r="AD1057" s="6">
        <v>0</v>
      </c>
      <c r="AE1057" s="6">
        <v>0</v>
      </c>
      <c r="AF1057" s="6">
        <v>0</v>
      </c>
      <c r="AG1057" s="6">
        <v>1</v>
      </c>
      <c r="AH1057" s="6">
        <v>1</v>
      </c>
    </row>
    <row r="1058" spans="1:34" x14ac:dyDescent="0.3">
      <c r="A1058" s="6">
        <v>201481</v>
      </c>
      <c r="B1058" s="12" t="str">
        <f t="shared" si="48"/>
        <v>2014-8-1</v>
      </c>
      <c r="C1058" s="15">
        <v>2014</v>
      </c>
      <c r="D1058" s="15">
        <v>8</v>
      </c>
      <c r="E1058" s="15">
        <v>1</v>
      </c>
      <c r="F1058" s="6" t="s">
        <v>33</v>
      </c>
      <c r="G1058" s="6" t="s">
        <v>38</v>
      </c>
      <c r="H1058" s="7">
        <v>3.5</v>
      </c>
      <c r="I1058" s="6" t="s">
        <v>30</v>
      </c>
      <c r="J1058" s="6" t="s">
        <v>41</v>
      </c>
      <c r="K1058" s="7">
        <v>3</v>
      </c>
      <c r="L1058" s="6" t="s">
        <v>32</v>
      </c>
      <c r="M1058" s="6">
        <v>201531</v>
      </c>
      <c r="N1058" s="6" t="str">
        <f t="shared" si="49"/>
        <v>2015-3-1</v>
      </c>
      <c r="O1058" s="7">
        <v>2.95</v>
      </c>
      <c r="P1058" s="7">
        <v>2.9</v>
      </c>
      <c r="Q1058" s="6" t="s">
        <v>32</v>
      </c>
      <c r="R1058" s="6">
        <v>201631</v>
      </c>
      <c r="S1058" s="6" t="str">
        <f t="shared" si="50"/>
        <v>2016-3-1</v>
      </c>
      <c r="T1058" s="7">
        <v>2.99</v>
      </c>
      <c r="U1058" s="7">
        <v>3.42</v>
      </c>
      <c r="V1058" s="6" t="s">
        <v>32</v>
      </c>
      <c r="W1058" s="6">
        <v>0</v>
      </c>
      <c r="X1058" s="6">
        <v>0</v>
      </c>
      <c r="Y1058" s="6">
        <v>1</v>
      </c>
      <c r="Z1058" s="6">
        <v>1</v>
      </c>
      <c r="AA1058" s="6">
        <v>0</v>
      </c>
      <c r="AB1058" s="6">
        <v>0</v>
      </c>
      <c r="AC1058" s="6">
        <v>0</v>
      </c>
      <c r="AD1058" s="6">
        <v>0</v>
      </c>
      <c r="AE1058" s="6">
        <v>0</v>
      </c>
      <c r="AF1058" s="6">
        <v>0</v>
      </c>
      <c r="AG1058" s="6">
        <v>0</v>
      </c>
      <c r="AH1058" s="6">
        <v>0</v>
      </c>
    </row>
    <row r="1059" spans="1:34" x14ac:dyDescent="0.3">
      <c r="A1059" s="6">
        <v>201481</v>
      </c>
      <c r="B1059" s="12" t="str">
        <f t="shared" si="48"/>
        <v>2014-8-1</v>
      </c>
      <c r="C1059" s="15">
        <v>2014</v>
      </c>
      <c r="D1059" s="15">
        <v>8</v>
      </c>
      <c r="E1059" s="15">
        <v>1</v>
      </c>
      <c r="F1059" s="6" t="s">
        <v>33</v>
      </c>
      <c r="G1059" s="6" t="s">
        <v>38</v>
      </c>
      <c r="H1059" s="7">
        <v>2.91</v>
      </c>
      <c r="I1059" s="6" t="s">
        <v>30</v>
      </c>
      <c r="J1059" s="6" t="s">
        <v>41</v>
      </c>
      <c r="K1059" s="7">
        <v>3.01</v>
      </c>
      <c r="L1059" s="6" t="s">
        <v>32</v>
      </c>
      <c r="M1059" s="6">
        <v>201531</v>
      </c>
      <c r="N1059" s="6" t="str">
        <f t="shared" si="49"/>
        <v>2015-3-1</v>
      </c>
      <c r="O1059" s="7">
        <v>3.15</v>
      </c>
      <c r="P1059" s="7">
        <v>3.28</v>
      </c>
      <c r="Q1059" s="6" t="s">
        <v>32</v>
      </c>
      <c r="R1059" s="6">
        <v>201831</v>
      </c>
      <c r="S1059" s="6" t="str">
        <f t="shared" si="50"/>
        <v>2018-3-1</v>
      </c>
      <c r="T1059" s="7">
        <v>3.32</v>
      </c>
      <c r="U1059" s="7">
        <v>3.47</v>
      </c>
      <c r="V1059" s="6" t="s">
        <v>32</v>
      </c>
      <c r="W1059" s="6">
        <v>0</v>
      </c>
      <c r="X1059" s="6">
        <v>0</v>
      </c>
      <c r="Y1059" s="6">
        <v>1</v>
      </c>
      <c r="Z1059" s="6">
        <v>1</v>
      </c>
      <c r="AA1059" s="6">
        <v>1</v>
      </c>
      <c r="AB1059" s="6">
        <v>1</v>
      </c>
      <c r="AC1059" s="6">
        <v>0</v>
      </c>
      <c r="AD1059" s="6">
        <v>0</v>
      </c>
      <c r="AE1059" s="6">
        <v>0</v>
      </c>
      <c r="AF1059" s="6">
        <v>1</v>
      </c>
      <c r="AG1059" s="6">
        <v>1</v>
      </c>
      <c r="AH1059" s="6">
        <v>1</v>
      </c>
    </row>
    <row r="1060" spans="1:34" x14ac:dyDescent="0.3">
      <c r="A1060" s="6">
        <v>201481</v>
      </c>
      <c r="B1060" s="12" t="str">
        <f t="shared" si="48"/>
        <v>2014-8-1</v>
      </c>
      <c r="C1060" s="15">
        <v>2014</v>
      </c>
      <c r="D1060" s="15">
        <v>8</v>
      </c>
      <c r="E1060" s="15">
        <v>1</v>
      </c>
      <c r="F1060" s="6" t="s">
        <v>33</v>
      </c>
      <c r="G1060" s="6" t="s">
        <v>38</v>
      </c>
      <c r="H1060" s="7">
        <v>3.21</v>
      </c>
      <c r="I1060" s="6" t="s">
        <v>30</v>
      </c>
      <c r="J1060" s="6" t="s">
        <v>41</v>
      </c>
      <c r="K1060" s="7">
        <v>2.56</v>
      </c>
      <c r="L1060" s="6" t="s">
        <v>32</v>
      </c>
      <c r="M1060" s="6">
        <v>201531</v>
      </c>
      <c r="N1060" s="6" t="str">
        <f t="shared" si="49"/>
        <v>2015-3-1</v>
      </c>
      <c r="O1060" s="7">
        <v>2.72</v>
      </c>
      <c r="P1060" s="7">
        <v>2.9</v>
      </c>
      <c r="Q1060" s="6" t="s">
        <v>32</v>
      </c>
      <c r="R1060" s="6">
        <v>201831</v>
      </c>
      <c r="S1060" s="6" t="str">
        <f t="shared" si="50"/>
        <v>2018-3-1</v>
      </c>
      <c r="T1060" s="7">
        <v>3.11</v>
      </c>
      <c r="U1060" s="7">
        <v>3.25</v>
      </c>
      <c r="V1060" s="6" t="s">
        <v>32</v>
      </c>
      <c r="W1060" s="6">
        <v>1</v>
      </c>
      <c r="X1060" s="6">
        <v>0</v>
      </c>
      <c r="Y1060" s="6">
        <v>1</v>
      </c>
      <c r="Z1060" s="6">
        <v>1</v>
      </c>
      <c r="AA1060" s="6">
        <v>1</v>
      </c>
      <c r="AB1060" s="6">
        <v>1</v>
      </c>
      <c r="AC1060" s="6">
        <v>0</v>
      </c>
      <c r="AD1060" s="6">
        <v>0</v>
      </c>
      <c r="AE1060" s="6">
        <v>0</v>
      </c>
      <c r="AF1060" s="6">
        <v>1</v>
      </c>
      <c r="AG1060" s="6">
        <v>1</v>
      </c>
      <c r="AH1060" s="6">
        <v>1</v>
      </c>
    </row>
    <row r="1061" spans="1:34" x14ac:dyDescent="0.3">
      <c r="A1061" s="6">
        <v>201481</v>
      </c>
      <c r="B1061" s="12" t="str">
        <f t="shared" si="48"/>
        <v>2014-8-1</v>
      </c>
      <c r="C1061" s="15">
        <v>2014</v>
      </c>
      <c r="D1061" s="15">
        <v>8</v>
      </c>
      <c r="E1061" s="15">
        <v>1</v>
      </c>
      <c r="F1061" s="6" t="s">
        <v>28</v>
      </c>
      <c r="G1061" s="6" t="s">
        <v>34</v>
      </c>
      <c r="H1061" s="7">
        <v>3.76</v>
      </c>
      <c r="I1061" s="6" t="s">
        <v>30</v>
      </c>
      <c r="J1061" s="6" t="s">
        <v>35</v>
      </c>
      <c r="K1061" s="7">
        <v>0.5</v>
      </c>
      <c r="L1061" s="6" t="s">
        <v>39</v>
      </c>
      <c r="M1061" s="6">
        <v>201531</v>
      </c>
      <c r="N1061" s="6" t="str">
        <f t="shared" si="49"/>
        <v>2015-3-1</v>
      </c>
      <c r="O1061" s="7">
        <v>0.33</v>
      </c>
      <c r="P1061" s="7">
        <v>0.25</v>
      </c>
      <c r="Q1061" s="6" t="s">
        <v>47</v>
      </c>
      <c r="R1061" s="6">
        <v>201881</v>
      </c>
      <c r="S1061" s="6" t="str">
        <f t="shared" si="50"/>
        <v>2018-8-1</v>
      </c>
      <c r="T1061" s="7">
        <v>2.04</v>
      </c>
      <c r="U1061" s="7">
        <v>1.97</v>
      </c>
      <c r="V1061" s="6" t="s">
        <v>42</v>
      </c>
      <c r="W1061" s="6">
        <v>0</v>
      </c>
      <c r="X1061" s="6">
        <v>0</v>
      </c>
      <c r="Y1061" s="6">
        <v>1</v>
      </c>
      <c r="Z1061" s="6">
        <v>1</v>
      </c>
      <c r="AA1061" s="6">
        <v>1</v>
      </c>
      <c r="AB1061" s="6">
        <v>1</v>
      </c>
      <c r="AC1061" s="6">
        <v>1</v>
      </c>
      <c r="AD1061" s="6">
        <v>0</v>
      </c>
      <c r="AE1061" s="6">
        <v>0</v>
      </c>
      <c r="AF1061" s="6">
        <v>0</v>
      </c>
      <c r="AG1061" s="6">
        <v>1</v>
      </c>
      <c r="AH1061" s="6">
        <v>1</v>
      </c>
    </row>
    <row r="1062" spans="1:34" x14ac:dyDescent="0.3">
      <c r="A1062" s="6">
        <v>201481</v>
      </c>
      <c r="B1062" s="12" t="str">
        <f t="shared" si="48"/>
        <v>2014-8-1</v>
      </c>
      <c r="C1062" s="15">
        <v>2014</v>
      </c>
      <c r="D1062" s="15">
        <v>8</v>
      </c>
      <c r="E1062" s="15">
        <v>1</v>
      </c>
      <c r="F1062" s="6" t="s">
        <v>33</v>
      </c>
      <c r="G1062" s="6" t="s">
        <v>38</v>
      </c>
      <c r="H1062" s="7">
        <v>3.4</v>
      </c>
      <c r="I1062" s="6" t="s">
        <v>30</v>
      </c>
      <c r="J1062" s="6" t="s">
        <v>44</v>
      </c>
      <c r="K1062" s="7">
        <v>3.62</v>
      </c>
      <c r="L1062" s="6" t="s">
        <v>32</v>
      </c>
      <c r="M1062" s="6">
        <v>201531</v>
      </c>
      <c r="N1062" s="6" t="str">
        <f t="shared" si="49"/>
        <v>2015-3-1</v>
      </c>
      <c r="O1062" s="7">
        <v>3.74</v>
      </c>
      <c r="P1062" s="7">
        <v>3.85</v>
      </c>
      <c r="Q1062" s="6" t="s">
        <v>32</v>
      </c>
      <c r="R1062" s="6">
        <v>201831</v>
      </c>
      <c r="S1062" s="6" t="str">
        <f t="shared" si="50"/>
        <v>2018-3-1</v>
      </c>
      <c r="T1062" s="7">
        <v>3.8</v>
      </c>
      <c r="U1062" s="7">
        <v>3.93</v>
      </c>
      <c r="V1062" s="6" t="s">
        <v>32</v>
      </c>
      <c r="W1062" s="6">
        <v>1</v>
      </c>
      <c r="X1062" s="6">
        <v>0</v>
      </c>
      <c r="Y1062" s="6">
        <v>1</v>
      </c>
      <c r="Z1062" s="6">
        <v>1</v>
      </c>
      <c r="AA1062" s="6">
        <v>1</v>
      </c>
      <c r="AB1062" s="6">
        <v>1</v>
      </c>
      <c r="AC1062" s="6">
        <v>0</v>
      </c>
      <c r="AD1062" s="6">
        <v>0</v>
      </c>
      <c r="AE1062" s="6">
        <v>0</v>
      </c>
      <c r="AF1062" s="6">
        <v>0</v>
      </c>
      <c r="AG1062" s="6">
        <v>1</v>
      </c>
      <c r="AH1062" s="6">
        <v>1</v>
      </c>
    </row>
    <row r="1063" spans="1:34" x14ac:dyDescent="0.3">
      <c r="A1063" s="6">
        <v>201481</v>
      </c>
      <c r="B1063" s="12" t="str">
        <f t="shared" si="48"/>
        <v>2014-8-1</v>
      </c>
      <c r="C1063" s="15">
        <v>2014</v>
      </c>
      <c r="D1063" s="15">
        <v>8</v>
      </c>
      <c r="E1063" s="15">
        <v>1</v>
      </c>
      <c r="F1063" s="6" t="s">
        <v>28</v>
      </c>
      <c r="G1063" s="6" t="s">
        <v>37</v>
      </c>
      <c r="H1063" s="7">
        <v>3.01</v>
      </c>
      <c r="I1063" s="6" t="s">
        <v>30</v>
      </c>
      <c r="J1063" s="6" t="s">
        <v>43</v>
      </c>
      <c r="K1063" s="7">
        <v>2.8</v>
      </c>
      <c r="L1063" s="6" t="s">
        <v>32</v>
      </c>
      <c r="M1063" s="6">
        <v>201531</v>
      </c>
      <c r="N1063" s="6" t="str">
        <f t="shared" si="49"/>
        <v>2015-3-1</v>
      </c>
      <c r="O1063" s="7">
        <v>2.0699999999999998</v>
      </c>
      <c r="P1063" s="7">
        <v>1.23</v>
      </c>
      <c r="Q1063" s="6" t="s">
        <v>42</v>
      </c>
      <c r="R1063" s="6">
        <v>202081</v>
      </c>
      <c r="S1063" s="6" t="str">
        <f t="shared" si="50"/>
        <v>2020-8-1</v>
      </c>
      <c r="T1063" s="7">
        <v>2.4900000000000002</v>
      </c>
      <c r="U1063" s="7">
        <v>3.66</v>
      </c>
      <c r="V1063" s="6" t="s">
        <v>32</v>
      </c>
      <c r="W1063" s="6">
        <v>0</v>
      </c>
      <c r="X1063" s="6">
        <v>0</v>
      </c>
      <c r="Y1063" s="6">
        <v>1</v>
      </c>
      <c r="Z1063" s="6">
        <v>1</v>
      </c>
      <c r="AA1063" s="6">
        <v>0</v>
      </c>
      <c r="AB1063" s="6">
        <v>0</v>
      </c>
      <c r="AC1063" s="6">
        <v>1</v>
      </c>
      <c r="AD1063" s="6">
        <v>1</v>
      </c>
      <c r="AE1063" s="6">
        <v>0</v>
      </c>
      <c r="AF1063" s="6">
        <v>0</v>
      </c>
      <c r="AG1063" s="6">
        <v>0</v>
      </c>
      <c r="AH1063" s="6">
        <v>0</v>
      </c>
    </row>
    <row r="1064" spans="1:34" x14ac:dyDescent="0.3">
      <c r="A1064" s="6">
        <v>201481</v>
      </c>
      <c r="B1064" s="12" t="str">
        <f t="shared" si="48"/>
        <v>2014-8-1</v>
      </c>
      <c r="C1064" s="15">
        <v>2014</v>
      </c>
      <c r="D1064" s="15">
        <v>8</v>
      </c>
      <c r="E1064" s="15">
        <v>1</v>
      </c>
      <c r="F1064" s="6" t="s">
        <v>33</v>
      </c>
      <c r="G1064" s="6" t="s">
        <v>40</v>
      </c>
      <c r="H1064" s="7">
        <v>3.19</v>
      </c>
      <c r="I1064" s="6" t="s">
        <v>30</v>
      </c>
      <c r="J1064" s="6" t="s">
        <v>41</v>
      </c>
      <c r="K1064" s="7">
        <v>3.13</v>
      </c>
      <c r="L1064" s="6" t="s">
        <v>32</v>
      </c>
      <c r="M1064" s="6">
        <v>201531</v>
      </c>
      <c r="N1064" s="6" t="str">
        <f t="shared" si="49"/>
        <v>2015-3-1</v>
      </c>
      <c r="O1064" s="7">
        <v>3.05</v>
      </c>
      <c r="P1064" s="7">
        <v>3</v>
      </c>
      <c r="Q1064" s="6" t="s">
        <v>32</v>
      </c>
      <c r="R1064" s="6">
        <v>201831</v>
      </c>
      <c r="S1064" s="6" t="str">
        <f t="shared" si="50"/>
        <v>2018-3-1</v>
      </c>
      <c r="T1064" s="7">
        <v>2.42</v>
      </c>
      <c r="U1064" s="7">
        <v>1.92</v>
      </c>
      <c r="V1064" s="6" t="s">
        <v>42</v>
      </c>
      <c r="W1064" s="6">
        <v>0</v>
      </c>
      <c r="X1064" s="6">
        <v>0</v>
      </c>
      <c r="Y1064" s="6">
        <v>1</v>
      </c>
      <c r="Z1064" s="6">
        <v>1</v>
      </c>
      <c r="AA1064" s="6">
        <v>1</v>
      </c>
      <c r="AB1064" s="6">
        <v>1</v>
      </c>
      <c r="AC1064" s="6">
        <v>0</v>
      </c>
      <c r="AD1064" s="6">
        <v>0</v>
      </c>
      <c r="AE1064" s="6">
        <v>0</v>
      </c>
      <c r="AF1064" s="6">
        <v>1</v>
      </c>
      <c r="AG1064" s="6">
        <v>1</v>
      </c>
      <c r="AH1064" s="6">
        <v>1</v>
      </c>
    </row>
    <row r="1065" spans="1:34" x14ac:dyDescent="0.3">
      <c r="A1065" s="6">
        <v>201481</v>
      </c>
      <c r="B1065" s="12" t="str">
        <f t="shared" si="48"/>
        <v>2014-8-1</v>
      </c>
      <c r="C1065" s="15">
        <v>2014</v>
      </c>
      <c r="D1065" s="15">
        <v>8</v>
      </c>
      <c r="E1065" s="15">
        <v>1</v>
      </c>
      <c r="F1065" s="6" t="s">
        <v>28</v>
      </c>
      <c r="G1065" s="6" t="s">
        <v>34</v>
      </c>
      <c r="H1065" s="7">
        <v>3.83</v>
      </c>
      <c r="I1065" s="6" t="s">
        <v>30</v>
      </c>
      <c r="J1065" s="6" t="s">
        <v>35</v>
      </c>
      <c r="K1065" s="7">
        <v>3.6</v>
      </c>
      <c r="L1065" s="6" t="s">
        <v>32</v>
      </c>
      <c r="M1065" s="6">
        <v>201531</v>
      </c>
      <c r="N1065" s="6" t="str">
        <f t="shared" si="49"/>
        <v>2015-3-1</v>
      </c>
      <c r="O1065" s="7">
        <v>3.8</v>
      </c>
      <c r="P1065" s="7">
        <v>4</v>
      </c>
      <c r="Q1065" s="6" t="s">
        <v>32</v>
      </c>
      <c r="R1065" s="6">
        <v>201831</v>
      </c>
      <c r="S1065" s="6" t="str">
        <f t="shared" si="50"/>
        <v>2018-3-1</v>
      </c>
      <c r="T1065" s="7">
        <v>3.93</v>
      </c>
      <c r="U1065" s="7">
        <v>4</v>
      </c>
      <c r="V1065" s="6" t="s">
        <v>32</v>
      </c>
      <c r="W1065" s="6">
        <v>0</v>
      </c>
      <c r="X1065" s="6">
        <v>0</v>
      </c>
      <c r="Y1065" s="6">
        <v>1</v>
      </c>
      <c r="Z1065" s="6">
        <v>1</v>
      </c>
      <c r="AA1065" s="6">
        <v>1</v>
      </c>
      <c r="AB1065" s="6">
        <v>1</v>
      </c>
      <c r="AC1065" s="6">
        <v>0</v>
      </c>
      <c r="AD1065" s="6">
        <v>0</v>
      </c>
      <c r="AE1065" s="6">
        <v>0</v>
      </c>
      <c r="AF1065" s="6">
        <v>1</v>
      </c>
      <c r="AG1065" s="6">
        <v>1</v>
      </c>
      <c r="AH1065" s="6">
        <v>1</v>
      </c>
    </row>
    <row r="1066" spans="1:34" x14ac:dyDescent="0.3">
      <c r="A1066" s="6">
        <v>201481</v>
      </c>
      <c r="B1066" s="12" t="str">
        <f t="shared" si="48"/>
        <v>2014-8-1</v>
      </c>
      <c r="C1066" s="15">
        <v>2014</v>
      </c>
      <c r="D1066" s="15">
        <v>8</v>
      </c>
      <c r="E1066" s="15">
        <v>1</v>
      </c>
      <c r="F1066" s="6" t="s">
        <v>28</v>
      </c>
      <c r="G1066" s="6" t="s">
        <v>38</v>
      </c>
      <c r="H1066" s="7">
        <v>3.08</v>
      </c>
      <c r="I1066" s="6" t="s">
        <v>30</v>
      </c>
      <c r="J1066" s="6" t="s">
        <v>44</v>
      </c>
      <c r="K1066" s="7">
        <v>3</v>
      </c>
      <c r="L1066" s="6" t="s">
        <v>32</v>
      </c>
      <c r="M1066" s="6">
        <v>201531</v>
      </c>
      <c r="N1066" s="6" t="str">
        <f t="shared" si="49"/>
        <v>2015-3-1</v>
      </c>
      <c r="O1066" s="7">
        <v>1.85</v>
      </c>
      <c r="P1066" s="7">
        <v>1.07</v>
      </c>
      <c r="Q1066" s="6" t="s">
        <v>39</v>
      </c>
      <c r="R1066" s="6">
        <v>201831</v>
      </c>
      <c r="S1066" s="6" t="str">
        <f t="shared" si="50"/>
        <v>2018-3-1</v>
      </c>
      <c r="T1066" s="7">
        <v>2.39</v>
      </c>
      <c r="U1066" s="7">
        <v>2.77</v>
      </c>
      <c r="V1066" s="6" t="s">
        <v>32</v>
      </c>
      <c r="W1066" s="6">
        <v>0</v>
      </c>
      <c r="X1066" s="6">
        <v>0</v>
      </c>
      <c r="Y1066" s="6">
        <v>1</v>
      </c>
      <c r="Z1066" s="6">
        <v>1</v>
      </c>
      <c r="AA1066" s="6">
        <v>1</v>
      </c>
      <c r="AB1066" s="6">
        <v>1</v>
      </c>
      <c r="AC1066" s="6">
        <v>0</v>
      </c>
      <c r="AD1066" s="6">
        <v>0</v>
      </c>
      <c r="AE1066" s="6">
        <v>0</v>
      </c>
      <c r="AF1066" s="6">
        <v>1</v>
      </c>
      <c r="AG1066" s="6">
        <v>1</v>
      </c>
      <c r="AH1066" s="6">
        <v>1</v>
      </c>
    </row>
    <row r="1067" spans="1:34" x14ac:dyDescent="0.3">
      <c r="A1067" s="6">
        <v>201481</v>
      </c>
      <c r="B1067" s="12" t="str">
        <f t="shared" si="48"/>
        <v>2014-8-1</v>
      </c>
      <c r="C1067" s="15">
        <v>2014</v>
      </c>
      <c r="D1067" s="15">
        <v>8</v>
      </c>
      <c r="E1067" s="15">
        <v>1</v>
      </c>
      <c r="F1067" s="6" t="s">
        <v>33</v>
      </c>
      <c r="G1067" s="6" t="s">
        <v>34</v>
      </c>
      <c r="H1067" s="7">
        <v>3.26</v>
      </c>
      <c r="I1067" s="6" t="s">
        <v>30</v>
      </c>
      <c r="J1067" s="6" t="s">
        <v>35</v>
      </c>
      <c r="K1067" s="7">
        <v>1.46</v>
      </c>
      <c r="L1067" s="6" t="s">
        <v>39</v>
      </c>
      <c r="M1067" s="6">
        <v>201531</v>
      </c>
      <c r="N1067" s="6" t="str">
        <f t="shared" si="49"/>
        <v>2015-3-1</v>
      </c>
      <c r="O1067" s="7">
        <v>1.96</v>
      </c>
      <c r="P1067" s="7">
        <v>2.25</v>
      </c>
      <c r="Q1067" s="6" t="s">
        <v>39</v>
      </c>
      <c r="R1067" s="6">
        <v>201831</v>
      </c>
      <c r="S1067" s="6" t="str">
        <f t="shared" si="50"/>
        <v>2018-3-1</v>
      </c>
      <c r="T1067" s="7">
        <v>2.5299999999999998</v>
      </c>
      <c r="U1067" s="7">
        <v>2.86</v>
      </c>
      <c r="V1067" s="6" t="s">
        <v>32</v>
      </c>
      <c r="W1067" s="6">
        <v>0</v>
      </c>
      <c r="X1067" s="6">
        <v>0</v>
      </c>
      <c r="Y1067" s="6">
        <v>1</v>
      </c>
      <c r="Z1067" s="6">
        <v>1</v>
      </c>
      <c r="AA1067" s="6">
        <v>1</v>
      </c>
      <c r="AB1067" s="6">
        <v>1</v>
      </c>
      <c r="AC1067" s="6">
        <v>0</v>
      </c>
      <c r="AD1067" s="6">
        <v>0</v>
      </c>
      <c r="AE1067" s="6">
        <v>0</v>
      </c>
      <c r="AF1067" s="6">
        <v>1</v>
      </c>
      <c r="AG1067" s="6">
        <v>1</v>
      </c>
      <c r="AH1067" s="6">
        <v>1</v>
      </c>
    </row>
    <row r="1068" spans="1:34" x14ac:dyDescent="0.3">
      <c r="A1068" s="6">
        <v>201481</v>
      </c>
      <c r="B1068" s="12" t="str">
        <f t="shared" si="48"/>
        <v>2014-8-1</v>
      </c>
      <c r="C1068" s="15">
        <v>2014</v>
      </c>
      <c r="D1068" s="15">
        <v>8</v>
      </c>
      <c r="E1068" s="15">
        <v>1</v>
      </c>
      <c r="F1068" s="6" t="s">
        <v>33</v>
      </c>
      <c r="G1068" s="6" t="s">
        <v>40</v>
      </c>
      <c r="H1068" s="7">
        <v>3.11</v>
      </c>
      <c r="I1068" s="6" t="s">
        <v>30</v>
      </c>
      <c r="J1068" s="6" t="s">
        <v>41</v>
      </c>
      <c r="K1068" s="7">
        <v>3.7</v>
      </c>
      <c r="L1068" s="6" t="s">
        <v>32</v>
      </c>
      <c r="M1068" s="6">
        <v>201531</v>
      </c>
      <c r="N1068" s="6" t="str">
        <f t="shared" si="49"/>
        <v>2015-3-1</v>
      </c>
      <c r="O1068" s="7">
        <v>3.83</v>
      </c>
      <c r="P1068" s="7">
        <v>3.92</v>
      </c>
      <c r="Q1068" s="6" t="s">
        <v>32</v>
      </c>
      <c r="R1068" s="6">
        <v>201881</v>
      </c>
      <c r="S1068" s="6" t="str">
        <f t="shared" si="50"/>
        <v>2018-8-1</v>
      </c>
      <c r="T1068" s="7">
        <v>3.84</v>
      </c>
      <c r="U1068" s="7">
        <v>3.92</v>
      </c>
      <c r="V1068" s="6" t="s">
        <v>32</v>
      </c>
      <c r="W1068" s="6">
        <v>1</v>
      </c>
      <c r="X1068" s="6">
        <v>0</v>
      </c>
      <c r="Y1068" s="6">
        <v>1</v>
      </c>
      <c r="Z1068" s="6">
        <v>1</v>
      </c>
      <c r="AA1068" s="6">
        <v>1</v>
      </c>
      <c r="AB1068" s="6">
        <v>1</v>
      </c>
      <c r="AC1068" s="6">
        <v>1</v>
      </c>
      <c r="AD1068" s="6">
        <v>0</v>
      </c>
      <c r="AE1068" s="6">
        <v>0</v>
      </c>
      <c r="AF1068" s="6">
        <v>0</v>
      </c>
      <c r="AG1068" s="6">
        <v>1</v>
      </c>
      <c r="AH1068" s="6">
        <v>1</v>
      </c>
    </row>
    <row r="1069" spans="1:34" x14ac:dyDescent="0.3">
      <c r="A1069" s="6">
        <v>201481</v>
      </c>
      <c r="B1069" s="12" t="str">
        <f t="shared" si="48"/>
        <v>2014-8-1</v>
      </c>
      <c r="C1069" s="15">
        <v>2014</v>
      </c>
      <c r="D1069" s="15">
        <v>8</v>
      </c>
      <c r="E1069" s="15">
        <v>1</v>
      </c>
      <c r="F1069" s="6" t="s">
        <v>28</v>
      </c>
      <c r="G1069" s="6" t="s">
        <v>37</v>
      </c>
      <c r="H1069" s="7">
        <v>3.21</v>
      </c>
      <c r="I1069" s="6" t="s">
        <v>30</v>
      </c>
      <c r="J1069" s="6" t="s">
        <v>41</v>
      </c>
      <c r="K1069" s="7">
        <v>2.79</v>
      </c>
      <c r="L1069" s="6" t="s">
        <v>32</v>
      </c>
      <c r="M1069" s="6">
        <v>201531</v>
      </c>
      <c r="N1069" s="6" t="str">
        <f t="shared" si="49"/>
        <v>2015-3-1</v>
      </c>
      <c r="O1069" s="7">
        <v>2.46</v>
      </c>
      <c r="P1069" s="7">
        <v>2.17</v>
      </c>
      <c r="Q1069" s="6" t="s">
        <v>32</v>
      </c>
      <c r="R1069" s="6">
        <v>201581</v>
      </c>
      <c r="S1069" s="6" t="str">
        <f t="shared" si="50"/>
        <v>2015-8-1</v>
      </c>
      <c r="T1069" s="7">
        <v>2.44</v>
      </c>
      <c r="U1069" s="7">
        <v>2.41</v>
      </c>
      <c r="V1069" s="6" t="s">
        <v>32</v>
      </c>
      <c r="W1069" s="6">
        <v>1</v>
      </c>
      <c r="X1069" s="6">
        <v>1</v>
      </c>
      <c r="Y1069" s="6">
        <v>1</v>
      </c>
      <c r="Z1069" s="6">
        <v>1</v>
      </c>
      <c r="AA1069" s="6">
        <v>0</v>
      </c>
      <c r="AB1069" s="6">
        <v>0</v>
      </c>
      <c r="AC1069" s="6">
        <v>0</v>
      </c>
      <c r="AD1069" s="6">
        <v>0</v>
      </c>
      <c r="AE1069" s="6">
        <v>0</v>
      </c>
      <c r="AF1069" s="6">
        <v>0</v>
      </c>
      <c r="AG1069" s="6">
        <v>0</v>
      </c>
      <c r="AH1069" s="6">
        <v>0</v>
      </c>
    </row>
    <row r="1070" spans="1:34" x14ac:dyDescent="0.3">
      <c r="A1070" s="6">
        <v>201481</v>
      </c>
      <c r="B1070" s="12" t="str">
        <f t="shared" si="48"/>
        <v>2014-8-1</v>
      </c>
      <c r="C1070" s="15">
        <v>2014</v>
      </c>
      <c r="D1070" s="15">
        <v>8</v>
      </c>
      <c r="E1070" s="15">
        <v>1</v>
      </c>
      <c r="F1070" s="6" t="s">
        <v>33</v>
      </c>
      <c r="G1070" s="6" t="s">
        <v>36</v>
      </c>
      <c r="H1070" s="7">
        <v>3.51</v>
      </c>
      <c r="I1070" s="6" t="s">
        <v>30</v>
      </c>
      <c r="J1070" s="6" t="s">
        <v>41</v>
      </c>
      <c r="K1070" s="7">
        <v>2.92</v>
      </c>
      <c r="L1070" s="6" t="s">
        <v>32</v>
      </c>
      <c r="M1070" s="6">
        <v>201531</v>
      </c>
      <c r="N1070" s="6" t="str">
        <f t="shared" si="49"/>
        <v>2015-3-1</v>
      </c>
      <c r="O1070" s="7">
        <v>2.44</v>
      </c>
      <c r="P1070" s="7">
        <v>1.96</v>
      </c>
      <c r="Q1070" s="6" t="s">
        <v>42</v>
      </c>
      <c r="R1070" s="6">
        <v>201881</v>
      </c>
      <c r="S1070" s="6" t="str">
        <f t="shared" si="50"/>
        <v>2018-8-1</v>
      </c>
      <c r="T1070" s="7">
        <v>3.05</v>
      </c>
      <c r="U1070" s="7">
        <v>4</v>
      </c>
      <c r="V1070" s="6" t="s">
        <v>32</v>
      </c>
      <c r="W1070" s="6">
        <v>0</v>
      </c>
      <c r="X1070" s="6">
        <v>0</v>
      </c>
      <c r="Y1070" s="6">
        <v>1</v>
      </c>
      <c r="Z1070" s="6">
        <v>1</v>
      </c>
      <c r="AA1070" s="6">
        <v>1</v>
      </c>
      <c r="AB1070" s="6">
        <v>1</v>
      </c>
      <c r="AC1070" s="6">
        <v>1</v>
      </c>
      <c r="AD1070" s="6">
        <v>0</v>
      </c>
      <c r="AE1070" s="6">
        <v>0</v>
      </c>
      <c r="AF1070" s="6">
        <v>0</v>
      </c>
      <c r="AG1070" s="6">
        <v>1</v>
      </c>
      <c r="AH1070" s="6">
        <v>1</v>
      </c>
    </row>
    <row r="1071" spans="1:34" x14ac:dyDescent="0.3">
      <c r="A1071" s="6">
        <v>201481</v>
      </c>
      <c r="B1071" s="12" t="str">
        <f t="shared" si="48"/>
        <v>2014-8-1</v>
      </c>
      <c r="C1071" s="15">
        <v>2014</v>
      </c>
      <c r="D1071" s="15">
        <v>8</v>
      </c>
      <c r="E1071" s="15">
        <v>1</v>
      </c>
      <c r="F1071" s="6" t="s">
        <v>28</v>
      </c>
      <c r="G1071" s="6" t="s">
        <v>34</v>
      </c>
      <c r="H1071" s="7">
        <v>2.91</v>
      </c>
      <c r="I1071" s="6" t="s">
        <v>30</v>
      </c>
      <c r="J1071" s="6" t="s">
        <v>35</v>
      </c>
      <c r="K1071" s="7">
        <v>0</v>
      </c>
      <c r="L1071" s="6" t="s">
        <v>39</v>
      </c>
      <c r="M1071" s="6">
        <v>201481</v>
      </c>
      <c r="N1071" s="6" t="str">
        <f t="shared" si="49"/>
        <v>2014-8-1</v>
      </c>
      <c r="O1071" s="7">
        <v>0</v>
      </c>
      <c r="P1071" s="7">
        <v>0</v>
      </c>
      <c r="Q1071" s="6" t="s">
        <v>39</v>
      </c>
      <c r="R1071" s="6">
        <v>201481</v>
      </c>
      <c r="S1071" s="6" t="str">
        <f t="shared" si="50"/>
        <v>2014-8-1</v>
      </c>
      <c r="T1071" s="7">
        <v>0</v>
      </c>
      <c r="U1071" s="7">
        <v>0</v>
      </c>
      <c r="V1071" s="6" t="s">
        <v>39</v>
      </c>
      <c r="W1071" s="6">
        <v>0</v>
      </c>
      <c r="X1071" s="6">
        <v>0</v>
      </c>
      <c r="Y1071" s="6">
        <v>1</v>
      </c>
      <c r="Z1071" s="6">
        <v>0</v>
      </c>
      <c r="AA1071" s="6">
        <v>0</v>
      </c>
      <c r="AB1071" s="6">
        <v>0</v>
      </c>
      <c r="AC1071" s="6">
        <v>0</v>
      </c>
      <c r="AD1071" s="6">
        <v>0</v>
      </c>
      <c r="AE1071" s="6">
        <v>0</v>
      </c>
      <c r="AF1071" s="6">
        <v>0</v>
      </c>
      <c r="AG1071" s="6">
        <v>0</v>
      </c>
      <c r="AH1071" s="6">
        <v>0</v>
      </c>
    </row>
    <row r="1072" spans="1:34" x14ac:dyDescent="0.3">
      <c r="A1072" s="6">
        <v>201481</v>
      </c>
      <c r="B1072" s="12" t="str">
        <f t="shared" si="48"/>
        <v>2014-8-1</v>
      </c>
      <c r="C1072" s="15">
        <v>2014</v>
      </c>
      <c r="D1072" s="15">
        <v>8</v>
      </c>
      <c r="E1072" s="15">
        <v>1</v>
      </c>
      <c r="F1072" s="6" t="s">
        <v>28</v>
      </c>
      <c r="G1072" s="6" t="s">
        <v>38</v>
      </c>
      <c r="H1072" s="7">
        <v>3.74</v>
      </c>
      <c r="I1072" s="6" t="s">
        <v>30</v>
      </c>
      <c r="J1072" s="6" t="s">
        <v>31</v>
      </c>
      <c r="K1072" s="7">
        <v>3.75</v>
      </c>
      <c r="L1072" s="6" t="s">
        <v>32</v>
      </c>
      <c r="M1072" s="6">
        <v>201531</v>
      </c>
      <c r="N1072" s="6" t="str">
        <f t="shared" si="49"/>
        <v>2015-3-1</v>
      </c>
      <c r="O1072" s="7">
        <v>3.53</v>
      </c>
      <c r="P1072" s="7">
        <v>3.32</v>
      </c>
      <c r="Q1072" s="6" t="s">
        <v>32</v>
      </c>
      <c r="R1072" s="6">
        <v>201831</v>
      </c>
      <c r="S1072" s="6" t="str">
        <f t="shared" si="50"/>
        <v>2018-3-1</v>
      </c>
      <c r="T1072" s="7">
        <v>3.14</v>
      </c>
      <c r="U1072" s="7">
        <v>3.33</v>
      </c>
      <c r="V1072" s="6" t="s">
        <v>32</v>
      </c>
      <c r="W1072" s="6">
        <v>1</v>
      </c>
      <c r="X1072" s="6">
        <v>0</v>
      </c>
      <c r="Y1072" s="6">
        <v>1</v>
      </c>
      <c r="Z1072" s="6">
        <v>1</v>
      </c>
      <c r="AA1072" s="6">
        <v>1</v>
      </c>
      <c r="AB1072" s="6">
        <v>1</v>
      </c>
      <c r="AC1072" s="6">
        <v>0</v>
      </c>
      <c r="AD1072" s="6">
        <v>0</v>
      </c>
      <c r="AE1072" s="6">
        <v>0</v>
      </c>
      <c r="AF1072" s="6">
        <v>1</v>
      </c>
      <c r="AG1072" s="6">
        <v>1</v>
      </c>
      <c r="AH1072" s="6">
        <v>1</v>
      </c>
    </row>
    <row r="1073" spans="1:34" x14ac:dyDescent="0.3">
      <c r="A1073" s="6">
        <v>201481</v>
      </c>
      <c r="B1073" s="12" t="str">
        <f t="shared" si="48"/>
        <v>2014-8-1</v>
      </c>
      <c r="C1073" s="15">
        <v>2014</v>
      </c>
      <c r="D1073" s="15">
        <v>8</v>
      </c>
      <c r="E1073" s="15">
        <v>1</v>
      </c>
      <c r="F1073" s="6" t="s">
        <v>33</v>
      </c>
      <c r="G1073" s="6" t="s">
        <v>40</v>
      </c>
      <c r="H1073" s="7">
        <v>3.5</v>
      </c>
      <c r="I1073" s="6" t="s">
        <v>30</v>
      </c>
      <c r="J1073" s="6" t="s">
        <v>41</v>
      </c>
      <c r="K1073" s="7">
        <v>3.46</v>
      </c>
      <c r="L1073" s="6" t="s">
        <v>32</v>
      </c>
      <c r="M1073" s="6">
        <v>201531</v>
      </c>
      <c r="N1073" s="6" t="str">
        <f t="shared" si="49"/>
        <v>2015-3-1</v>
      </c>
      <c r="O1073" s="7">
        <v>3.12</v>
      </c>
      <c r="P1073" s="7">
        <v>2.86</v>
      </c>
      <c r="Q1073" s="6" t="s">
        <v>32</v>
      </c>
      <c r="R1073" s="6">
        <v>201831</v>
      </c>
      <c r="S1073" s="6" t="str">
        <f t="shared" si="50"/>
        <v>2018-3-1</v>
      </c>
      <c r="T1073" s="7">
        <v>3.3</v>
      </c>
      <c r="U1073" s="7">
        <v>3.33</v>
      </c>
      <c r="V1073" s="6" t="s">
        <v>32</v>
      </c>
      <c r="W1073" s="6">
        <v>1</v>
      </c>
      <c r="X1073" s="6">
        <v>0</v>
      </c>
      <c r="Y1073" s="6">
        <v>1</v>
      </c>
      <c r="Z1073" s="6">
        <v>1</v>
      </c>
      <c r="AA1073" s="6">
        <v>1</v>
      </c>
      <c r="AB1073" s="6">
        <v>1</v>
      </c>
      <c r="AC1073" s="6">
        <v>0</v>
      </c>
      <c r="AD1073" s="6">
        <v>0</v>
      </c>
      <c r="AE1073" s="6">
        <v>0</v>
      </c>
      <c r="AF1073" s="6">
        <v>1</v>
      </c>
      <c r="AG1073" s="6">
        <v>1</v>
      </c>
      <c r="AH1073" s="6">
        <v>1</v>
      </c>
    </row>
    <row r="1074" spans="1:34" x14ac:dyDescent="0.3">
      <c r="A1074" s="6">
        <v>201481</v>
      </c>
      <c r="B1074" s="12" t="str">
        <f t="shared" si="48"/>
        <v>2014-8-1</v>
      </c>
      <c r="C1074" s="15">
        <v>2014</v>
      </c>
      <c r="D1074" s="15">
        <v>8</v>
      </c>
      <c r="E1074" s="15">
        <v>1</v>
      </c>
      <c r="F1074" s="6" t="s">
        <v>28</v>
      </c>
      <c r="G1074" s="6" t="s">
        <v>38</v>
      </c>
      <c r="H1074" s="7">
        <v>3.16</v>
      </c>
      <c r="I1074" s="6" t="s">
        <v>30</v>
      </c>
      <c r="J1074" s="6" t="s">
        <v>41</v>
      </c>
      <c r="K1074" s="7">
        <v>3.1</v>
      </c>
      <c r="L1074" s="6" t="s">
        <v>32</v>
      </c>
      <c r="M1074" s="6">
        <v>201531</v>
      </c>
      <c r="N1074" s="6" t="str">
        <f t="shared" si="49"/>
        <v>2015-3-1</v>
      </c>
      <c r="O1074" s="7">
        <v>2.62</v>
      </c>
      <c r="P1074" s="7">
        <v>2.17</v>
      </c>
      <c r="Q1074" s="6" t="s">
        <v>32</v>
      </c>
      <c r="R1074" s="6">
        <v>201831</v>
      </c>
      <c r="S1074" s="6" t="str">
        <f t="shared" si="50"/>
        <v>2018-3-1</v>
      </c>
      <c r="T1074" s="7">
        <v>2.5499999999999998</v>
      </c>
      <c r="U1074" s="7">
        <v>0.66</v>
      </c>
      <c r="V1074" s="6" t="s">
        <v>42</v>
      </c>
      <c r="W1074" s="6">
        <v>0</v>
      </c>
      <c r="X1074" s="6">
        <v>0</v>
      </c>
      <c r="Y1074" s="6">
        <v>1</v>
      </c>
      <c r="Z1074" s="6">
        <v>1</v>
      </c>
      <c r="AA1074" s="6">
        <v>1</v>
      </c>
      <c r="AB1074" s="6">
        <v>1</v>
      </c>
      <c r="AC1074" s="6">
        <v>0</v>
      </c>
      <c r="AD1074" s="6">
        <v>0</v>
      </c>
      <c r="AE1074" s="6">
        <v>0</v>
      </c>
      <c r="AF1074" s="6">
        <v>0</v>
      </c>
      <c r="AG1074" s="6">
        <v>0</v>
      </c>
      <c r="AH1074" s="6">
        <v>0</v>
      </c>
    </row>
    <row r="1075" spans="1:34" x14ac:dyDescent="0.3">
      <c r="A1075" s="6">
        <v>201481</v>
      </c>
      <c r="B1075" s="12" t="str">
        <f t="shared" si="48"/>
        <v>2014-8-1</v>
      </c>
      <c r="C1075" s="15">
        <v>2014</v>
      </c>
      <c r="D1075" s="15">
        <v>8</v>
      </c>
      <c r="E1075" s="15">
        <v>1</v>
      </c>
      <c r="F1075" s="6" t="s">
        <v>28</v>
      </c>
      <c r="G1075" s="6" t="s">
        <v>37</v>
      </c>
      <c r="H1075" s="7">
        <v>3.06</v>
      </c>
      <c r="I1075" s="6" t="s">
        <v>30</v>
      </c>
      <c r="J1075" s="6" t="s">
        <v>41</v>
      </c>
      <c r="K1075" s="7">
        <v>2</v>
      </c>
      <c r="L1075" s="6" t="s">
        <v>32</v>
      </c>
      <c r="M1075" s="6">
        <v>201571</v>
      </c>
      <c r="N1075" s="6" t="str">
        <f t="shared" si="49"/>
        <v>2015-7-1</v>
      </c>
      <c r="O1075" s="7">
        <v>2.54</v>
      </c>
      <c r="P1075" s="7">
        <v>4</v>
      </c>
      <c r="Q1075" s="6" t="s">
        <v>32</v>
      </c>
      <c r="R1075" s="6">
        <v>201831</v>
      </c>
      <c r="S1075" s="6" t="str">
        <f t="shared" si="50"/>
        <v>2018-3-1</v>
      </c>
      <c r="T1075" s="7">
        <v>2.54</v>
      </c>
      <c r="U1075" s="7">
        <v>2.25</v>
      </c>
      <c r="V1075" s="6" t="s">
        <v>32</v>
      </c>
      <c r="W1075" s="6">
        <v>0</v>
      </c>
      <c r="X1075" s="6">
        <v>0</v>
      </c>
      <c r="Y1075" s="6">
        <v>1</v>
      </c>
      <c r="Z1075" s="6">
        <v>1</v>
      </c>
      <c r="AA1075" s="6">
        <v>1</v>
      </c>
      <c r="AB1075" s="6">
        <v>1</v>
      </c>
      <c r="AC1075" s="6">
        <v>0</v>
      </c>
      <c r="AD1075" s="6">
        <v>0</v>
      </c>
      <c r="AE1075" s="6">
        <v>0</v>
      </c>
      <c r="AF1075" s="6">
        <v>1</v>
      </c>
      <c r="AG1075" s="6">
        <v>1</v>
      </c>
      <c r="AH1075" s="6">
        <v>1</v>
      </c>
    </row>
    <row r="1076" spans="1:34" x14ac:dyDescent="0.3">
      <c r="A1076" s="6">
        <v>201481</v>
      </c>
      <c r="B1076" s="12" t="str">
        <f t="shared" si="48"/>
        <v>2014-8-1</v>
      </c>
      <c r="C1076" s="15">
        <v>2014</v>
      </c>
      <c r="D1076" s="15">
        <v>8</v>
      </c>
      <c r="E1076" s="15">
        <v>1</v>
      </c>
      <c r="F1076" s="6" t="s">
        <v>28</v>
      </c>
      <c r="G1076" s="6" t="s">
        <v>34</v>
      </c>
      <c r="H1076" s="7">
        <v>3.42</v>
      </c>
      <c r="I1076" s="6" t="s">
        <v>30</v>
      </c>
      <c r="J1076" s="6" t="s">
        <v>35</v>
      </c>
      <c r="K1076" s="7">
        <v>3.34</v>
      </c>
      <c r="L1076" s="6" t="s">
        <v>32</v>
      </c>
      <c r="M1076" s="6">
        <v>201531</v>
      </c>
      <c r="N1076" s="6" t="str">
        <f t="shared" si="49"/>
        <v>2015-3-1</v>
      </c>
      <c r="O1076" s="7">
        <v>3.17</v>
      </c>
      <c r="P1076" s="7">
        <v>3.02</v>
      </c>
      <c r="Q1076" s="6" t="s">
        <v>32</v>
      </c>
      <c r="R1076" s="6">
        <v>201831</v>
      </c>
      <c r="S1076" s="6" t="str">
        <f t="shared" si="50"/>
        <v>2018-3-1</v>
      </c>
      <c r="T1076" s="7">
        <v>3.65</v>
      </c>
      <c r="U1076" s="7">
        <v>3.78</v>
      </c>
      <c r="V1076" s="6" t="s">
        <v>32</v>
      </c>
      <c r="W1076" s="6">
        <v>0</v>
      </c>
      <c r="X1076" s="6">
        <v>1</v>
      </c>
      <c r="Y1076" s="6">
        <v>1</v>
      </c>
      <c r="Z1076" s="6">
        <v>1</v>
      </c>
      <c r="AA1076" s="6">
        <v>1</v>
      </c>
      <c r="AB1076" s="6">
        <v>1</v>
      </c>
      <c r="AC1076" s="6">
        <v>0</v>
      </c>
      <c r="AD1076" s="6">
        <v>0</v>
      </c>
      <c r="AE1076" s="6">
        <v>0</v>
      </c>
      <c r="AF1076" s="6">
        <v>1</v>
      </c>
      <c r="AG1076" s="6">
        <v>1</v>
      </c>
      <c r="AH1076" s="6">
        <v>1</v>
      </c>
    </row>
    <row r="1077" spans="1:34" x14ac:dyDescent="0.3">
      <c r="A1077" s="6">
        <v>201481</v>
      </c>
      <c r="B1077" s="12" t="str">
        <f t="shared" si="48"/>
        <v>2014-8-1</v>
      </c>
      <c r="C1077" s="15">
        <v>2014</v>
      </c>
      <c r="D1077" s="15">
        <v>8</v>
      </c>
      <c r="E1077" s="15">
        <v>1</v>
      </c>
      <c r="F1077" s="6" t="s">
        <v>28</v>
      </c>
      <c r="G1077" s="6" t="s">
        <v>37</v>
      </c>
      <c r="H1077" s="7">
        <v>3.07</v>
      </c>
      <c r="I1077" s="6" t="s">
        <v>30</v>
      </c>
      <c r="J1077" s="6" t="s">
        <v>41</v>
      </c>
      <c r="K1077" s="7">
        <v>3.3</v>
      </c>
      <c r="L1077" s="6" t="s">
        <v>32</v>
      </c>
      <c r="M1077" s="6">
        <v>201531</v>
      </c>
      <c r="N1077" s="6" t="str">
        <f t="shared" si="49"/>
        <v>2015-3-1</v>
      </c>
      <c r="O1077" s="7">
        <v>3.06</v>
      </c>
      <c r="P1077" s="7">
        <v>2.9</v>
      </c>
      <c r="Q1077" s="6" t="s">
        <v>32</v>
      </c>
      <c r="R1077" s="6">
        <v>202031</v>
      </c>
      <c r="S1077" s="6" t="str">
        <f t="shared" si="50"/>
        <v>2020-3-1</v>
      </c>
      <c r="T1077" s="7">
        <v>3</v>
      </c>
      <c r="U1077" s="7">
        <v>4</v>
      </c>
      <c r="V1077" s="6" t="s">
        <v>32</v>
      </c>
      <c r="W1077" s="6">
        <v>0</v>
      </c>
      <c r="X1077" s="6">
        <v>0</v>
      </c>
      <c r="Y1077" s="6">
        <v>1</v>
      </c>
      <c r="Z1077" s="6">
        <v>1</v>
      </c>
      <c r="AA1077" s="6">
        <v>1</v>
      </c>
      <c r="AB1077" s="6">
        <v>1</v>
      </c>
      <c r="AC1077" s="6">
        <v>1</v>
      </c>
      <c r="AD1077" s="6">
        <v>1</v>
      </c>
      <c r="AE1077" s="6">
        <v>0</v>
      </c>
      <c r="AF1077" s="6">
        <v>0</v>
      </c>
      <c r="AG1077" s="6">
        <v>0</v>
      </c>
      <c r="AH1077" s="6">
        <v>1</v>
      </c>
    </row>
    <row r="1078" spans="1:34" x14ac:dyDescent="0.3">
      <c r="A1078" s="6">
        <v>201481</v>
      </c>
      <c r="B1078" s="12" t="str">
        <f t="shared" si="48"/>
        <v>2014-8-1</v>
      </c>
      <c r="C1078" s="15">
        <v>2014</v>
      </c>
      <c r="D1078" s="15">
        <v>8</v>
      </c>
      <c r="E1078" s="15">
        <v>1</v>
      </c>
      <c r="F1078" s="6" t="s">
        <v>28</v>
      </c>
      <c r="G1078" s="6" t="s">
        <v>36</v>
      </c>
      <c r="H1078" s="7">
        <v>2.7</v>
      </c>
      <c r="I1078" s="6" t="s">
        <v>30</v>
      </c>
      <c r="J1078" s="6" t="s">
        <v>45</v>
      </c>
      <c r="K1078" s="7">
        <v>2.1</v>
      </c>
      <c r="L1078" s="6" t="s">
        <v>32</v>
      </c>
      <c r="M1078" s="6">
        <v>201531</v>
      </c>
      <c r="N1078" s="6" t="str">
        <f t="shared" si="49"/>
        <v>2015-3-1</v>
      </c>
      <c r="O1078" s="7">
        <v>1.96</v>
      </c>
      <c r="P1078" s="7">
        <v>1.56</v>
      </c>
      <c r="Q1078" s="6" t="s">
        <v>39</v>
      </c>
      <c r="R1078" s="6">
        <v>201531</v>
      </c>
      <c r="S1078" s="6" t="str">
        <f t="shared" si="50"/>
        <v>2015-3-1</v>
      </c>
      <c r="T1078" s="7">
        <v>1.96</v>
      </c>
      <c r="U1078" s="7">
        <v>1.56</v>
      </c>
      <c r="V1078" s="6" t="s">
        <v>39</v>
      </c>
      <c r="W1078" s="6">
        <v>0</v>
      </c>
      <c r="X1078" s="6">
        <v>1</v>
      </c>
      <c r="Y1078" s="6">
        <v>1</v>
      </c>
      <c r="Z1078" s="6">
        <v>0</v>
      </c>
      <c r="AA1078" s="6">
        <v>0</v>
      </c>
      <c r="AB1078" s="6">
        <v>0</v>
      </c>
      <c r="AC1078" s="6">
        <v>0</v>
      </c>
      <c r="AD1078" s="6">
        <v>0</v>
      </c>
      <c r="AE1078" s="6">
        <v>0</v>
      </c>
      <c r="AF1078" s="6">
        <v>0</v>
      </c>
      <c r="AG1078" s="6">
        <v>0</v>
      </c>
      <c r="AH1078" s="6">
        <v>0</v>
      </c>
    </row>
    <row r="1079" spans="1:34" x14ac:dyDescent="0.3">
      <c r="A1079" s="6">
        <v>201481</v>
      </c>
      <c r="B1079" s="12" t="str">
        <f t="shared" si="48"/>
        <v>2014-8-1</v>
      </c>
      <c r="C1079" s="15">
        <v>2014</v>
      </c>
      <c r="D1079" s="15">
        <v>8</v>
      </c>
      <c r="E1079" s="15">
        <v>1</v>
      </c>
      <c r="F1079" s="6" t="s">
        <v>28</v>
      </c>
      <c r="G1079" s="6" t="s">
        <v>38</v>
      </c>
      <c r="H1079" s="7">
        <v>2.92</v>
      </c>
      <c r="I1079" s="6" t="s">
        <v>30</v>
      </c>
      <c r="J1079" s="6" t="s">
        <v>41</v>
      </c>
      <c r="K1079" s="7">
        <v>1.1000000000000001</v>
      </c>
      <c r="L1079" s="6" t="s">
        <v>39</v>
      </c>
      <c r="M1079" s="6">
        <v>201531</v>
      </c>
      <c r="N1079" s="6" t="str">
        <f t="shared" si="49"/>
        <v>2015-3-1</v>
      </c>
      <c r="O1079" s="7">
        <v>1.41</v>
      </c>
      <c r="P1079" s="7">
        <v>1.65</v>
      </c>
      <c r="Q1079" s="6" t="s">
        <v>39</v>
      </c>
      <c r="R1079" s="6">
        <v>201851</v>
      </c>
      <c r="S1079" s="6" t="str">
        <f t="shared" si="50"/>
        <v>2018-5-1</v>
      </c>
      <c r="T1079" s="7">
        <v>2.08</v>
      </c>
      <c r="U1079" s="7">
        <v>1.3</v>
      </c>
      <c r="V1079" s="6" t="s">
        <v>42</v>
      </c>
      <c r="W1079" s="6">
        <v>1</v>
      </c>
      <c r="X1079" s="6">
        <v>0</v>
      </c>
      <c r="Y1079" s="6">
        <v>1</v>
      </c>
      <c r="Z1079" s="6">
        <v>1</v>
      </c>
      <c r="AA1079" s="6">
        <v>1</v>
      </c>
      <c r="AB1079" s="6">
        <v>1</v>
      </c>
      <c r="AC1079" s="6">
        <v>0</v>
      </c>
      <c r="AD1079" s="6">
        <v>0</v>
      </c>
      <c r="AE1079" s="6">
        <v>0</v>
      </c>
      <c r="AF1079" s="6">
        <v>0</v>
      </c>
      <c r="AG1079" s="6">
        <v>1</v>
      </c>
      <c r="AH1079" s="6">
        <v>1</v>
      </c>
    </row>
    <row r="1080" spans="1:34" x14ac:dyDescent="0.3">
      <c r="A1080" s="6">
        <v>201481</v>
      </c>
      <c r="B1080" s="12" t="str">
        <f t="shared" si="48"/>
        <v>2014-8-1</v>
      </c>
      <c r="C1080" s="15">
        <v>2014</v>
      </c>
      <c r="D1080" s="15">
        <v>8</v>
      </c>
      <c r="E1080" s="15">
        <v>1</v>
      </c>
      <c r="F1080" s="6" t="s">
        <v>28</v>
      </c>
      <c r="G1080" s="6" t="s">
        <v>38</v>
      </c>
      <c r="H1080" s="7">
        <v>2.96</v>
      </c>
      <c r="I1080" s="6" t="s">
        <v>30</v>
      </c>
      <c r="J1080" s="6" t="s">
        <v>41</v>
      </c>
      <c r="K1080" s="7">
        <v>3</v>
      </c>
      <c r="L1080" s="6" t="s">
        <v>32</v>
      </c>
      <c r="M1080" s="6">
        <v>201531</v>
      </c>
      <c r="N1080" s="6" t="str">
        <f t="shared" si="49"/>
        <v>2015-3-1</v>
      </c>
      <c r="O1080" s="7">
        <v>2.95</v>
      </c>
      <c r="P1080" s="7">
        <v>2.92</v>
      </c>
      <c r="Q1080" s="6" t="s">
        <v>32</v>
      </c>
      <c r="R1080" s="6">
        <v>201931</v>
      </c>
      <c r="S1080" s="6" t="str">
        <f t="shared" si="50"/>
        <v>2019-3-1</v>
      </c>
      <c r="T1080" s="7">
        <v>3.01</v>
      </c>
      <c r="U1080" s="7">
        <v>3.32</v>
      </c>
      <c r="V1080" s="6" t="s">
        <v>32</v>
      </c>
      <c r="W1080" s="6">
        <v>0</v>
      </c>
      <c r="X1080" s="6">
        <v>0</v>
      </c>
      <c r="Y1080" s="6">
        <v>1</v>
      </c>
      <c r="Z1080" s="6">
        <v>1</v>
      </c>
      <c r="AA1080" s="6">
        <v>1</v>
      </c>
      <c r="AB1080" s="6">
        <v>1</v>
      </c>
      <c r="AC1080" s="6">
        <v>1</v>
      </c>
      <c r="AD1080" s="6">
        <v>0</v>
      </c>
      <c r="AE1080" s="6">
        <v>0</v>
      </c>
      <c r="AF1080" s="6">
        <v>0</v>
      </c>
      <c r="AG1080" s="6">
        <v>1</v>
      </c>
      <c r="AH1080" s="6">
        <v>1</v>
      </c>
    </row>
    <row r="1081" spans="1:34" x14ac:dyDescent="0.3">
      <c r="A1081" s="6">
        <v>201481</v>
      </c>
      <c r="B1081" s="12" t="str">
        <f t="shared" si="48"/>
        <v>2014-8-1</v>
      </c>
      <c r="C1081" s="15">
        <v>2014</v>
      </c>
      <c r="D1081" s="15">
        <v>8</v>
      </c>
      <c r="E1081" s="15">
        <v>1</v>
      </c>
      <c r="F1081" s="6" t="s">
        <v>33</v>
      </c>
      <c r="G1081" s="6" t="s">
        <v>38</v>
      </c>
      <c r="H1081" s="7">
        <v>3.5</v>
      </c>
      <c r="I1081" s="6" t="s">
        <v>30</v>
      </c>
      <c r="J1081" s="6" t="s">
        <v>31</v>
      </c>
      <c r="K1081" s="7">
        <v>2.76</v>
      </c>
      <c r="L1081" s="6" t="s">
        <v>32</v>
      </c>
      <c r="M1081" s="6">
        <v>201531</v>
      </c>
      <c r="N1081" s="6" t="str">
        <f t="shared" si="49"/>
        <v>2015-3-1</v>
      </c>
      <c r="O1081" s="7">
        <v>1.96</v>
      </c>
      <c r="P1081" s="7">
        <v>1.21</v>
      </c>
      <c r="Q1081" s="6" t="s">
        <v>39</v>
      </c>
      <c r="R1081" s="6">
        <v>201831</v>
      </c>
      <c r="S1081" s="6" t="str">
        <f t="shared" si="50"/>
        <v>2018-3-1</v>
      </c>
      <c r="T1081" s="7">
        <v>2.97</v>
      </c>
      <c r="U1081" s="7">
        <v>3.32</v>
      </c>
      <c r="V1081" s="6" t="s">
        <v>32</v>
      </c>
      <c r="W1081" s="6">
        <v>0</v>
      </c>
      <c r="X1081" s="6">
        <v>0</v>
      </c>
      <c r="Y1081" s="6">
        <v>1</v>
      </c>
      <c r="Z1081" s="6">
        <v>1</v>
      </c>
      <c r="AA1081" s="6">
        <v>1</v>
      </c>
      <c r="AB1081" s="6">
        <v>1</v>
      </c>
      <c r="AC1081" s="6">
        <v>0</v>
      </c>
      <c r="AD1081" s="6">
        <v>0</v>
      </c>
      <c r="AE1081" s="6">
        <v>0</v>
      </c>
      <c r="AF1081" s="6">
        <v>1</v>
      </c>
      <c r="AG1081" s="6">
        <v>1</v>
      </c>
      <c r="AH1081" s="6">
        <v>1</v>
      </c>
    </row>
    <row r="1082" spans="1:34" x14ac:dyDescent="0.3">
      <c r="A1082" s="6">
        <v>201481</v>
      </c>
      <c r="B1082" s="12" t="str">
        <f t="shared" si="48"/>
        <v>2014-8-1</v>
      </c>
      <c r="C1082" s="15">
        <v>2014</v>
      </c>
      <c r="D1082" s="15">
        <v>8</v>
      </c>
      <c r="E1082" s="15">
        <v>1</v>
      </c>
      <c r="F1082" s="6" t="s">
        <v>33</v>
      </c>
      <c r="G1082" s="6" t="s">
        <v>40</v>
      </c>
      <c r="H1082" s="7">
        <v>3.67</v>
      </c>
      <c r="I1082" s="6" t="s">
        <v>30</v>
      </c>
      <c r="J1082" s="6" t="s">
        <v>43</v>
      </c>
      <c r="K1082" s="7">
        <v>3.54</v>
      </c>
      <c r="L1082" s="6" t="s">
        <v>32</v>
      </c>
      <c r="M1082" s="6">
        <v>201531</v>
      </c>
      <c r="N1082" s="6" t="str">
        <f t="shared" si="49"/>
        <v>2015-3-1</v>
      </c>
      <c r="O1082" s="7">
        <v>3.71</v>
      </c>
      <c r="P1082" s="7">
        <v>3.78</v>
      </c>
      <c r="Q1082" s="6" t="s">
        <v>32</v>
      </c>
      <c r="R1082" s="6">
        <v>201881</v>
      </c>
      <c r="S1082" s="6" t="str">
        <f t="shared" si="50"/>
        <v>2018-8-1</v>
      </c>
      <c r="T1082" s="7">
        <v>3.75</v>
      </c>
      <c r="U1082" s="7">
        <v>3.82</v>
      </c>
      <c r="V1082" s="6" t="s">
        <v>32</v>
      </c>
      <c r="W1082" s="6">
        <v>1</v>
      </c>
      <c r="X1082" s="6">
        <v>0</v>
      </c>
      <c r="Y1082" s="6">
        <v>1</v>
      </c>
      <c r="Z1082" s="6">
        <v>1</v>
      </c>
      <c r="AA1082" s="6">
        <v>1</v>
      </c>
      <c r="AB1082" s="6">
        <v>1</v>
      </c>
      <c r="AC1082" s="6">
        <v>1</v>
      </c>
      <c r="AD1082" s="6">
        <v>0</v>
      </c>
      <c r="AE1082" s="6">
        <v>0</v>
      </c>
      <c r="AF1082" s="6">
        <v>0</v>
      </c>
      <c r="AG1082" s="6">
        <v>1</v>
      </c>
      <c r="AH1082" s="6">
        <v>1</v>
      </c>
    </row>
    <row r="1083" spans="1:34" x14ac:dyDescent="0.3">
      <c r="A1083" s="6">
        <v>201481</v>
      </c>
      <c r="B1083" s="12" t="str">
        <f t="shared" si="48"/>
        <v>2014-8-1</v>
      </c>
      <c r="C1083" s="15">
        <v>2014</v>
      </c>
      <c r="D1083" s="15">
        <v>8</v>
      </c>
      <c r="E1083" s="15">
        <v>1</v>
      </c>
      <c r="F1083" s="6" t="s">
        <v>28</v>
      </c>
      <c r="G1083" s="6" t="s">
        <v>34</v>
      </c>
      <c r="H1083" s="7">
        <v>2.91</v>
      </c>
      <c r="I1083" s="6" t="s">
        <v>30</v>
      </c>
      <c r="J1083" s="6" t="s">
        <v>35</v>
      </c>
      <c r="K1083" s="7">
        <v>1.1499999999999999</v>
      </c>
      <c r="L1083" s="6" t="s">
        <v>39</v>
      </c>
      <c r="M1083" s="6">
        <v>201531</v>
      </c>
      <c r="N1083" s="6" t="str">
        <f t="shared" si="49"/>
        <v>2015-3-1</v>
      </c>
      <c r="O1083" s="7">
        <v>0.73</v>
      </c>
      <c r="P1083" s="7">
        <v>0.47</v>
      </c>
      <c r="Q1083" s="6" t="s">
        <v>47</v>
      </c>
      <c r="R1083" s="6">
        <v>201531</v>
      </c>
      <c r="S1083" s="6" t="str">
        <f t="shared" si="50"/>
        <v>2015-3-1</v>
      </c>
      <c r="T1083" s="7">
        <v>0.73</v>
      </c>
      <c r="U1083" s="7">
        <v>0.47</v>
      </c>
      <c r="V1083" s="6" t="s">
        <v>47</v>
      </c>
      <c r="W1083" s="6">
        <v>0</v>
      </c>
      <c r="X1083" s="6">
        <v>0</v>
      </c>
      <c r="Y1083" s="6">
        <v>1</v>
      </c>
      <c r="Z1083" s="6">
        <v>0</v>
      </c>
      <c r="AA1083" s="6">
        <v>0</v>
      </c>
      <c r="AB1083" s="6">
        <v>0</v>
      </c>
      <c r="AC1083" s="6">
        <v>0</v>
      </c>
      <c r="AD1083" s="6">
        <v>0</v>
      </c>
      <c r="AE1083" s="6">
        <v>0</v>
      </c>
      <c r="AF1083" s="6">
        <v>0</v>
      </c>
      <c r="AG1083" s="6">
        <v>0</v>
      </c>
      <c r="AH1083" s="6">
        <v>0</v>
      </c>
    </row>
    <row r="1084" spans="1:34" x14ac:dyDescent="0.3">
      <c r="A1084" s="6">
        <v>201481</v>
      </c>
      <c r="B1084" s="12" t="str">
        <f t="shared" si="48"/>
        <v>2014-8-1</v>
      </c>
      <c r="C1084" s="15">
        <v>2014</v>
      </c>
      <c r="D1084" s="15">
        <v>8</v>
      </c>
      <c r="E1084" s="15">
        <v>1</v>
      </c>
      <c r="F1084" s="6" t="s">
        <v>33</v>
      </c>
      <c r="G1084" s="6" t="s">
        <v>38</v>
      </c>
      <c r="H1084" s="7">
        <v>2.99</v>
      </c>
      <c r="I1084" s="6" t="s">
        <v>30</v>
      </c>
      <c r="J1084" s="6" t="s">
        <v>45</v>
      </c>
      <c r="K1084" s="7">
        <v>3.24</v>
      </c>
      <c r="L1084" s="6" t="s">
        <v>32</v>
      </c>
      <c r="M1084" s="6">
        <v>201531</v>
      </c>
      <c r="N1084" s="6" t="str">
        <f t="shared" si="49"/>
        <v>2015-3-1</v>
      </c>
      <c r="O1084" s="7">
        <v>2.62</v>
      </c>
      <c r="P1084" s="7">
        <v>2.08</v>
      </c>
      <c r="Q1084" s="6" t="s">
        <v>32</v>
      </c>
      <c r="R1084" s="6">
        <v>201881</v>
      </c>
      <c r="S1084" s="6" t="str">
        <f t="shared" si="50"/>
        <v>2018-8-1</v>
      </c>
      <c r="T1084" s="7">
        <v>2.37</v>
      </c>
      <c r="U1084" s="7">
        <v>2.62</v>
      </c>
      <c r="V1084" s="6" t="s">
        <v>32</v>
      </c>
      <c r="W1084" s="6">
        <v>0</v>
      </c>
      <c r="X1084" s="6">
        <v>0</v>
      </c>
      <c r="Y1084" s="6">
        <v>1</v>
      </c>
      <c r="Z1084" s="6">
        <v>1</v>
      </c>
      <c r="AA1084" s="6">
        <v>1</v>
      </c>
      <c r="AB1084" s="6">
        <v>1</v>
      </c>
      <c r="AC1084" s="6">
        <v>1</v>
      </c>
      <c r="AD1084" s="6">
        <v>0</v>
      </c>
      <c r="AE1084" s="6">
        <v>0</v>
      </c>
      <c r="AF1084" s="6">
        <v>0</v>
      </c>
      <c r="AG1084" s="6">
        <v>1</v>
      </c>
      <c r="AH1084" s="6">
        <v>1</v>
      </c>
    </row>
    <row r="1085" spans="1:34" x14ac:dyDescent="0.3">
      <c r="A1085" s="6">
        <v>201481</v>
      </c>
      <c r="B1085" s="12" t="str">
        <f t="shared" si="48"/>
        <v>2014-8-1</v>
      </c>
      <c r="C1085" s="15">
        <v>2014</v>
      </c>
      <c r="D1085" s="15">
        <v>8</v>
      </c>
      <c r="E1085" s="15">
        <v>1</v>
      </c>
      <c r="F1085" s="6" t="s">
        <v>28</v>
      </c>
      <c r="G1085" s="6" t="s">
        <v>38</v>
      </c>
      <c r="H1085" s="7">
        <v>3.53</v>
      </c>
      <c r="I1085" s="6" t="s">
        <v>30</v>
      </c>
      <c r="J1085" s="6" t="s">
        <v>31</v>
      </c>
      <c r="K1085" s="7">
        <v>3.34</v>
      </c>
      <c r="L1085" s="6" t="s">
        <v>32</v>
      </c>
      <c r="M1085" s="6">
        <v>201561</v>
      </c>
      <c r="N1085" s="6" t="str">
        <f t="shared" si="49"/>
        <v>2015-6-1</v>
      </c>
      <c r="O1085" s="7">
        <v>3.34</v>
      </c>
      <c r="P1085" s="7">
        <v>4</v>
      </c>
      <c r="Q1085" s="6" t="s">
        <v>32</v>
      </c>
      <c r="R1085" s="6">
        <v>201831</v>
      </c>
      <c r="S1085" s="6" t="str">
        <f t="shared" si="50"/>
        <v>2018-3-1</v>
      </c>
      <c r="T1085" s="7">
        <v>3.16</v>
      </c>
      <c r="U1085" s="7">
        <v>3.38</v>
      </c>
      <c r="V1085" s="6" t="s">
        <v>32</v>
      </c>
      <c r="W1085" s="6">
        <v>0</v>
      </c>
      <c r="X1085" s="6">
        <v>1</v>
      </c>
      <c r="Y1085" s="6">
        <v>1</v>
      </c>
      <c r="Z1085" s="6">
        <v>1</v>
      </c>
      <c r="AA1085" s="6">
        <v>1</v>
      </c>
      <c r="AB1085" s="6">
        <v>1</v>
      </c>
      <c r="AC1085" s="6">
        <v>0</v>
      </c>
      <c r="AD1085" s="6">
        <v>0</v>
      </c>
      <c r="AE1085" s="6">
        <v>0</v>
      </c>
      <c r="AF1085" s="6">
        <v>1</v>
      </c>
      <c r="AG1085" s="6">
        <v>1</v>
      </c>
      <c r="AH1085" s="6">
        <v>1</v>
      </c>
    </row>
    <row r="1086" spans="1:34" x14ac:dyDescent="0.3">
      <c r="A1086" s="6">
        <v>201481</v>
      </c>
      <c r="B1086" s="12" t="str">
        <f t="shared" si="48"/>
        <v>2014-8-1</v>
      </c>
      <c r="C1086" s="15">
        <v>2014</v>
      </c>
      <c r="D1086" s="15">
        <v>8</v>
      </c>
      <c r="E1086" s="15">
        <v>1</v>
      </c>
      <c r="F1086" s="6" t="s">
        <v>28</v>
      </c>
      <c r="G1086" s="6" t="s">
        <v>29</v>
      </c>
      <c r="H1086" s="7">
        <v>3.55</v>
      </c>
      <c r="I1086" s="6" t="s">
        <v>30</v>
      </c>
      <c r="J1086" s="6" t="s">
        <v>31</v>
      </c>
      <c r="K1086" s="7">
        <v>2.93</v>
      </c>
      <c r="L1086" s="6" t="s">
        <v>32</v>
      </c>
      <c r="M1086" s="6">
        <v>201531</v>
      </c>
      <c r="N1086" s="6" t="str">
        <f t="shared" si="49"/>
        <v>2015-3-1</v>
      </c>
      <c r="O1086" s="7">
        <v>3.18</v>
      </c>
      <c r="P1086" s="7">
        <v>3.42</v>
      </c>
      <c r="Q1086" s="6" t="s">
        <v>32</v>
      </c>
      <c r="R1086" s="6">
        <v>201781</v>
      </c>
      <c r="S1086" s="6" t="str">
        <f t="shared" si="50"/>
        <v>2017-8-1</v>
      </c>
      <c r="T1086" s="7">
        <v>2.5499999999999998</v>
      </c>
      <c r="U1086" s="7">
        <v>0.56999999999999995</v>
      </c>
      <c r="V1086" s="6" t="s">
        <v>42</v>
      </c>
      <c r="W1086" s="6">
        <v>0</v>
      </c>
      <c r="X1086" s="6">
        <v>0</v>
      </c>
      <c r="Y1086" s="6">
        <v>1</v>
      </c>
      <c r="Z1086" s="6">
        <v>1</v>
      </c>
      <c r="AA1086" s="6">
        <v>1</v>
      </c>
      <c r="AB1086" s="6">
        <v>1</v>
      </c>
      <c r="AC1086" s="6">
        <v>0</v>
      </c>
      <c r="AD1086" s="6">
        <v>0</v>
      </c>
      <c r="AE1086" s="6">
        <v>0</v>
      </c>
      <c r="AF1086" s="6">
        <v>0</v>
      </c>
      <c r="AG1086" s="6">
        <v>0</v>
      </c>
      <c r="AH1086" s="6">
        <v>0</v>
      </c>
    </row>
    <row r="1087" spans="1:34" x14ac:dyDescent="0.3">
      <c r="A1087" s="6">
        <v>201481</v>
      </c>
      <c r="B1087" s="12" t="str">
        <f t="shared" si="48"/>
        <v>2014-8-1</v>
      </c>
      <c r="C1087" s="15">
        <v>2014</v>
      </c>
      <c r="D1087" s="15">
        <v>8</v>
      </c>
      <c r="E1087" s="15">
        <v>1</v>
      </c>
      <c r="F1087" s="6" t="s">
        <v>28</v>
      </c>
      <c r="G1087" s="6" t="s">
        <v>38</v>
      </c>
      <c r="H1087" s="7">
        <v>3.67</v>
      </c>
      <c r="I1087" s="6" t="s">
        <v>30</v>
      </c>
      <c r="J1087" s="6" t="s">
        <v>58</v>
      </c>
      <c r="K1087" s="7">
        <v>3.34</v>
      </c>
      <c r="L1087" s="6" t="s">
        <v>32</v>
      </c>
      <c r="M1087" s="6">
        <v>201531</v>
      </c>
      <c r="N1087" s="6" t="str">
        <f t="shared" si="49"/>
        <v>2015-3-1</v>
      </c>
      <c r="O1087" s="7">
        <v>3.35</v>
      </c>
      <c r="P1087" s="7">
        <v>3.36</v>
      </c>
      <c r="Q1087" s="6" t="s">
        <v>32</v>
      </c>
      <c r="R1087" s="6">
        <v>201831</v>
      </c>
      <c r="S1087" s="6" t="str">
        <f t="shared" si="50"/>
        <v>2018-3-1</v>
      </c>
      <c r="T1087" s="7">
        <v>3.18</v>
      </c>
      <c r="U1087" s="7">
        <v>2.5</v>
      </c>
      <c r="V1087" s="6" t="s">
        <v>32</v>
      </c>
      <c r="W1087" s="6">
        <v>0</v>
      </c>
      <c r="X1087" s="6">
        <v>0</v>
      </c>
      <c r="Y1087" s="6">
        <v>1</v>
      </c>
      <c r="Z1087" s="6">
        <v>1</v>
      </c>
      <c r="AA1087" s="6">
        <v>1</v>
      </c>
      <c r="AB1087" s="6">
        <v>1</v>
      </c>
      <c r="AC1087" s="6">
        <v>0</v>
      </c>
      <c r="AD1087" s="6">
        <v>0</v>
      </c>
      <c r="AE1087" s="6">
        <v>0</v>
      </c>
      <c r="AF1087" s="6">
        <v>1</v>
      </c>
      <c r="AG1087" s="6">
        <v>1</v>
      </c>
      <c r="AH1087" s="6">
        <v>1</v>
      </c>
    </row>
    <row r="1088" spans="1:34" x14ac:dyDescent="0.3">
      <c r="A1088" s="6">
        <v>201481</v>
      </c>
      <c r="B1088" s="12" t="str">
        <f t="shared" si="48"/>
        <v>2014-8-1</v>
      </c>
      <c r="C1088" s="15">
        <v>2014</v>
      </c>
      <c r="D1088" s="15">
        <v>8</v>
      </c>
      <c r="E1088" s="15">
        <v>1</v>
      </c>
      <c r="F1088" s="6" t="s">
        <v>33</v>
      </c>
      <c r="G1088" s="6" t="s">
        <v>40</v>
      </c>
      <c r="H1088" s="7">
        <v>3.44</v>
      </c>
      <c r="I1088" s="6" t="s">
        <v>30</v>
      </c>
      <c r="J1088" s="6" t="s">
        <v>41</v>
      </c>
      <c r="K1088" s="7">
        <v>3.1</v>
      </c>
      <c r="L1088" s="6" t="s">
        <v>32</v>
      </c>
      <c r="M1088" s="6">
        <v>201531</v>
      </c>
      <c r="N1088" s="6" t="str">
        <f t="shared" si="49"/>
        <v>2015-3-1</v>
      </c>
      <c r="O1088" s="7">
        <v>3.21</v>
      </c>
      <c r="P1088" s="7">
        <v>3.34</v>
      </c>
      <c r="Q1088" s="6" t="s">
        <v>32</v>
      </c>
      <c r="R1088" s="6">
        <v>201831</v>
      </c>
      <c r="S1088" s="6" t="str">
        <f t="shared" si="50"/>
        <v>2018-3-1</v>
      </c>
      <c r="T1088" s="7">
        <v>3.13</v>
      </c>
      <c r="U1088" s="7">
        <v>3.32</v>
      </c>
      <c r="V1088" s="6" t="s">
        <v>32</v>
      </c>
      <c r="W1088" s="6">
        <v>0</v>
      </c>
      <c r="X1088" s="6">
        <v>0</v>
      </c>
      <c r="Y1088" s="6">
        <v>1</v>
      </c>
      <c r="Z1088" s="6">
        <v>1</v>
      </c>
      <c r="AA1088" s="6">
        <v>1</v>
      </c>
      <c r="AB1088" s="6">
        <v>1</v>
      </c>
      <c r="AC1088" s="6">
        <v>0</v>
      </c>
      <c r="AD1088" s="6">
        <v>0</v>
      </c>
      <c r="AE1088" s="6">
        <v>0</v>
      </c>
      <c r="AF1088" s="6">
        <v>1</v>
      </c>
      <c r="AG1088" s="6">
        <v>1</v>
      </c>
      <c r="AH1088" s="6">
        <v>1</v>
      </c>
    </row>
    <row r="1089" spans="1:34" x14ac:dyDescent="0.3">
      <c r="A1089" s="6">
        <v>201481</v>
      </c>
      <c r="B1089" s="12" t="str">
        <f t="shared" si="48"/>
        <v>2014-8-1</v>
      </c>
      <c r="C1089" s="15">
        <v>2014</v>
      </c>
      <c r="D1089" s="15">
        <v>8</v>
      </c>
      <c r="E1089" s="15">
        <v>1</v>
      </c>
      <c r="F1089" s="6" t="s">
        <v>28</v>
      </c>
      <c r="G1089" s="6" t="s">
        <v>40</v>
      </c>
      <c r="H1089" s="7">
        <v>3.79</v>
      </c>
      <c r="I1089" s="6" t="s">
        <v>30</v>
      </c>
      <c r="J1089" s="6" t="s">
        <v>48</v>
      </c>
      <c r="K1089" s="7">
        <v>3.43</v>
      </c>
      <c r="L1089" s="6" t="s">
        <v>32</v>
      </c>
      <c r="M1089" s="6">
        <v>201531</v>
      </c>
      <c r="N1089" s="6" t="str">
        <f t="shared" si="49"/>
        <v>2015-3-1</v>
      </c>
      <c r="O1089" s="7">
        <v>3.52</v>
      </c>
      <c r="P1089" s="7">
        <v>3.61</v>
      </c>
      <c r="Q1089" s="6" t="s">
        <v>32</v>
      </c>
      <c r="R1089" s="6">
        <v>201831</v>
      </c>
      <c r="S1089" s="6" t="str">
        <f t="shared" si="50"/>
        <v>2018-3-1</v>
      </c>
      <c r="T1089" s="7">
        <v>3.49</v>
      </c>
      <c r="U1089" s="7">
        <v>3.52</v>
      </c>
      <c r="V1089" s="6" t="s">
        <v>32</v>
      </c>
      <c r="W1089" s="6">
        <v>1</v>
      </c>
      <c r="X1089" s="6">
        <v>0</v>
      </c>
      <c r="Y1089" s="6">
        <v>1</v>
      </c>
      <c r="Z1089" s="6">
        <v>1</v>
      </c>
      <c r="AA1089" s="6">
        <v>1</v>
      </c>
      <c r="AB1089" s="6">
        <v>1</v>
      </c>
      <c r="AC1089" s="6">
        <v>0</v>
      </c>
      <c r="AD1089" s="6">
        <v>0</v>
      </c>
      <c r="AE1089" s="6">
        <v>0</v>
      </c>
      <c r="AF1089" s="6">
        <v>1</v>
      </c>
      <c r="AG1089" s="6">
        <v>1</v>
      </c>
      <c r="AH1089" s="6">
        <v>1</v>
      </c>
    </row>
    <row r="1090" spans="1:34" x14ac:dyDescent="0.3">
      <c r="A1090" s="6">
        <v>201481</v>
      </c>
      <c r="B1090" s="12" t="str">
        <f t="shared" si="48"/>
        <v>2014-8-1</v>
      </c>
      <c r="C1090" s="15">
        <v>2014</v>
      </c>
      <c r="D1090" s="15">
        <v>8</v>
      </c>
      <c r="E1090" s="15">
        <v>1</v>
      </c>
      <c r="F1090" s="6" t="s">
        <v>33</v>
      </c>
      <c r="G1090" s="6" t="s">
        <v>40</v>
      </c>
      <c r="H1090" s="7">
        <v>3.33</v>
      </c>
      <c r="I1090" s="6" t="s">
        <v>30</v>
      </c>
      <c r="J1090" s="6" t="s">
        <v>41</v>
      </c>
      <c r="K1090" s="7">
        <v>1.64</v>
      </c>
      <c r="L1090" s="6" t="s">
        <v>39</v>
      </c>
      <c r="M1090" s="6">
        <v>201531</v>
      </c>
      <c r="N1090" s="6" t="str">
        <f t="shared" si="49"/>
        <v>2015-3-1</v>
      </c>
      <c r="O1090" s="7">
        <v>1.2</v>
      </c>
      <c r="P1090" s="7">
        <v>0.48</v>
      </c>
      <c r="Q1090" s="6" t="s">
        <v>39</v>
      </c>
      <c r="R1090" s="6">
        <v>201531</v>
      </c>
      <c r="S1090" s="6" t="str">
        <f t="shared" si="50"/>
        <v>2015-3-1</v>
      </c>
      <c r="T1090" s="7">
        <v>1.2</v>
      </c>
      <c r="U1090" s="7">
        <v>0.48</v>
      </c>
      <c r="V1090" s="6" t="s">
        <v>39</v>
      </c>
      <c r="W1090" s="6">
        <v>1</v>
      </c>
      <c r="X1090" s="6">
        <v>0</v>
      </c>
      <c r="Y1090" s="6">
        <v>1</v>
      </c>
      <c r="Z1090" s="6">
        <v>0</v>
      </c>
      <c r="AA1090" s="6">
        <v>0</v>
      </c>
      <c r="AB1090" s="6">
        <v>0</v>
      </c>
      <c r="AC1090" s="6">
        <v>0</v>
      </c>
      <c r="AD1090" s="6">
        <v>0</v>
      </c>
      <c r="AE1090" s="6">
        <v>0</v>
      </c>
      <c r="AF1090" s="6">
        <v>0</v>
      </c>
      <c r="AG1090" s="6">
        <v>0</v>
      </c>
      <c r="AH1090" s="6">
        <v>0</v>
      </c>
    </row>
    <row r="1091" spans="1:34" x14ac:dyDescent="0.3">
      <c r="A1091" s="6">
        <v>201481</v>
      </c>
      <c r="B1091" s="12" t="str">
        <f t="shared" ref="B1091:B1154" si="51">LEFT(A1091,4)&amp;"-"&amp;MID(A1091,5,1)&amp;"-"&amp;RIGHT(A1091,1)</f>
        <v>2014-8-1</v>
      </c>
      <c r="C1091" s="15">
        <v>2014</v>
      </c>
      <c r="D1091" s="15">
        <v>8</v>
      </c>
      <c r="E1091" s="15">
        <v>1</v>
      </c>
      <c r="F1091" s="6" t="s">
        <v>28</v>
      </c>
      <c r="G1091" s="6" t="s">
        <v>40</v>
      </c>
      <c r="H1091" s="7">
        <v>3.18</v>
      </c>
      <c r="I1091" s="6" t="s">
        <v>30</v>
      </c>
      <c r="J1091" s="6" t="s">
        <v>41</v>
      </c>
      <c r="K1091" s="7">
        <v>3.36</v>
      </c>
      <c r="L1091" s="6" t="s">
        <v>32</v>
      </c>
      <c r="M1091" s="6">
        <v>201531</v>
      </c>
      <c r="N1091" s="6" t="str">
        <f t="shared" ref="N1091:N1154" si="52">LEFT(M1091,4)&amp;"-"&amp;MID(M1091,5,1)&amp;"-"&amp;RIGHT(M1091,1)</f>
        <v>2015-3-1</v>
      </c>
      <c r="O1091" s="7">
        <v>3.06</v>
      </c>
      <c r="P1091" s="7">
        <v>2.75</v>
      </c>
      <c r="Q1091" s="6" t="s">
        <v>32</v>
      </c>
      <c r="R1091" s="6">
        <v>201831</v>
      </c>
      <c r="S1091" s="6" t="str">
        <f t="shared" ref="S1091:S1154" si="53">LEFT(R1091,4)&amp;"-"&amp;MID(R1091,5,1)&amp;"-"&amp;RIGHT(R1091,1)</f>
        <v>2018-3-1</v>
      </c>
      <c r="T1091" s="7">
        <v>3.16</v>
      </c>
      <c r="U1091" s="7">
        <v>3.34</v>
      </c>
      <c r="V1091" s="6" t="s">
        <v>32</v>
      </c>
      <c r="W1091" s="6">
        <v>1</v>
      </c>
      <c r="X1091" s="6">
        <v>0</v>
      </c>
      <c r="Y1091" s="6">
        <v>1</v>
      </c>
      <c r="Z1091" s="6">
        <v>1</v>
      </c>
      <c r="AA1091" s="6">
        <v>1</v>
      </c>
      <c r="AB1091" s="6">
        <v>1</v>
      </c>
      <c r="AC1091" s="6">
        <v>0</v>
      </c>
      <c r="AD1091" s="6">
        <v>0</v>
      </c>
      <c r="AE1091" s="6">
        <v>0</v>
      </c>
      <c r="AF1091" s="6">
        <v>1</v>
      </c>
      <c r="AG1091" s="6">
        <v>1</v>
      </c>
      <c r="AH1091" s="6">
        <v>1</v>
      </c>
    </row>
    <row r="1092" spans="1:34" x14ac:dyDescent="0.3">
      <c r="A1092" s="6">
        <v>201481</v>
      </c>
      <c r="B1092" s="12" t="str">
        <f t="shared" si="51"/>
        <v>2014-8-1</v>
      </c>
      <c r="C1092" s="15">
        <v>2014</v>
      </c>
      <c r="D1092" s="15">
        <v>8</v>
      </c>
      <c r="E1092" s="15">
        <v>1</v>
      </c>
      <c r="F1092" s="6" t="s">
        <v>33</v>
      </c>
      <c r="G1092" s="6" t="s">
        <v>38</v>
      </c>
      <c r="H1092" s="7">
        <v>2.36</v>
      </c>
      <c r="I1092" s="6" t="s">
        <v>30</v>
      </c>
      <c r="J1092" s="6" t="s">
        <v>43</v>
      </c>
      <c r="K1092" s="7">
        <v>0.91</v>
      </c>
      <c r="L1092" s="6" t="s">
        <v>39</v>
      </c>
      <c r="M1092" s="6">
        <v>201531</v>
      </c>
      <c r="N1092" s="6" t="str">
        <f t="shared" si="52"/>
        <v>2015-3-1</v>
      </c>
      <c r="O1092" s="7">
        <v>0.47</v>
      </c>
      <c r="P1092" s="7">
        <v>0</v>
      </c>
      <c r="Q1092" s="6" t="s">
        <v>47</v>
      </c>
      <c r="R1092" s="6">
        <v>201531</v>
      </c>
      <c r="S1092" s="6" t="str">
        <f t="shared" si="53"/>
        <v>2015-3-1</v>
      </c>
      <c r="T1092" s="7">
        <v>0.47</v>
      </c>
      <c r="U1092" s="7">
        <v>0</v>
      </c>
      <c r="V1092" s="6" t="s">
        <v>47</v>
      </c>
      <c r="W1092" s="6">
        <v>1</v>
      </c>
      <c r="X1092" s="6">
        <v>0</v>
      </c>
      <c r="Y1092" s="6">
        <v>1</v>
      </c>
      <c r="Z1092" s="6">
        <v>0</v>
      </c>
      <c r="AA1092" s="6">
        <v>0</v>
      </c>
      <c r="AB1092" s="6">
        <v>0</v>
      </c>
      <c r="AC1092" s="6">
        <v>0</v>
      </c>
      <c r="AD1092" s="6">
        <v>0</v>
      </c>
      <c r="AE1092" s="6">
        <v>0</v>
      </c>
      <c r="AF1092" s="6">
        <v>0</v>
      </c>
      <c r="AG1092" s="6">
        <v>0</v>
      </c>
      <c r="AH1092" s="6">
        <v>0</v>
      </c>
    </row>
    <row r="1093" spans="1:34" x14ac:dyDescent="0.3">
      <c r="A1093" s="6">
        <v>201481</v>
      </c>
      <c r="B1093" s="12" t="str">
        <f t="shared" si="51"/>
        <v>2014-8-1</v>
      </c>
      <c r="C1093" s="15">
        <v>2014</v>
      </c>
      <c r="D1093" s="15">
        <v>8</v>
      </c>
      <c r="E1093" s="15">
        <v>1</v>
      </c>
      <c r="F1093" s="6" t="s">
        <v>28</v>
      </c>
      <c r="G1093" s="6" t="s">
        <v>38</v>
      </c>
      <c r="H1093" s="7">
        <v>3.58</v>
      </c>
      <c r="I1093" s="6" t="s">
        <v>30</v>
      </c>
      <c r="J1093" s="6" t="s">
        <v>41</v>
      </c>
      <c r="K1093" s="7">
        <v>2.77</v>
      </c>
      <c r="L1093" s="6" t="s">
        <v>32</v>
      </c>
      <c r="M1093" s="6">
        <v>201531</v>
      </c>
      <c r="N1093" s="6" t="str">
        <f t="shared" si="52"/>
        <v>2015-3-1</v>
      </c>
      <c r="O1093" s="7">
        <v>2.72</v>
      </c>
      <c r="P1093" s="7">
        <v>2.68</v>
      </c>
      <c r="Q1093" s="6" t="s">
        <v>32</v>
      </c>
      <c r="R1093" s="6">
        <v>201831</v>
      </c>
      <c r="S1093" s="6" t="str">
        <f t="shared" si="53"/>
        <v>2018-3-1</v>
      </c>
      <c r="T1093" s="7">
        <v>2.97</v>
      </c>
      <c r="U1093" s="7">
        <v>2.61</v>
      </c>
      <c r="V1093" s="6" t="s">
        <v>32</v>
      </c>
      <c r="W1093" s="6">
        <v>1</v>
      </c>
      <c r="X1093" s="6">
        <v>0</v>
      </c>
      <c r="Y1093" s="6">
        <v>1</v>
      </c>
      <c r="Z1093" s="6">
        <v>1</v>
      </c>
      <c r="AA1093" s="6">
        <v>1</v>
      </c>
      <c r="AB1093" s="6">
        <v>1</v>
      </c>
      <c r="AC1093" s="6">
        <v>0</v>
      </c>
      <c r="AD1093" s="6">
        <v>0</v>
      </c>
      <c r="AE1093" s="6">
        <v>0</v>
      </c>
      <c r="AF1093" s="6">
        <v>1</v>
      </c>
      <c r="AG1093" s="6">
        <v>1</v>
      </c>
      <c r="AH1093" s="6">
        <v>1</v>
      </c>
    </row>
    <row r="1094" spans="1:34" x14ac:dyDescent="0.3">
      <c r="A1094" s="6">
        <v>201481</v>
      </c>
      <c r="B1094" s="12" t="str">
        <f t="shared" si="51"/>
        <v>2014-8-1</v>
      </c>
      <c r="C1094" s="15">
        <v>2014</v>
      </c>
      <c r="D1094" s="15">
        <v>8</v>
      </c>
      <c r="E1094" s="15">
        <v>1</v>
      </c>
      <c r="F1094" s="6" t="s">
        <v>28</v>
      </c>
      <c r="G1094" s="6" t="s">
        <v>34</v>
      </c>
      <c r="H1094" s="7">
        <v>3.54</v>
      </c>
      <c r="I1094" s="6" t="s">
        <v>30</v>
      </c>
      <c r="J1094" s="6" t="s">
        <v>35</v>
      </c>
      <c r="K1094" s="7">
        <v>2.8</v>
      </c>
      <c r="L1094" s="6" t="s">
        <v>32</v>
      </c>
      <c r="M1094" s="6">
        <v>201531</v>
      </c>
      <c r="N1094" s="6" t="str">
        <f t="shared" si="52"/>
        <v>2015-3-1</v>
      </c>
      <c r="O1094" s="7">
        <v>2.4500000000000002</v>
      </c>
      <c r="P1094" s="7">
        <v>2.19</v>
      </c>
      <c r="Q1094" s="6" t="s">
        <v>32</v>
      </c>
      <c r="R1094" s="6">
        <v>201851</v>
      </c>
      <c r="S1094" s="6" t="str">
        <f t="shared" si="53"/>
        <v>2018-5-1</v>
      </c>
      <c r="T1094" s="7">
        <v>2.36</v>
      </c>
      <c r="U1094" s="7">
        <v>3.5</v>
      </c>
      <c r="V1094" s="6" t="s">
        <v>32</v>
      </c>
      <c r="W1094" s="6">
        <v>0</v>
      </c>
      <c r="X1094" s="6">
        <v>0</v>
      </c>
      <c r="Y1094" s="6">
        <v>1</v>
      </c>
      <c r="Z1094" s="6">
        <v>1</v>
      </c>
      <c r="AA1094" s="6">
        <v>1</v>
      </c>
      <c r="AB1094" s="6">
        <v>1</v>
      </c>
      <c r="AC1094" s="6">
        <v>0</v>
      </c>
      <c r="AD1094" s="6">
        <v>0</v>
      </c>
      <c r="AE1094" s="6">
        <v>0</v>
      </c>
      <c r="AF1094" s="6">
        <v>1</v>
      </c>
      <c r="AG1094" s="6">
        <v>1</v>
      </c>
      <c r="AH1094" s="6">
        <v>1</v>
      </c>
    </row>
    <row r="1095" spans="1:34" x14ac:dyDescent="0.3">
      <c r="A1095" s="6">
        <v>201481</v>
      </c>
      <c r="B1095" s="12" t="str">
        <f t="shared" si="51"/>
        <v>2014-8-1</v>
      </c>
      <c r="C1095" s="15">
        <v>2014</v>
      </c>
      <c r="D1095" s="15">
        <v>8</v>
      </c>
      <c r="E1095" s="15">
        <v>1</v>
      </c>
      <c r="F1095" s="6" t="s">
        <v>33</v>
      </c>
      <c r="G1095" s="6" t="s">
        <v>40</v>
      </c>
      <c r="H1095" s="7">
        <v>3.35</v>
      </c>
      <c r="I1095" s="6" t="s">
        <v>30</v>
      </c>
      <c r="J1095" s="6" t="s">
        <v>41</v>
      </c>
      <c r="K1095" s="7">
        <v>3.43</v>
      </c>
      <c r="L1095" s="6" t="s">
        <v>32</v>
      </c>
      <c r="M1095" s="6">
        <v>201531</v>
      </c>
      <c r="N1095" s="6" t="str">
        <f t="shared" si="52"/>
        <v>2015-3-1</v>
      </c>
      <c r="O1095" s="7">
        <v>3.22</v>
      </c>
      <c r="P1095" s="7">
        <v>3.02</v>
      </c>
      <c r="Q1095" s="6" t="s">
        <v>32</v>
      </c>
      <c r="R1095" s="6">
        <v>201831</v>
      </c>
      <c r="S1095" s="6" t="str">
        <f t="shared" si="53"/>
        <v>2018-3-1</v>
      </c>
      <c r="T1095" s="7">
        <v>3.5</v>
      </c>
      <c r="U1095" s="7">
        <v>3.56</v>
      </c>
      <c r="V1095" s="6" t="s">
        <v>32</v>
      </c>
      <c r="W1095" s="6">
        <v>1</v>
      </c>
      <c r="X1095" s="6">
        <v>0</v>
      </c>
      <c r="Y1095" s="6">
        <v>1</v>
      </c>
      <c r="Z1095" s="6">
        <v>1</v>
      </c>
      <c r="AA1095" s="6">
        <v>1</v>
      </c>
      <c r="AB1095" s="6">
        <v>1</v>
      </c>
      <c r="AC1095" s="6">
        <v>0</v>
      </c>
      <c r="AD1095" s="6">
        <v>0</v>
      </c>
      <c r="AE1095" s="6">
        <v>0</v>
      </c>
      <c r="AF1095" s="6">
        <v>1</v>
      </c>
      <c r="AG1095" s="6">
        <v>1</v>
      </c>
      <c r="AH1095" s="6">
        <v>1</v>
      </c>
    </row>
    <row r="1096" spans="1:34" x14ac:dyDescent="0.3">
      <c r="A1096" s="6">
        <v>201481</v>
      </c>
      <c r="B1096" s="12" t="str">
        <f t="shared" si="51"/>
        <v>2014-8-1</v>
      </c>
      <c r="C1096" s="15">
        <v>2014</v>
      </c>
      <c r="D1096" s="15">
        <v>8</v>
      </c>
      <c r="E1096" s="15">
        <v>1</v>
      </c>
      <c r="F1096" s="6" t="s">
        <v>33</v>
      </c>
      <c r="G1096" s="6" t="s">
        <v>40</v>
      </c>
      <c r="H1096" s="7">
        <v>3.83</v>
      </c>
      <c r="I1096" s="6" t="s">
        <v>30</v>
      </c>
      <c r="J1096" s="6" t="s">
        <v>43</v>
      </c>
      <c r="K1096" s="7">
        <v>3.75</v>
      </c>
      <c r="L1096" s="6" t="s">
        <v>32</v>
      </c>
      <c r="M1096" s="6">
        <v>201531</v>
      </c>
      <c r="N1096" s="6" t="str">
        <f t="shared" si="52"/>
        <v>2015-3-1</v>
      </c>
      <c r="O1096" s="7">
        <v>3.83</v>
      </c>
      <c r="P1096" s="7">
        <v>3.92</v>
      </c>
      <c r="Q1096" s="6" t="s">
        <v>32</v>
      </c>
      <c r="R1096" s="6">
        <v>201831</v>
      </c>
      <c r="S1096" s="6" t="str">
        <f t="shared" si="53"/>
        <v>2018-3-1</v>
      </c>
      <c r="T1096" s="7">
        <v>3.53</v>
      </c>
      <c r="U1096" s="7">
        <v>3.01</v>
      </c>
      <c r="V1096" s="6" t="s">
        <v>32</v>
      </c>
      <c r="W1096" s="6">
        <v>0</v>
      </c>
      <c r="X1096" s="6">
        <v>0</v>
      </c>
      <c r="Y1096" s="6">
        <v>1</v>
      </c>
      <c r="Z1096" s="6">
        <v>1</v>
      </c>
      <c r="AA1096" s="6">
        <v>1</v>
      </c>
      <c r="AB1096" s="6">
        <v>1</v>
      </c>
      <c r="AC1096" s="6">
        <v>0</v>
      </c>
      <c r="AD1096" s="6">
        <v>0</v>
      </c>
      <c r="AE1096" s="6">
        <v>0</v>
      </c>
      <c r="AF1096" s="6">
        <v>1</v>
      </c>
      <c r="AG1096" s="6">
        <v>1</v>
      </c>
      <c r="AH1096" s="6">
        <v>1</v>
      </c>
    </row>
    <row r="1097" spans="1:34" x14ac:dyDescent="0.3">
      <c r="A1097" s="6">
        <v>201481</v>
      </c>
      <c r="B1097" s="12" t="str">
        <f t="shared" si="51"/>
        <v>2014-8-1</v>
      </c>
      <c r="C1097" s="15">
        <v>2014</v>
      </c>
      <c r="D1097" s="15">
        <v>8</v>
      </c>
      <c r="E1097" s="15">
        <v>1</v>
      </c>
      <c r="F1097" s="6" t="s">
        <v>28</v>
      </c>
      <c r="G1097" s="6" t="s">
        <v>40</v>
      </c>
      <c r="H1097" s="7">
        <v>3.31</v>
      </c>
      <c r="I1097" s="6" t="s">
        <v>30</v>
      </c>
      <c r="J1097" s="6" t="s">
        <v>43</v>
      </c>
      <c r="K1097" s="7">
        <v>3.4</v>
      </c>
      <c r="L1097" s="6" t="s">
        <v>32</v>
      </c>
      <c r="M1097" s="6">
        <v>201531</v>
      </c>
      <c r="N1097" s="6" t="str">
        <f t="shared" si="52"/>
        <v>2015-3-1</v>
      </c>
      <c r="O1097" s="7">
        <v>3.18</v>
      </c>
      <c r="P1097" s="7">
        <v>3</v>
      </c>
      <c r="Q1097" s="6" t="s">
        <v>32</v>
      </c>
      <c r="R1097" s="6">
        <v>201681</v>
      </c>
      <c r="S1097" s="6" t="str">
        <f t="shared" si="53"/>
        <v>2016-8-1</v>
      </c>
      <c r="T1097" s="7">
        <v>2.74</v>
      </c>
      <c r="U1097" s="7">
        <v>1</v>
      </c>
      <c r="V1097" s="6" t="s">
        <v>42</v>
      </c>
      <c r="W1097" s="6">
        <v>1</v>
      </c>
      <c r="X1097" s="6">
        <v>0</v>
      </c>
      <c r="Y1097" s="6">
        <v>1</v>
      </c>
      <c r="Z1097" s="6">
        <v>1</v>
      </c>
      <c r="AA1097" s="6">
        <v>1</v>
      </c>
      <c r="AB1097" s="6">
        <v>0</v>
      </c>
      <c r="AC1097" s="6">
        <v>0</v>
      </c>
      <c r="AD1097" s="6">
        <v>0</v>
      </c>
      <c r="AE1097" s="6">
        <v>0</v>
      </c>
      <c r="AF1097" s="6">
        <v>0</v>
      </c>
      <c r="AG1097" s="6">
        <v>0</v>
      </c>
      <c r="AH1097" s="6">
        <v>0</v>
      </c>
    </row>
    <row r="1098" spans="1:34" x14ac:dyDescent="0.3">
      <c r="A1098" s="6">
        <v>201481</v>
      </c>
      <c r="B1098" s="12" t="str">
        <f t="shared" si="51"/>
        <v>2014-8-1</v>
      </c>
      <c r="C1098" s="15">
        <v>2014</v>
      </c>
      <c r="D1098" s="15">
        <v>8</v>
      </c>
      <c r="E1098" s="15">
        <v>1</v>
      </c>
      <c r="F1098" s="6" t="s">
        <v>28</v>
      </c>
      <c r="G1098" s="6" t="s">
        <v>38</v>
      </c>
      <c r="H1098" s="7">
        <v>3.06</v>
      </c>
      <c r="I1098" s="6" t="s">
        <v>30</v>
      </c>
      <c r="J1098" s="6" t="s">
        <v>31</v>
      </c>
      <c r="K1098" s="7">
        <v>1.7</v>
      </c>
      <c r="L1098" s="6" t="s">
        <v>39</v>
      </c>
      <c r="M1098" s="6">
        <v>201531</v>
      </c>
      <c r="N1098" s="6" t="str">
        <f t="shared" si="52"/>
        <v>2015-3-1</v>
      </c>
      <c r="O1098" s="7">
        <v>1.34</v>
      </c>
      <c r="P1098" s="7">
        <v>0</v>
      </c>
      <c r="Q1098" s="6" t="s">
        <v>47</v>
      </c>
      <c r="R1098" s="6">
        <v>201531</v>
      </c>
      <c r="S1098" s="6" t="str">
        <f t="shared" si="53"/>
        <v>2015-3-1</v>
      </c>
      <c r="T1098" s="7">
        <v>1.34</v>
      </c>
      <c r="U1098" s="7">
        <v>0</v>
      </c>
      <c r="V1098" s="6" t="s">
        <v>47</v>
      </c>
      <c r="W1098" s="6">
        <v>0</v>
      </c>
      <c r="X1098" s="6">
        <v>0</v>
      </c>
      <c r="Y1098" s="6">
        <v>1</v>
      </c>
      <c r="Z1098" s="6">
        <v>0</v>
      </c>
      <c r="AA1098" s="6">
        <v>0</v>
      </c>
      <c r="AB1098" s="6">
        <v>0</v>
      </c>
      <c r="AC1098" s="6">
        <v>0</v>
      </c>
      <c r="AD1098" s="6">
        <v>0</v>
      </c>
      <c r="AE1098" s="6">
        <v>0</v>
      </c>
      <c r="AF1098" s="6">
        <v>0</v>
      </c>
      <c r="AG1098" s="6">
        <v>0</v>
      </c>
      <c r="AH1098" s="6">
        <v>0</v>
      </c>
    </row>
    <row r="1099" spans="1:34" x14ac:dyDescent="0.3">
      <c r="A1099" s="6">
        <v>201481</v>
      </c>
      <c r="B1099" s="12" t="str">
        <f t="shared" si="51"/>
        <v>2014-8-1</v>
      </c>
      <c r="C1099" s="15">
        <v>2014</v>
      </c>
      <c r="D1099" s="15">
        <v>8</v>
      </c>
      <c r="E1099" s="15">
        <v>1</v>
      </c>
      <c r="F1099" s="6" t="s">
        <v>33</v>
      </c>
      <c r="G1099" s="6" t="s">
        <v>40</v>
      </c>
      <c r="H1099" s="7">
        <v>3.74</v>
      </c>
      <c r="I1099" s="6" t="s">
        <v>30</v>
      </c>
      <c r="J1099" s="6" t="s">
        <v>43</v>
      </c>
      <c r="K1099" s="7">
        <v>3.25</v>
      </c>
      <c r="L1099" s="6" t="s">
        <v>32</v>
      </c>
      <c r="M1099" s="6">
        <v>201531</v>
      </c>
      <c r="N1099" s="6" t="str">
        <f t="shared" si="52"/>
        <v>2015-3-1</v>
      </c>
      <c r="O1099" s="7">
        <v>3.42</v>
      </c>
      <c r="P1099" s="7">
        <v>3.6</v>
      </c>
      <c r="Q1099" s="6" t="s">
        <v>32</v>
      </c>
      <c r="R1099" s="6">
        <v>201881</v>
      </c>
      <c r="S1099" s="6" t="str">
        <f t="shared" si="53"/>
        <v>2018-8-1</v>
      </c>
      <c r="T1099" s="7">
        <v>3.29</v>
      </c>
      <c r="U1099" s="7">
        <v>3.15</v>
      </c>
      <c r="V1099" s="6" t="s">
        <v>32</v>
      </c>
      <c r="W1099" s="6">
        <v>0</v>
      </c>
      <c r="X1099" s="6">
        <v>0</v>
      </c>
      <c r="Y1099" s="6">
        <v>1</v>
      </c>
      <c r="Z1099" s="6">
        <v>1</v>
      </c>
      <c r="AA1099" s="6">
        <v>1</v>
      </c>
      <c r="AB1099" s="6">
        <v>1</v>
      </c>
      <c r="AC1099" s="6">
        <v>1</v>
      </c>
      <c r="AD1099" s="6">
        <v>0</v>
      </c>
      <c r="AE1099" s="6">
        <v>0</v>
      </c>
      <c r="AF1099" s="6">
        <v>0</v>
      </c>
      <c r="AG1099" s="6">
        <v>1</v>
      </c>
      <c r="AH1099" s="6">
        <v>1</v>
      </c>
    </row>
    <row r="1100" spans="1:34" x14ac:dyDescent="0.3">
      <c r="A1100" s="6">
        <v>201481</v>
      </c>
      <c r="B1100" s="12" t="str">
        <f t="shared" si="51"/>
        <v>2014-8-1</v>
      </c>
      <c r="C1100" s="15">
        <v>2014</v>
      </c>
      <c r="D1100" s="15">
        <v>8</v>
      </c>
      <c r="E1100" s="15">
        <v>1</v>
      </c>
      <c r="F1100" s="6" t="s">
        <v>33</v>
      </c>
      <c r="G1100" s="6" t="s">
        <v>40</v>
      </c>
      <c r="H1100" s="7">
        <v>3.19</v>
      </c>
      <c r="I1100" s="6" t="s">
        <v>30</v>
      </c>
      <c r="J1100" s="6" t="s">
        <v>43</v>
      </c>
      <c r="K1100" s="7">
        <v>3</v>
      </c>
      <c r="L1100" s="6" t="s">
        <v>32</v>
      </c>
      <c r="M1100" s="6">
        <v>201531</v>
      </c>
      <c r="N1100" s="6" t="str">
        <f t="shared" si="52"/>
        <v>2015-3-1</v>
      </c>
      <c r="O1100" s="7">
        <v>3.22</v>
      </c>
      <c r="P1100" s="7">
        <v>3.42</v>
      </c>
      <c r="Q1100" s="6" t="s">
        <v>32</v>
      </c>
      <c r="R1100" s="6">
        <v>201831</v>
      </c>
      <c r="S1100" s="6" t="str">
        <f t="shared" si="53"/>
        <v>2018-3-1</v>
      </c>
      <c r="T1100" s="7">
        <v>3.07</v>
      </c>
      <c r="U1100" s="7">
        <v>2.77</v>
      </c>
      <c r="V1100" s="6" t="s">
        <v>32</v>
      </c>
      <c r="W1100" s="6">
        <v>1</v>
      </c>
      <c r="X1100" s="6">
        <v>0</v>
      </c>
      <c r="Y1100" s="6">
        <v>1</v>
      </c>
      <c r="Z1100" s="6">
        <v>1</v>
      </c>
      <c r="AA1100" s="6">
        <v>1</v>
      </c>
      <c r="AB1100" s="6">
        <v>1</v>
      </c>
      <c r="AC1100" s="6">
        <v>0</v>
      </c>
      <c r="AD1100" s="6">
        <v>0</v>
      </c>
      <c r="AE1100" s="6">
        <v>0</v>
      </c>
      <c r="AF1100" s="6">
        <v>1</v>
      </c>
      <c r="AG1100" s="6">
        <v>1</v>
      </c>
      <c r="AH1100" s="6">
        <v>1</v>
      </c>
    </row>
    <row r="1101" spans="1:34" x14ac:dyDescent="0.3">
      <c r="A1101" s="6">
        <v>201481</v>
      </c>
      <c r="B1101" s="12" t="str">
        <f t="shared" si="51"/>
        <v>2014-8-1</v>
      </c>
      <c r="C1101" s="15">
        <v>2014</v>
      </c>
      <c r="D1101" s="15">
        <v>8</v>
      </c>
      <c r="E1101" s="15">
        <v>1</v>
      </c>
      <c r="F1101" s="6" t="s">
        <v>28</v>
      </c>
      <c r="G1101" s="6" t="s">
        <v>37</v>
      </c>
      <c r="H1101" s="7">
        <v>2.95</v>
      </c>
      <c r="I1101" s="6" t="s">
        <v>30</v>
      </c>
      <c r="J1101" s="6" t="s">
        <v>43</v>
      </c>
      <c r="K1101" s="7">
        <v>2.82</v>
      </c>
      <c r="L1101" s="6" t="s">
        <v>32</v>
      </c>
      <c r="M1101" s="6">
        <v>201531</v>
      </c>
      <c r="N1101" s="6" t="str">
        <f t="shared" si="52"/>
        <v>2015-3-1</v>
      </c>
      <c r="O1101" s="7">
        <v>2.5299999999999998</v>
      </c>
      <c r="P1101" s="7">
        <v>2.27</v>
      </c>
      <c r="Q1101" s="6" t="s">
        <v>32</v>
      </c>
      <c r="R1101" s="6">
        <v>201931</v>
      </c>
      <c r="S1101" s="6" t="str">
        <f t="shared" si="53"/>
        <v>2019-3-1</v>
      </c>
      <c r="T1101" s="7">
        <v>3.12</v>
      </c>
      <c r="U1101" s="7">
        <v>3.67</v>
      </c>
      <c r="V1101" s="6" t="s">
        <v>32</v>
      </c>
      <c r="W1101" s="6">
        <v>1</v>
      </c>
      <c r="X1101" s="6">
        <v>0</v>
      </c>
      <c r="Y1101" s="6">
        <v>1</v>
      </c>
      <c r="Z1101" s="6">
        <v>1</v>
      </c>
      <c r="AA1101" s="6">
        <v>1</v>
      </c>
      <c r="AB1101" s="6">
        <v>1</v>
      </c>
      <c r="AC1101" s="6">
        <v>1</v>
      </c>
      <c r="AD1101" s="6">
        <v>0</v>
      </c>
      <c r="AE1101" s="6">
        <v>0</v>
      </c>
      <c r="AF1101" s="6">
        <v>0</v>
      </c>
      <c r="AG1101" s="6">
        <v>1</v>
      </c>
      <c r="AH1101" s="6">
        <v>1</v>
      </c>
    </row>
    <row r="1102" spans="1:34" x14ac:dyDescent="0.3">
      <c r="A1102" s="6">
        <v>201481</v>
      </c>
      <c r="B1102" s="12" t="str">
        <f t="shared" si="51"/>
        <v>2014-8-1</v>
      </c>
      <c r="C1102" s="15">
        <v>2014</v>
      </c>
      <c r="D1102" s="15">
        <v>8</v>
      </c>
      <c r="E1102" s="15">
        <v>1</v>
      </c>
      <c r="F1102" s="6" t="s">
        <v>33</v>
      </c>
      <c r="G1102" s="6" t="s">
        <v>40</v>
      </c>
      <c r="H1102" s="7">
        <v>3.91</v>
      </c>
      <c r="I1102" s="6" t="s">
        <v>30</v>
      </c>
      <c r="J1102" s="6" t="s">
        <v>31</v>
      </c>
      <c r="K1102" s="7">
        <v>3.81</v>
      </c>
      <c r="L1102" s="6" t="s">
        <v>32</v>
      </c>
      <c r="M1102" s="6">
        <v>201531</v>
      </c>
      <c r="N1102" s="6" t="str">
        <f t="shared" si="52"/>
        <v>2015-3-1</v>
      </c>
      <c r="O1102" s="7">
        <v>3.87</v>
      </c>
      <c r="P1102" s="7">
        <v>3.92</v>
      </c>
      <c r="Q1102" s="6" t="s">
        <v>32</v>
      </c>
      <c r="R1102" s="6">
        <v>201881</v>
      </c>
      <c r="S1102" s="6" t="str">
        <f t="shared" si="53"/>
        <v>2018-8-1</v>
      </c>
      <c r="T1102" s="7">
        <v>3.94</v>
      </c>
      <c r="U1102" s="7">
        <v>3.92</v>
      </c>
      <c r="V1102" s="6" t="s">
        <v>32</v>
      </c>
      <c r="W1102" s="6">
        <v>0</v>
      </c>
      <c r="X1102" s="6">
        <v>0</v>
      </c>
      <c r="Y1102" s="6">
        <v>1</v>
      </c>
      <c r="Z1102" s="6">
        <v>1</v>
      </c>
      <c r="AA1102" s="6">
        <v>1</v>
      </c>
      <c r="AB1102" s="6">
        <v>1</v>
      </c>
      <c r="AC1102" s="6">
        <v>1</v>
      </c>
      <c r="AD1102" s="6">
        <v>0</v>
      </c>
      <c r="AE1102" s="6">
        <v>0</v>
      </c>
      <c r="AF1102" s="6">
        <v>0</v>
      </c>
      <c r="AG1102" s="6">
        <v>1</v>
      </c>
      <c r="AH1102" s="6">
        <v>1</v>
      </c>
    </row>
    <row r="1103" spans="1:34" x14ac:dyDescent="0.3">
      <c r="A1103" s="6">
        <v>201481</v>
      </c>
      <c r="B1103" s="12" t="str">
        <f t="shared" si="51"/>
        <v>2014-8-1</v>
      </c>
      <c r="C1103" s="15">
        <v>2014</v>
      </c>
      <c r="D1103" s="15">
        <v>8</v>
      </c>
      <c r="E1103" s="15">
        <v>1</v>
      </c>
      <c r="F1103" s="6" t="s">
        <v>28</v>
      </c>
      <c r="G1103" s="6" t="s">
        <v>40</v>
      </c>
      <c r="H1103" s="7">
        <v>2.85</v>
      </c>
      <c r="I1103" s="6" t="s">
        <v>30</v>
      </c>
      <c r="J1103" s="6" t="s">
        <v>31</v>
      </c>
      <c r="K1103" s="7">
        <v>0.77</v>
      </c>
      <c r="L1103" s="6" t="s">
        <v>39</v>
      </c>
      <c r="M1103" s="6">
        <v>201531</v>
      </c>
      <c r="N1103" s="6" t="str">
        <f t="shared" si="52"/>
        <v>2015-3-1</v>
      </c>
      <c r="O1103" s="7">
        <v>0.62</v>
      </c>
      <c r="P1103" s="7">
        <v>0.46</v>
      </c>
      <c r="Q1103" s="6" t="s">
        <v>47</v>
      </c>
      <c r="R1103" s="6">
        <v>201531</v>
      </c>
      <c r="S1103" s="6" t="str">
        <f t="shared" si="53"/>
        <v>2015-3-1</v>
      </c>
      <c r="T1103" s="7">
        <v>0.62</v>
      </c>
      <c r="U1103" s="7">
        <v>0.46</v>
      </c>
      <c r="V1103" s="6" t="s">
        <v>47</v>
      </c>
      <c r="W1103" s="6">
        <v>0</v>
      </c>
      <c r="X1103" s="6">
        <v>0</v>
      </c>
      <c r="Y1103" s="6">
        <v>1</v>
      </c>
      <c r="Z1103" s="6">
        <v>0</v>
      </c>
      <c r="AA1103" s="6">
        <v>0</v>
      </c>
      <c r="AB1103" s="6">
        <v>0</v>
      </c>
      <c r="AC1103" s="6">
        <v>0</v>
      </c>
      <c r="AD1103" s="6">
        <v>0</v>
      </c>
      <c r="AE1103" s="6">
        <v>0</v>
      </c>
      <c r="AF1103" s="6">
        <v>0</v>
      </c>
      <c r="AG1103" s="6">
        <v>0</v>
      </c>
      <c r="AH1103" s="6">
        <v>0</v>
      </c>
    </row>
    <row r="1104" spans="1:34" x14ac:dyDescent="0.3">
      <c r="A1104" s="6">
        <v>201481</v>
      </c>
      <c r="B1104" s="12" t="str">
        <f t="shared" si="51"/>
        <v>2014-8-1</v>
      </c>
      <c r="C1104" s="15">
        <v>2014</v>
      </c>
      <c r="D1104" s="15">
        <v>8</v>
      </c>
      <c r="E1104" s="15">
        <v>1</v>
      </c>
      <c r="F1104" s="6" t="s">
        <v>28</v>
      </c>
      <c r="G1104" s="6" t="s">
        <v>38</v>
      </c>
      <c r="H1104" s="7">
        <v>3.03</v>
      </c>
      <c r="I1104" s="6" t="s">
        <v>30</v>
      </c>
      <c r="J1104" s="6" t="s">
        <v>31</v>
      </c>
      <c r="K1104" s="7">
        <v>2.15</v>
      </c>
      <c r="L1104" s="6" t="s">
        <v>32</v>
      </c>
      <c r="M1104" s="6">
        <v>201531</v>
      </c>
      <c r="N1104" s="6" t="str">
        <f t="shared" si="52"/>
        <v>2015-3-1</v>
      </c>
      <c r="O1104" s="7">
        <v>2.23</v>
      </c>
      <c r="P1104" s="7">
        <v>2.25</v>
      </c>
      <c r="Q1104" s="6" t="s">
        <v>32</v>
      </c>
      <c r="R1104" s="6">
        <v>201831</v>
      </c>
      <c r="S1104" s="6" t="str">
        <f t="shared" si="53"/>
        <v>2018-3-1</v>
      </c>
      <c r="T1104" s="7">
        <v>3.16</v>
      </c>
      <c r="U1104" s="7">
        <v>0</v>
      </c>
      <c r="V1104" s="6" t="s">
        <v>32</v>
      </c>
      <c r="W1104" s="6">
        <v>0</v>
      </c>
      <c r="X1104" s="6">
        <v>0</v>
      </c>
      <c r="Y1104" s="6">
        <v>1</v>
      </c>
      <c r="Z1104" s="6">
        <v>1</v>
      </c>
      <c r="AA1104" s="6">
        <v>1</v>
      </c>
      <c r="AB1104" s="6">
        <v>1</v>
      </c>
      <c r="AC1104" s="6">
        <v>0</v>
      </c>
      <c r="AD1104" s="6">
        <v>0</v>
      </c>
      <c r="AE1104" s="6">
        <v>0</v>
      </c>
      <c r="AF1104" s="6">
        <v>0</v>
      </c>
      <c r="AG1104" s="6">
        <v>0</v>
      </c>
      <c r="AH1104" s="6">
        <v>0</v>
      </c>
    </row>
    <row r="1105" spans="1:34" x14ac:dyDescent="0.3">
      <c r="A1105" s="6">
        <v>201481</v>
      </c>
      <c r="B1105" s="12" t="str">
        <f t="shared" si="51"/>
        <v>2014-8-1</v>
      </c>
      <c r="C1105" s="15">
        <v>2014</v>
      </c>
      <c r="D1105" s="15">
        <v>8</v>
      </c>
      <c r="E1105" s="15">
        <v>1</v>
      </c>
      <c r="F1105" s="6" t="s">
        <v>33</v>
      </c>
      <c r="G1105" s="6" t="s">
        <v>40</v>
      </c>
      <c r="H1105" s="7">
        <v>3.58</v>
      </c>
      <c r="I1105" s="6" t="s">
        <v>30</v>
      </c>
      <c r="J1105" s="6" t="s">
        <v>41</v>
      </c>
      <c r="K1105" s="7">
        <v>1.84</v>
      </c>
      <c r="L1105" s="6" t="s">
        <v>39</v>
      </c>
      <c r="M1105" s="6">
        <v>201531</v>
      </c>
      <c r="N1105" s="6" t="str">
        <f t="shared" si="52"/>
        <v>2015-3-1</v>
      </c>
      <c r="O1105" s="7">
        <v>2.86</v>
      </c>
      <c r="P1105" s="7">
        <v>3.75</v>
      </c>
      <c r="Q1105" s="6" t="s">
        <v>32</v>
      </c>
      <c r="R1105" s="6">
        <v>201831</v>
      </c>
      <c r="S1105" s="6" t="str">
        <f t="shared" si="53"/>
        <v>2018-3-1</v>
      </c>
      <c r="T1105" s="7">
        <v>3.06</v>
      </c>
      <c r="U1105" s="7">
        <v>3.32</v>
      </c>
      <c r="V1105" s="6" t="s">
        <v>32</v>
      </c>
      <c r="W1105" s="6">
        <v>1</v>
      </c>
      <c r="X1105" s="6">
        <v>0</v>
      </c>
      <c r="Y1105" s="6">
        <v>1</v>
      </c>
      <c r="Z1105" s="6">
        <v>1</v>
      </c>
      <c r="AA1105" s="6">
        <v>1</v>
      </c>
      <c r="AB1105" s="6">
        <v>1</v>
      </c>
      <c r="AC1105" s="6">
        <v>0</v>
      </c>
      <c r="AD1105" s="6">
        <v>0</v>
      </c>
      <c r="AE1105" s="6">
        <v>0</v>
      </c>
      <c r="AF1105" s="6">
        <v>1</v>
      </c>
      <c r="AG1105" s="6">
        <v>1</v>
      </c>
      <c r="AH1105" s="6">
        <v>1</v>
      </c>
    </row>
    <row r="1106" spans="1:34" x14ac:dyDescent="0.3">
      <c r="A1106" s="6">
        <v>201481</v>
      </c>
      <c r="B1106" s="12" t="str">
        <f t="shared" si="51"/>
        <v>2014-8-1</v>
      </c>
      <c r="C1106" s="15">
        <v>2014</v>
      </c>
      <c r="D1106" s="15">
        <v>8</v>
      </c>
      <c r="E1106" s="15">
        <v>1</v>
      </c>
      <c r="F1106" s="6" t="s">
        <v>28</v>
      </c>
      <c r="G1106" s="6" t="s">
        <v>36</v>
      </c>
      <c r="H1106" s="7">
        <v>3.12</v>
      </c>
      <c r="I1106" s="6" t="s">
        <v>30</v>
      </c>
      <c r="J1106" s="6" t="s">
        <v>31</v>
      </c>
      <c r="K1106" s="7">
        <v>2.67</v>
      </c>
      <c r="L1106" s="6" t="s">
        <v>32</v>
      </c>
      <c r="M1106" s="6">
        <v>201561</v>
      </c>
      <c r="N1106" s="6" t="str">
        <f t="shared" si="52"/>
        <v>2015-6-1</v>
      </c>
      <c r="O1106" s="7">
        <v>2.2200000000000002</v>
      </c>
      <c r="P1106" s="7">
        <v>2.7</v>
      </c>
      <c r="Q1106" s="6" t="s">
        <v>32</v>
      </c>
      <c r="R1106" s="6">
        <v>201631</v>
      </c>
      <c r="S1106" s="6" t="str">
        <f t="shared" si="53"/>
        <v>2016-3-1</v>
      </c>
      <c r="T1106" s="7">
        <v>2.08</v>
      </c>
      <c r="U1106" s="7">
        <v>1.8</v>
      </c>
      <c r="V1106" s="6" t="s">
        <v>42</v>
      </c>
      <c r="W1106" s="6">
        <v>0</v>
      </c>
      <c r="X1106" s="6">
        <v>1</v>
      </c>
      <c r="Y1106" s="6">
        <v>1</v>
      </c>
      <c r="Z1106" s="6">
        <v>1</v>
      </c>
      <c r="AA1106" s="6">
        <v>0</v>
      </c>
      <c r="AB1106" s="6">
        <v>0</v>
      </c>
      <c r="AC1106" s="6">
        <v>0</v>
      </c>
      <c r="AD1106" s="6">
        <v>0</v>
      </c>
      <c r="AE1106" s="6">
        <v>0</v>
      </c>
      <c r="AF1106" s="6">
        <v>0</v>
      </c>
      <c r="AG1106" s="6">
        <v>0</v>
      </c>
      <c r="AH1106" s="6">
        <v>0</v>
      </c>
    </row>
    <row r="1107" spans="1:34" x14ac:dyDescent="0.3">
      <c r="A1107" s="6">
        <v>201481</v>
      </c>
      <c r="B1107" s="12" t="str">
        <f t="shared" si="51"/>
        <v>2014-8-1</v>
      </c>
      <c r="C1107" s="15">
        <v>2014</v>
      </c>
      <c r="D1107" s="15">
        <v>8</v>
      </c>
      <c r="E1107" s="15">
        <v>1</v>
      </c>
      <c r="F1107" s="6" t="s">
        <v>28</v>
      </c>
      <c r="G1107" s="6" t="s">
        <v>40</v>
      </c>
      <c r="H1107" s="7">
        <v>3.57</v>
      </c>
      <c r="I1107" s="6" t="s">
        <v>30</v>
      </c>
      <c r="J1107" s="6" t="s">
        <v>43</v>
      </c>
      <c r="K1107" s="7">
        <v>2.0699999999999998</v>
      </c>
      <c r="L1107" s="6" t="s">
        <v>32</v>
      </c>
      <c r="M1107" s="6">
        <v>201531</v>
      </c>
      <c r="N1107" s="6" t="str">
        <f t="shared" si="52"/>
        <v>2015-3-1</v>
      </c>
      <c r="O1107" s="7">
        <v>2.16</v>
      </c>
      <c r="P1107" s="7">
        <v>2.2400000000000002</v>
      </c>
      <c r="Q1107" s="6" t="s">
        <v>32</v>
      </c>
      <c r="R1107" s="6">
        <v>201851</v>
      </c>
      <c r="S1107" s="6" t="str">
        <f t="shared" si="53"/>
        <v>2018-5-1</v>
      </c>
      <c r="T1107" s="7">
        <v>2.21</v>
      </c>
      <c r="U1107" s="7">
        <v>2.2999999999999998</v>
      </c>
      <c r="V1107" s="6" t="s">
        <v>32</v>
      </c>
      <c r="W1107" s="6">
        <v>1</v>
      </c>
      <c r="X1107" s="6">
        <v>0</v>
      </c>
      <c r="Y1107" s="6">
        <v>1</v>
      </c>
      <c r="Z1107" s="6">
        <v>1</v>
      </c>
      <c r="AA1107" s="6">
        <v>1</v>
      </c>
      <c r="AB1107" s="6">
        <v>1</v>
      </c>
      <c r="AC1107" s="6">
        <v>0</v>
      </c>
      <c r="AD1107" s="6">
        <v>0</v>
      </c>
      <c r="AE1107" s="6">
        <v>0</v>
      </c>
      <c r="AF1107" s="6">
        <v>0</v>
      </c>
      <c r="AG1107" s="6">
        <v>1</v>
      </c>
      <c r="AH1107" s="6">
        <v>1</v>
      </c>
    </row>
    <row r="1108" spans="1:34" x14ac:dyDescent="0.3">
      <c r="A1108" s="6">
        <v>201481</v>
      </c>
      <c r="B1108" s="12" t="str">
        <f t="shared" si="51"/>
        <v>2014-8-1</v>
      </c>
      <c r="C1108" s="15">
        <v>2014</v>
      </c>
      <c r="D1108" s="15">
        <v>8</v>
      </c>
      <c r="E1108" s="15">
        <v>1</v>
      </c>
      <c r="F1108" s="6" t="s">
        <v>28</v>
      </c>
      <c r="G1108" s="6" t="s">
        <v>36</v>
      </c>
      <c r="H1108" s="7">
        <v>2.95</v>
      </c>
      <c r="I1108" s="6" t="s">
        <v>30</v>
      </c>
      <c r="J1108" s="6" t="s">
        <v>31</v>
      </c>
      <c r="K1108" s="7">
        <v>2.35</v>
      </c>
      <c r="L1108" s="6" t="s">
        <v>32</v>
      </c>
      <c r="M1108" s="6">
        <v>201561</v>
      </c>
      <c r="N1108" s="6" t="str">
        <f t="shared" si="52"/>
        <v>2015-6-1</v>
      </c>
      <c r="O1108" s="7">
        <v>2.4500000000000002</v>
      </c>
      <c r="P1108" s="7">
        <v>3</v>
      </c>
      <c r="Q1108" s="6" t="s">
        <v>32</v>
      </c>
      <c r="R1108" s="6">
        <v>201731</v>
      </c>
      <c r="S1108" s="6" t="str">
        <f t="shared" si="53"/>
        <v>2017-3-1</v>
      </c>
      <c r="T1108" s="7">
        <v>2.6</v>
      </c>
      <c r="U1108" s="7">
        <v>2.93</v>
      </c>
      <c r="V1108" s="6" t="s">
        <v>32</v>
      </c>
      <c r="W1108" s="6">
        <v>0</v>
      </c>
      <c r="X1108" s="6">
        <v>1</v>
      </c>
      <c r="Y1108" s="6">
        <v>1</v>
      </c>
      <c r="Z1108" s="6">
        <v>1</v>
      </c>
      <c r="AA1108" s="6">
        <v>1</v>
      </c>
      <c r="AB1108" s="6">
        <v>0</v>
      </c>
      <c r="AC1108" s="6">
        <v>0</v>
      </c>
      <c r="AD1108" s="6">
        <v>0</v>
      </c>
      <c r="AE1108" s="6">
        <v>0</v>
      </c>
      <c r="AF1108" s="6">
        <v>0</v>
      </c>
      <c r="AG1108" s="6">
        <v>0</v>
      </c>
      <c r="AH1108" s="6">
        <v>0</v>
      </c>
    </row>
    <row r="1109" spans="1:34" x14ac:dyDescent="0.3">
      <c r="A1109" s="6">
        <v>201481</v>
      </c>
      <c r="B1109" s="12" t="str">
        <f t="shared" si="51"/>
        <v>2014-8-1</v>
      </c>
      <c r="C1109" s="15">
        <v>2014</v>
      </c>
      <c r="D1109" s="15">
        <v>8</v>
      </c>
      <c r="E1109" s="15">
        <v>1</v>
      </c>
      <c r="F1109" s="6" t="s">
        <v>33</v>
      </c>
      <c r="G1109" s="6" t="s">
        <v>38</v>
      </c>
      <c r="H1109" s="7">
        <v>3.24</v>
      </c>
      <c r="I1109" s="6" t="s">
        <v>30</v>
      </c>
      <c r="J1109" s="6" t="s">
        <v>31</v>
      </c>
      <c r="K1109" s="7">
        <v>3.13</v>
      </c>
      <c r="L1109" s="6" t="s">
        <v>32</v>
      </c>
      <c r="M1109" s="6">
        <v>201531</v>
      </c>
      <c r="N1109" s="6" t="str">
        <f t="shared" si="52"/>
        <v>2015-3-1</v>
      </c>
      <c r="O1109" s="7">
        <v>2.64</v>
      </c>
      <c r="P1109" s="7">
        <v>2.15</v>
      </c>
      <c r="Q1109" s="6" t="s">
        <v>32</v>
      </c>
      <c r="R1109" s="6">
        <v>201831</v>
      </c>
      <c r="S1109" s="6" t="str">
        <f t="shared" si="53"/>
        <v>2018-3-1</v>
      </c>
      <c r="T1109" s="7">
        <v>2.61</v>
      </c>
      <c r="U1109" s="7">
        <v>3.49</v>
      </c>
      <c r="V1109" s="6" t="s">
        <v>32</v>
      </c>
      <c r="W1109" s="6">
        <v>0</v>
      </c>
      <c r="X1109" s="6">
        <v>0</v>
      </c>
      <c r="Y1109" s="6">
        <v>1</v>
      </c>
      <c r="Z1109" s="6">
        <v>1</v>
      </c>
      <c r="AA1109" s="6">
        <v>1</v>
      </c>
      <c r="AB1109" s="6">
        <v>1</v>
      </c>
      <c r="AC1109" s="6">
        <v>0</v>
      </c>
      <c r="AD1109" s="6">
        <v>0</v>
      </c>
      <c r="AE1109" s="6">
        <v>0</v>
      </c>
      <c r="AF1109" s="6">
        <v>0</v>
      </c>
      <c r="AG1109" s="6">
        <v>1</v>
      </c>
      <c r="AH1109" s="6">
        <v>1</v>
      </c>
    </row>
    <row r="1110" spans="1:34" x14ac:dyDescent="0.3">
      <c r="A1110" s="6">
        <v>201481</v>
      </c>
      <c r="B1110" s="12" t="str">
        <f t="shared" si="51"/>
        <v>2014-8-1</v>
      </c>
      <c r="C1110" s="15">
        <v>2014</v>
      </c>
      <c r="D1110" s="15">
        <v>8</v>
      </c>
      <c r="E1110" s="15">
        <v>1</v>
      </c>
      <c r="F1110" s="6" t="s">
        <v>33</v>
      </c>
      <c r="G1110" s="6" t="s">
        <v>40</v>
      </c>
      <c r="H1110" s="7">
        <v>2.89</v>
      </c>
      <c r="I1110" s="6" t="s">
        <v>30</v>
      </c>
      <c r="J1110" s="6" t="s">
        <v>43</v>
      </c>
      <c r="K1110" s="7">
        <v>1.91</v>
      </c>
      <c r="L1110" s="6" t="s">
        <v>39</v>
      </c>
      <c r="M1110" s="6">
        <v>201531</v>
      </c>
      <c r="N1110" s="6" t="str">
        <f t="shared" si="52"/>
        <v>2015-3-1</v>
      </c>
      <c r="O1110" s="7">
        <v>1.92</v>
      </c>
      <c r="P1110" s="7">
        <v>1.92</v>
      </c>
      <c r="Q1110" s="6" t="s">
        <v>39</v>
      </c>
      <c r="R1110" s="6">
        <v>201831</v>
      </c>
      <c r="S1110" s="6" t="str">
        <f t="shared" si="53"/>
        <v>2018-3-1</v>
      </c>
      <c r="T1110" s="7">
        <v>2.68</v>
      </c>
      <c r="U1110" s="7">
        <v>2.82</v>
      </c>
      <c r="V1110" s="6" t="s">
        <v>32</v>
      </c>
      <c r="W1110" s="6">
        <v>1</v>
      </c>
      <c r="X1110" s="6">
        <v>0</v>
      </c>
      <c r="Y1110" s="6">
        <v>1</v>
      </c>
      <c r="Z1110" s="6">
        <v>1</v>
      </c>
      <c r="AA1110" s="6">
        <v>1</v>
      </c>
      <c r="AB1110" s="6">
        <v>1</v>
      </c>
      <c r="AC1110" s="6">
        <v>0</v>
      </c>
      <c r="AD1110" s="6">
        <v>0</v>
      </c>
      <c r="AE1110" s="6">
        <v>0</v>
      </c>
      <c r="AF1110" s="6">
        <v>1</v>
      </c>
      <c r="AG1110" s="6">
        <v>1</v>
      </c>
      <c r="AH1110" s="6">
        <v>1</v>
      </c>
    </row>
    <row r="1111" spans="1:34" x14ac:dyDescent="0.3">
      <c r="A1111" s="6">
        <v>201481</v>
      </c>
      <c r="B1111" s="12" t="str">
        <f t="shared" si="51"/>
        <v>2014-8-1</v>
      </c>
      <c r="C1111" s="15">
        <v>2014</v>
      </c>
      <c r="D1111" s="15">
        <v>8</v>
      </c>
      <c r="E1111" s="15">
        <v>1</v>
      </c>
      <c r="F1111" s="6" t="s">
        <v>33</v>
      </c>
      <c r="G1111" s="6" t="s">
        <v>40</v>
      </c>
      <c r="H1111" s="7">
        <v>3.63</v>
      </c>
      <c r="I1111" s="6" t="s">
        <v>30</v>
      </c>
      <c r="J1111" s="6" t="s">
        <v>43</v>
      </c>
      <c r="K1111" s="7">
        <v>3.1</v>
      </c>
      <c r="L1111" s="6" t="s">
        <v>32</v>
      </c>
      <c r="M1111" s="6">
        <v>201551</v>
      </c>
      <c r="N1111" s="6" t="str">
        <f t="shared" si="52"/>
        <v>2015-5-1</v>
      </c>
      <c r="O1111" s="7">
        <v>3.04</v>
      </c>
      <c r="P1111" s="7">
        <v>3.3</v>
      </c>
      <c r="Q1111" s="6" t="s">
        <v>32</v>
      </c>
      <c r="R1111" s="6">
        <v>201831</v>
      </c>
      <c r="S1111" s="6" t="str">
        <f t="shared" si="53"/>
        <v>2018-3-1</v>
      </c>
      <c r="T1111" s="7">
        <v>3.35</v>
      </c>
      <c r="U1111" s="7">
        <v>3.23</v>
      </c>
      <c r="V1111" s="6" t="s">
        <v>32</v>
      </c>
      <c r="W1111" s="6">
        <v>0</v>
      </c>
      <c r="X1111" s="6">
        <v>0</v>
      </c>
      <c r="Y1111" s="6">
        <v>1</v>
      </c>
      <c r="Z1111" s="6">
        <v>1</v>
      </c>
      <c r="AA1111" s="6">
        <v>1</v>
      </c>
      <c r="AB1111" s="6">
        <v>1</v>
      </c>
      <c r="AC1111" s="6">
        <v>0</v>
      </c>
      <c r="AD1111" s="6">
        <v>0</v>
      </c>
      <c r="AE1111" s="6">
        <v>0</v>
      </c>
      <c r="AF1111" s="6">
        <v>1</v>
      </c>
      <c r="AG1111" s="6">
        <v>1</v>
      </c>
      <c r="AH1111" s="6">
        <v>1</v>
      </c>
    </row>
    <row r="1112" spans="1:34" x14ac:dyDescent="0.3">
      <c r="A1112" s="6">
        <v>201481</v>
      </c>
      <c r="B1112" s="12" t="str">
        <f t="shared" si="51"/>
        <v>2014-8-1</v>
      </c>
      <c r="C1112" s="15">
        <v>2014</v>
      </c>
      <c r="D1112" s="15">
        <v>8</v>
      </c>
      <c r="E1112" s="15">
        <v>1</v>
      </c>
      <c r="F1112" s="6" t="s">
        <v>28</v>
      </c>
      <c r="G1112" s="6" t="s">
        <v>38</v>
      </c>
      <c r="H1112" s="7">
        <v>3.14</v>
      </c>
      <c r="I1112" s="6" t="s">
        <v>30</v>
      </c>
      <c r="J1112" s="6" t="s">
        <v>43</v>
      </c>
      <c r="K1112" s="7">
        <v>2.5</v>
      </c>
      <c r="L1112" s="6" t="s">
        <v>32</v>
      </c>
      <c r="M1112" s="6">
        <v>201481</v>
      </c>
      <c r="N1112" s="6" t="str">
        <f t="shared" si="52"/>
        <v>2014-8-1</v>
      </c>
      <c r="O1112" s="7">
        <v>2.5</v>
      </c>
      <c r="P1112" s="7">
        <v>2.5</v>
      </c>
      <c r="Q1112" s="6" t="s">
        <v>32</v>
      </c>
      <c r="R1112" s="6">
        <v>201481</v>
      </c>
      <c r="S1112" s="6" t="str">
        <f t="shared" si="53"/>
        <v>2014-8-1</v>
      </c>
      <c r="T1112" s="7">
        <v>2.5</v>
      </c>
      <c r="U1112" s="7">
        <v>2.5</v>
      </c>
      <c r="V1112" s="6" t="s">
        <v>32</v>
      </c>
      <c r="W1112" s="6">
        <v>0</v>
      </c>
      <c r="X1112" s="6">
        <v>0</v>
      </c>
      <c r="Y1112" s="6">
        <v>1</v>
      </c>
      <c r="Z1112" s="6">
        <v>0</v>
      </c>
      <c r="AA1112" s="6">
        <v>0</v>
      </c>
      <c r="AB1112" s="6">
        <v>0</v>
      </c>
      <c r="AC1112" s="6">
        <v>0</v>
      </c>
      <c r="AD1112" s="6">
        <v>0</v>
      </c>
      <c r="AE1112" s="6">
        <v>0</v>
      </c>
      <c r="AF1112" s="6">
        <v>0</v>
      </c>
      <c r="AG1112" s="6">
        <v>0</v>
      </c>
      <c r="AH1112" s="6">
        <v>0</v>
      </c>
    </row>
    <row r="1113" spans="1:34" x14ac:dyDescent="0.3">
      <c r="A1113" s="6">
        <v>201481</v>
      </c>
      <c r="B1113" s="12" t="str">
        <f t="shared" si="51"/>
        <v>2014-8-1</v>
      </c>
      <c r="C1113" s="15">
        <v>2014</v>
      </c>
      <c r="D1113" s="15">
        <v>8</v>
      </c>
      <c r="E1113" s="15">
        <v>1</v>
      </c>
      <c r="F1113" s="6" t="s">
        <v>33</v>
      </c>
      <c r="G1113" s="6" t="s">
        <v>40</v>
      </c>
      <c r="H1113" s="7">
        <v>3.27</v>
      </c>
      <c r="I1113" s="6" t="s">
        <v>30</v>
      </c>
      <c r="J1113" s="6" t="s">
        <v>41</v>
      </c>
      <c r="K1113" s="7">
        <v>3.67</v>
      </c>
      <c r="L1113" s="6" t="s">
        <v>32</v>
      </c>
      <c r="M1113" s="6">
        <v>201531</v>
      </c>
      <c r="N1113" s="6" t="str">
        <f t="shared" si="52"/>
        <v>2015-3-1</v>
      </c>
      <c r="O1113" s="7">
        <v>3.67</v>
      </c>
      <c r="P1113" s="7">
        <v>3.67</v>
      </c>
      <c r="Q1113" s="6" t="s">
        <v>32</v>
      </c>
      <c r="R1113" s="6">
        <v>201831</v>
      </c>
      <c r="S1113" s="6" t="str">
        <f t="shared" si="53"/>
        <v>2018-3-1</v>
      </c>
      <c r="T1113" s="7">
        <v>3.62</v>
      </c>
      <c r="U1113" s="7">
        <v>3.46</v>
      </c>
      <c r="V1113" s="6" t="s">
        <v>32</v>
      </c>
      <c r="W1113" s="6">
        <v>1</v>
      </c>
      <c r="X1113" s="6">
        <v>0</v>
      </c>
      <c r="Y1113" s="6">
        <v>1</v>
      </c>
      <c r="Z1113" s="6">
        <v>1</v>
      </c>
      <c r="AA1113" s="6">
        <v>1</v>
      </c>
      <c r="AB1113" s="6">
        <v>1</v>
      </c>
      <c r="AC1113" s="6">
        <v>0</v>
      </c>
      <c r="AD1113" s="6">
        <v>0</v>
      </c>
      <c r="AE1113" s="6">
        <v>0</v>
      </c>
      <c r="AF1113" s="6">
        <v>1</v>
      </c>
      <c r="AG1113" s="6">
        <v>1</v>
      </c>
      <c r="AH1113" s="6">
        <v>1</v>
      </c>
    </row>
    <row r="1114" spans="1:34" x14ac:dyDescent="0.3">
      <c r="A1114" s="6">
        <v>201481</v>
      </c>
      <c r="B1114" s="12" t="str">
        <f t="shared" si="51"/>
        <v>2014-8-1</v>
      </c>
      <c r="C1114" s="15">
        <v>2014</v>
      </c>
      <c r="D1114" s="15">
        <v>8</v>
      </c>
      <c r="E1114" s="15">
        <v>1</v>
      </c>
      <c r="F1114" s="6" t="s">
        <v>33</v>
      </c>
      <c r="G1114" s="6" t="s">
        <v>36</v>
      </c>
      <c r="H1114" s="7">
        <v>3.91</v>
      </c>
      <c r="I1114" s="6" t="s">
        <v>30</v>
      </c>
      <c r="J1114" s="6" t="s">
        <v>58</v>
      </c>
      <c r="K1114" s="7">
        <v>2.87</v>
      </c>
      <c r="L1114" s="6" t="s">
        <v>32</v>
      </c>
      <c r="M1114" s="6">
        <v>201531</v>
      </c>
      <c r="N1114" s="6" t="str">
        <f t="shared" si="52"/>
        <v>2015-3-1</v>
      </c>
      <c r="O1114" s="7">
        <v>3.07</v>
      </c>
      <c r="P1114" s="7">
        <v>3.25</v>
      </c>
      <c r="Q1114" s="6" t="s">
        <v>32</v>
      </c>
      <c r="R1114" s="6">
        <v>201831</v>
      </c>
      <c r="S1114" s="6" t="str">
        <f t="shared" si="53"/>
        <v>2018-3-1</v>
      </c>
      <c r="T1114" s="7">
        <v>3.55</v>
      </c>
      <c r="U1114" s="7">
        <v>4</v>
      </c>
      <c r="V1114" s="6" t="s">
        <v>32</v>
      </c>
      <c r="W1114" s="6">
        <v>0</v>
      </c>
      <c r="X1114" s="6">
        <v>1</v>
      </c>
      <c r="Y1114" s="6">
        <v>1</v>
      </c>
      <c r="Z1114" s="6">
        <v>1</v>
      </c>
      <c r="AA1114" s="6">
        <v>1</v>
      </c>
      <c r="AB1114" s="6">
        <v>1</v>
      </c>
      <c r="AC1114" s="6">
        <v>0</v>
      </c>
      <c r="AD1114" s="6">
        <v>0</v>
      </c>
      <c r="AE1114" s="6">
        <v>0</v>
      </c>
      <c r="AF1114" s="6">
        <v>1</v>
      </c>
      <c r="AG1114" s="6">
        <v>1</v>
      </c>
      <c r="AH1114" s="6">
        <v>1</v>
      </c>
    </row>
    <row r="1115" spans="1:34" x14ac:dyDescent="0.3">
      <c r="A1115" s="6">
        <v>201481</v>
      </c>
      <c r="B1115" s="12" t="str">
        <f t="shared" si="51"/>
        <v>2014-8-1</v>
      </c>
      <c r="C1115" s="15">
        <v>2014</v>
      </c>
      <c r="D1115" s="15">
        <v>8</v>
      </c>
      <c r="E1115" s="15">
        <v>1</v>
      </c>
      <c r="F1115" s="6" t="s">
        <v>33</v>
      </c>
      <c r="G1115" s="6" t="s">
        <v>38</v>
      </c>
      <c r="H1115" s="7">
        <v>3.53</v>
      </c>
      <c r="I1115" s="6" t="s">
        <v>30</v>
      </c>
      <c r="J1115" s="6" t="s">
        <v>43</v>
      </c>
      <c r="K1115" s="7">
        <v>2.81</v>
      </c>
      <c r="L1115" s="6" t="s">
        <v>32</v>
      </c>
      <c r="M1115" s="6">
        <v>201531</v>
      </c>
      <c r="N1115" s="6" t="str">
        <f t="shared" si="52"/>
        <v>2015-3-1</v>
      </c>
      <c r="O1115" s="7">
        <v>2.85</v>
      </c>
      <c r="P1115" s="7">
        <v>2.9</v>
      </c>
      <c r="Q1115" s="6" t="s">
        <v>32</v>
      </c>
      <c r="R1115" s="6">
        <v>201831</v>
      </c>
      <c r="S1115" s="6" t="str">
        <f t="shared" si="53"/>
        <v>2018-3-1</v>
      </c>
      <c r="T1115" s="7">
        <v>3.07</v>
      </c>
      <c r="U1115" s="7">
        <v>3.32</v>
      </c>
      <c r="V1115" s="6" t="s">
        <v>32</v>
      </c>
      <c r="W1115" s="6">
        <v>0</v>
      </c>
      <c r="X1115" s="6">
        <v>0</v>
      </c>
      <c r="Y1115" s="6">
        <v>1</v>
      </c>
      <c r="Z1115" s="6">
        <v>1</v>
      </c>
      <c r="AA1115" s="6">
        <v>1</v>
      </c>
      <c r="AB1115" s="6">
        <v>1</v>
      </c>
      <c r="AC1115" s="6">
        <v>0</v>
      </c>
      <c r="AD1115" s="6">
        <v>0</v>
      </c>
      <c r="AE1115" s="6">
        <v>0</v>
      </c>
      <c r="AF1115" s="6">
        <v>1</v>
      </c>
      <c r="AG1115" s="6">
        <v>1</v>
      </c>
      <c r="AH1115" s="6">
        <v>1</v>
      </c>
    </row>
    <row r="1116" spans="1:34" x14ac:dyDescent="0.3">
      <c r="A1116" s="6">
        <v>201481</v>
      </c>
      <c r="B1116" s="12" t="str">
        <f t="shared" si="51"/>
        <v>2014-8-1</v>
      </c>
      <c r="C1116" s="15">
        <v>2014</v>
      </c>
      <c r="D1116" s="15">
        <v>8</v>
      </c>
      <c r="E1116" s="15">
        <v>1</v>
      </c>
      <c r="F1116" s="6" t="s">
        <v>33</v>
      </c>
      <c r="G1116" s="6" t="s">
        <v>40</v>
      </c>
      <c r="H1116" s="7">
        <v>3.31</v>
      </c>
      <c r="I1116" s="6" t="s">
        <v>30</v>
      </c>
      <c r="J1116" s="6" t="s">
        <v>46</v>
      </c>
      <c r="K1116" s="7">
        <v>3.33</v>
      </c>
      <c r="L1116" s="6" t="s">
        <v>32</v>
      </c>
      <c r="M1116" s="6">
        <v>201531</v>
      </c>
      <c r="N1116" s="6" t="str">
        <f t="shared" si="52"/>
        <v>2015-3-1</v>
      </c>
      <c r="O1116" s="7">
        <v>2.77</v>
      </c>
      <c r="P1116" s="7">
        <v>2.3199999999999998</v>
      </c>
      <c r="Q1116" s="6" t="s">
        <v>32</v>
      </c>
      <c r="R1116" s="6">
        <v>201831</v>
      </c>
      <c r="S1116" s="6" t="str">
        <f t="shared" si="53"/>
        <v>2018-3-1</v>
      </c>
      <c r="T1116" s="7">
        <v>2.79</v>
      </c>
      <c r="U1116" s="7">
        <v>3.15</v>
      </c>
      <c r="V1116" s="6" t="s">
        <v>32</v>
      </c>
      <c r="W1116" s="6">
        <v>0</v>
      </c>
      <c r="X1116" s="6">
        <v>0</v>
      </c>
      <c r="Y1116" s="6">
        <v>1</v>
      </c>
      <c r="Z1116" s="6">
        <v>1</v>
      </c>
      <c r="AA1116" s="6">
        <v>1</v>
      </c>
      <c r="AB1116" s="6">
        <v>1</v>
      </c>
      <c r="AC1116" s="6">
        <v>0</v>
      </c>
      <c r="AD1116" s="6">
        <v>0</v>
      </c>
      <c r="AE1116" s="6">
        <v>0</v>
      </c>
      <c r="AF1116" s="6">
        <v>1</v>
      </c>
      <c r="AG1116" s="6">
        <v>1</v>
      </c>
      <c r="AH1116" s="6">
        <v>1</v>
      </c>
    </row>
    <row r="1117" spans="1:34" x14ac:dyDescent="0.3">
      <c r="A1117" s="6">
        <v>201481</v>
      </c>
      <c r="B1117" s="12" t="str">
        <f t="shared" si="51"/>
        <v>2014-8-1</v>
      </c>
      <c r="C1117" s="15">
        <v>2014</v>
      </c>
      <c r="D1117" s="15">
        <v>8</v>
      </c>
      <c r="E1117" s="15">
        <v>1</v>
      </c>
      <c r="F1117" s="6" t="s">
        <v>28</v>
      </c>
      <c r="G1117" s="6" t="s">
        <v>38</v>
      </c>
      <c r="H1117" s="7">
        <v>3.27</v>
      </c>
      <c r="I1117" s="6" t="s">
        <v>30</v>
      </c>
      <c r="J1117" s="6" t="s">
        <v>43</v>
      </c>
      <c r="K1117" s="7">
        <v>3.46</v>
      </c>
      <c r="L1117" s="6" t="s">
        <v>32</v>
      </c>
      <c r="M1117" s="6">
        <v>201531</v>
      </c>
      <c r="N1117" s="6" t="str">
        <f t="shared" si="52"/>
        <v>2015-3-1</v>
      </c>
      <c r="O1117" s="7">
        <v>3.28</v>
      </c>
      <c r="P1117" s="7">
        <v>3.15</v>
      </c>
      <c r="Q1117" s="6" t="s">
        <v>32</v>
      </c>
      <c r="R1117" s="6">
        <v>201831</v>
      </c>
      <c r="S1117" s="6" t="str">
        <f t="shared" si="53"/>
        <v>2018-3-1</v>
      </c>
      <c r="T1117" s="7">
        <v>3.34</v>
      </c>
      <c r="U1117" s="7">
        <v>3.32</v>
      </c>
      <c r="V1117" s="6" t="s">
        <v>32</v>
      </c>
      <c r="W1117" s="6">
        <v>1</v>
      </c>
      <c r="X1117" s="6">
        <v>1</v>
      </c>
      <c r="Y1117" s="6">
        <v>1</v>
      </c>
      <c r="Z1117" s="6">
        <v>1</v>
      </c>
      <c r="AA1117" s="6">
        <v>1</v>
      </c>
      <c r="AB1117" s="6">
        <v>1</v>
      </c>
      <c r="AC1117" s="6">
        <v>0</v>
      </c>
      <c r="AD1117" s="6">
        <v>0</v>
      </c>
      <c r="AE1117" s="6">
        <v>0</v>
      </c>
      <c r="AF1117" s="6">
        <v>1</v>
      </c>
      <c r="AG1117" s="6">
        <v>1</v>
      </c>
      <c r="AH1117" s="6">
        <v>1</v>
      </c>
    </row>
    <row r="1118" spans="1:34" x14ac:dyDescent="0.3">
      <c r="A1118" s="6">
        <v>201481</v>
      </c>
      <c r="B1118" s="12" t="str">
        <f t="shared" si="51"/>
        <v>2014-8-1</v>
      </c>
      <c r="C1118" s="15">
        <v>2014</v>
      </c>
      <c r="D1118" s="15">
        <v>8</v>
      </c>
      <c r="E1118" s="15">
        <v>1</v>
      </c>
      <c r="F1118" s="6" t="s">
        <v>28</v>
      </c>
      <c r="G1118" s="6" t="s">
        <v>40</v>
      </c>
      <c r="H1118" s="7">
        <v>3.25</v>
      </c>
      <c r="I1118" s="6" t="s">
        <v>30</v>
      </c>
      <c r="J1118" s="6" t="s">
        <v>43</v>
      </c>
      <c r="K1118" s="7">
        <v>1.85</v>
      </c>
      <c r="L1118" s="6" t="s">
        <v>39</v>
      </c>
      <c r="M1118" s="6">
        <v>201531</v>
      </c>
      <c r="N1118" s="6" t="str">
        <f t="shared" si="52"/>
        <v>2015-3-1</v>
      </c>
      <c r="O1118" s="7">
        <v>2</v>
      </c>
      <c r="P1118" s="7">
        <v>2.15</v>
      </c>
      <c r="Q1118" s="6" t="s">
        <v>32</v>
      </c>
      <c r="R1118" s="6">
        <v>201531</v>
      </c>
      <c r="S1118" s="6" t="str">
        <f t="shared" si="53"/>
        <v>2015-3-1</v>
      </c>
      <c r="T1118" s="7">
        <v>2</v>
      </c>
      <c r="U1118" s="7">
        <v>2.15</v>
      </c>
      <c r="V1118" s="6" t="s">
        <v>32</v>
      </c>
      <c r="W1118" s="6">
        <v>1</v>
      </c>
      <c r="X1118" s="6">
        <v>0</v>
      </c>
      <c r="Y1118" s="6">
        <v>1</v>
      </c>
      <c r="Z1118" s="6">
        <v>0</v>
      </c>
      <c r="AA1118" s="6">
        <v>0</v>
      </c>
      <c r="AB1118" s="6">
        <v>0</v>
      </c>
      <c r="AC1118" s="6">
        <v>0</v>
      </c>
      <c r="AD1118" s="6">
        <v>0</v>
      </c>
      <c r="AE1118" s="6">
        <v>0</v>
      </c>
      <c r="AF1118" s="6">
        <v>0</v>
      </c>
      <c r="AG1118" s="6">
        <v>0</v>
      </c>
      <c r="AH1118" s="6">
        <v>0</v>
      </c>
    </row>
    <row r="1119" spans="1:34" x14ac:dyDescent="0.3">
      <c r="A1119" s="6">
        <v>201481</v>
      </c>
      <c r="B1119" s="12" t="str">
        <f t="shared" si="51"/>
        <v>2014-8-1</v>
      </c>
      <c r="C1119" s="15">
        <v>2014</v>
      </c>
      <c r="D1119" s="15">
        <v>8</v>
      </c>
      <c r="E1119" s="15">
        <v>1</v>
      </c>
      <c r="F1119" s="6" t="s">
        <v>28</v>
      </c>
      <c r="G1119" s="6" t="s">
        <v>34</v>
      </c>
      <c r="H1119" s="7">
        <v>3.73</v>
      </c>
      <c r="I1119" s="6" t="s">
        <v>30</v>
      </c>
      <c r="J1119" s="6" t="s">
        <v>35</v>
      </c>
      <c r="K1119" s="7">
        <v>2.14</v>
      </c>
      <c r="L1119" s="6" t="s">
        <v>32</v>
      </c>
      <c r="M1119" s="6">
        <v>201531</v>
      </c>
      <c r="N1119" s="6" t="str">
        <f t="shared" si="52"/>
        <v>2015-3-1</v>
      </c>
      <c r="O1119" s="7">
        <v>2.46</v>
      </c>
      <c r="P1119" s="7">
        <v>2.65</v>
      </c>
      <c r="Q1119" s="6" t="s">
        <v>32</v>
      </c>
      <c r="R1119" s="6">
        <v>201831</v>
      </c>
      <c r="S1119" s="6" t="str">
        <f t="shared" si="53"/>
        <v>2018-3-1</v>
      </c>
      <c r="T1119" s="7">
        <v>2.7</v>
      </c>
      <c r="U1119" s="7">
        <v>2.2400000000000002</v>
      </c>
      <c r="V1119" s="6" t="s">
        <v>32</v>
      </c>
      <c r="W1119" s="6">
        <v>0</v>
      </c>
      <c r="X1119" s="6">
        <v>0</v>
      </c>
      <c r="Y1119" s="6">
        <v>1</v>
      </c>
      <c r="Z1119" s="6">
        <v>1</v>
      </c>
      <c r="AA1119" s="6">
        <v>1</v>
      </c>
      <c r="AB1119" s="6">
        <v>1</v>
      </c>
      <c r="AC1119" s="6">
        <v>0</v>
      </c>
      <c r="AD1119" s="6">
        <v>0</v>
      </c>
      <c r="AE1119" s="6">
        <v>0</v>
      </c>
      <c r="AF1119" s="6">
        <v>1</v>
      </c>
      <c r="AG1119" s="6">
        <v>1</v>
      </c>
      <c r="AH1119" s="6">
        <v>1</v>
      </c>
    </row>
    <row r="1120" spans="1:34" x14ac:dyDescent="0.3">
      <c r="A1120" s="6">
        <v>201481</v>
      </c>
      <c r="B1120" s="12" t="str">
        <f t="shared" si="51"/>
        <v>2014-8-1</v>
      </c>
      <c r="C1120" s="15">
        <v>2014</v>
      </c>
      <c r="D1120" s="15">
        <v>8</v>
      </c>
      <c r="E1120" s="15">
        <v>1</v>
      </c>
      <c r="F1120" s="6" t="s">
        <v>28</v>
      </c>
      <c r="G1120" s="6" t="s">
        <v>38</v>
      </c>
      <c r="H1120" s="7">
        <v>3.8</v>
      </c>
      <c r="I1120" s="6" t="s">
        <v>30</v>
      </c>
      <c r="J1120" s="6" t="s">
        <v>31</v>
      </c>
      <c r="K1120" s="7">
        <v>3</v>
      </c>
      <c r="L1120" s="6" t="s">
        <v>32</v>
      </c>
      <c r="M1120" s="6">
        <v>201531</v>
      </c>
      <c r="N1120" s="6" t="str">
        <f t="shared" si="52"/>
        <v>2015-3-1</v>
      </c>
      <c r="O1120" s="7">
        <v>2.94</v>
      </c>
      <c r="P1120" s="7">
        <v>2.9</v>
      </c>
      <c r="Q1120" s="6" t="s">
        <v>32</v>
      </c>
      <c r="R1120" s="6">
        <v>201881</v>
      </c>
      <c r="S1120" s="6" t="str">
        <f t="shared" si="53"/>
        <v>2018-8-1</v>
      </c>
      <c r="T1120" s="7">
        <v>2.77</v>
      </c>
      <c r="U1120" s="7">
        <v>0</v>
      </c>
      <c r="V1120" s="6" t="s">
        <v>32</v>
      </c>
      <c r="W1120" s="6">
        <v>0</v>
      </c>
      <c r="X1120" s="6">
        <v>0</v>
      </c>
      <c r="Y1120" s="6">
        <v>1</v>
      </c>
      <c r="Z1120" s="6">
        <v>1</v>
      </c>
      <c r="AA1120" s="6">
        <v>1</v>
      </c>
      <c r="AB1120" s="6">
        <v>1</v>
      </c>
      <c r="AC1120" s="6">
        <v>1</v>
      </c>
      <c r="AD1120" s="6">
        <v>0</v>
      </c>
      <c r="AE1120" s="6">
        <v>0</v>
      </c>
      <c r="AF1120" s="6">
        <v>0</v>
      </c>
      <c r="AG1120" s="6">
        <v>1</v>
      </c>
      <c r="AH1120" s="6">
        <v>1</v>
      </c>
    </row>
    <row r="1121" spans="1:34" x14ac:dyDescent="0.3">
      <c r="A1121" s="6">
        <v>201481</v>
      </c>
      <c r="B1121" s="12" t="str">
        <f t="shared" si="51"/>
        <v>2014-8-1</v>
      </c>
      <c r="C1121" s="15">
        <v>2014</v>
      </c>
      <c r="D1121" s="15">
        <v>8</v>
      </c>
      <c r="E1121" s="15">
        <v>1</v>
      </c>
      <c r="F1121" s="6" t="s">
        <v>28</v>
      </c>
      <c r="G1121" s="6" t="s">
        <v>38</v>
      </c>
      <c r="H1121" s="7">
        <v>2.23</v>
      </c>
      <c r="I1121" s="6" t="s">
        <v>30</v>
      </c>
      <c r="J1121" s="6" t="s">
        <v>41</v>
      </c>
      <c r="K1121" s="7">
        <v>2.0699999999999998</v>
      </c>
      <c r="L1121" s="6" t="s">
        <v>32</v>
      </c>
      <c r="M1121" s="6">
        <v>201531</v>
      </c>
      <c r="N1121" s="6" t="str">
        <f t="shared" si="52"/>
        <v>2015-3-1</v>
      </c>
      <c r="O1121" s="7">
        <v>2.2200000000000002</v>
      </c>
      <c r="P1121" s="7">
        <v>2.4300000000000002</v>
      </c>
      <c r="Q1121" s="6" t="s">
        <v>32</v>
      </c>
      <c r="R1121" s="6">
        <v>201631</v>
      </c>
      <c r="S1121" s="6" t="str">
        <f t="shared" si="53"/>
        <v>2016-3-1</v>
      </c>
      <c r="T1121" s="7">
        <v>2.34</v>
      </c>
      <c r="U1121" s="7">
        <v>2.86</v>
      </c>
      <c r="V1121" s="6" t="s">
        <v>32</v>
      </c>
      <c r="W1121" s="6">
        <v>0</v>
      </c>
      <c r="X1121" s="6">
        <v>0</v>
      </c>
      <c r="Y1121" s="6">
        <v>1</v>
      </c>
      <c r="Z1121" s="6">
        <v>1</v>
      </c>
      <c r="AA1121" s="6">
        <v>0</v>
      </c>
      <c r="AB1121" s="6">
        <v>0</v>
      </c>
      <c r="AC1121" s="6">
        <v>0</v>
      </c>
      <c r="AD1121" s="6">
        <v>0</v>
      </c>
      <c r="AE1121" s="6">
        <v>0</v>
      </c>
      <c r="AF1121" s="6">
        <v>0</v>
      </c>
      <c r="AG1121" s="6">
        <v>0</v>
      </c>
      <c r="AH1121" s="6">
        <v>0</v>
      </c>
    </row>
    <row r="1122" spans="1:34" x14ac:dyDescent="0.3">
      <c r="A1122" s="6">
        <v>201481</v>
      </c>
      <c r="B1122" s="12" t="str">
        <f t="shared" si="51"/>
        <v>2014-8-1</v>
      </c>
      <c r="C1122" s="15">
        <v>2014</v>
      </c>
      <c r="D1122" s="15">
        <v>8</v>
      </c>
      <c r="E1122" s="15">
        <v>1</v>
      </c>
      <c r="F1122" s="6" t="s">
        <v>33</v>
      </c>
      <c r="G1122" s="6" t="s">
        <v>40</v>
      </c>
      <c r="H1122" s="7">
        <v>4</v>
      </c>
      <c r="I1122" s="6" t="s">
        <v>30</v>
      </c>
      <c r="J1122" s="6" t="s">
        <v>45</v>
      </c>
      <c r="K1122" s="7">
        <v>3.47</v>
      </c>
      <c r="L1122" s="6" t="s">
        <v>32</v>
      </c>
      <c r="M1122" s="6">
        <v>201531</v>
      </c>
      <c r="N1122" s="6" t="str">
        <f t="shared" si="52"/>
        <v>2015-3-1</v>
      </c>
      <c r="O1122" s="7">
        <v>3.72</v>
      </c>
      <c r="P1122" s="7">
        <v>4</v>
      </c>
      <c r="Q1122" s="6" t="s">
        <v>32</v>
      </c>
      <c r="R1122" s="6">
        <v>201831</v>
      </c>
      <c r="S1122" s="6" t="str">
        <f t="shared" si="53"/>
        <v>2018-3-1</v>
      </c>
      <c r="T1122" s="7">
        <v>3.57</v>
      </c>
      <c r="U1122" s="7">
        <v>3.1</v>
      </c>
      <c r="V1122" s="6" t="s">
        <v>32</v>
      </c>
      <c r="W1122" s="6">
        <v>0</v>
      </c>
      <c r="X1122" s="6">
        <v>0</v>
      </c>
      <c r="Y1122" s="6">
        <v>1</v>
      </c>
      <c r="Z1122" s="6">
        <v>1</v>
      </c>
      <c r="AA1122" s="6">
        <v>1</v>
      </c>
      <c r="AB1122" s="6">
        <v>1</v>
      </c>
      <c r="AC1122" s="6">
        <v>0</v>
      </c>
      <c r="AD1122" s="6">
        <v>0</v>
      </c>
      <c r="AE1122" s="6">
        <v>0</v>
      </c>
      <c r="AF1122" s="6">
        <v>1</v>
      </c>
      <c r="AG1122" s="6">
        <v>1</v>
      </c>
      <c r="AH1122" s="6">
        <v>1</v>
      </c>
    </row>
    <row r="1123" spans="1:34" x14ac:dyDescent="0.3">
      <c r="A1123" s="6">
        <v>201481</v>
      </c>
      <c r="B1123" s="12" t="str">
        <f t="shared" si="51"/>
        <v>2014-8-1</v>
      </c>
      <c r="C1123" s="15">
        <v>2014</v>
      </c>
      <c r="D1123" s="15">
        <v>8</v>
      </c>
      <c r="E1123" s="15">
        <v>1</v>
      </c>
      <c r="F1123" s="6" t="s">
        <v>33</v>
      </c>
      <c r="G1123" s="6" t="s">
        <v>40</v>
      </c>
      <c r="H1123" s="7">
        <v>3.83</v>
      </c>
      <c r="I1123" s="6" t="s">
        <v>30</v>
      </c>
      <c r="J1123" s="6" t="s">
        <v>41</v>
      </c>
      <c r="K1123" s="7">
        <v>3.32</v>
      </c>
      <c r="L1123" s="6" t="s">
        <v>32</v>
      </c>
      <c r="M1123" s="6">
        <v>201531</v>
      </c>
      <c r="N1123" s="6" t="str">
        <f t="shared" si="52"/>
        <v>2015-3-1</v>
      </c>
      <c r="O1123" s="7">
        <v>2.93</v>
      </c>
      <c r="P1123" s="7">
        <v>2.57</v>
      </c>
      <c r="Q1123" s="6" t="s">
        <v>32</v>
      </c>
      <c r="R1123" s="6">
        <v>201831</v>
      </c>
      <c r="S1123" s="6" t="str">
        <f t="shared" si="53"/>
        <v>2018-3-1</v>
      </c>
      <c r="T1123" s="7">
        <v>3.37</v>
      </c>
      <c r="U1123" s="7">
        <v>3.57</v>
      </c>
      <c r="V1123" s="6" t="s">
        <v>32</v>
      </c>
      <c r="W1123" s="6">
        <v>1</v>
      </c>
      <c r="X1123" s="6">
        <v>0</v>
      </c>
      <c r="Y1123" s="6">
        <v>1</v>
      </c>
      <c r="Z1123" s="6">
        <v>1</v>
      </c>
      <c r="AA1123" s="6">
        <v>1</v>
      </c>
      <c r="AB1123" s="6">
        <v>1</v>
      </c>
      <c r="AC1123" s="6">
        <v>0</v>
      </c>
      <c r="AD1123" s="6">
        <v>0</v>
      </c>
      <c r="AE1123" s="6">
        <v>0</v>
      </c>
      <c r="AF1123" s="6">
        <v>1</v>
      </c>
      <c r="AG1123" s="6">
        <v>1</v>
      </c>
      <c r="AH1123" s="6">
        <v>1</v>
      </c>
    </row>
    <row r="1124" spans="1:34" x14ac:dyDescent="0.3">
      <c r="A1124" s="6">
        <v>201481</v>
      </c>
      <c r="B1124" s="12" t="str">
        <f t="shared" si="51"/>
        <v>2014-8-1</v>
      </c>
      <c r="C1124" s="15">
        <v>2014</v>
      </c>
      <c r="D1124" s="15">
        <v>8</v>
      </c>
      <c r="E1124" s="15">
        <v>1</v>
      </c>
      <c r="F1124" s="6" t="s">
        <v>33</v>
      </c>
      <c r="G1124" s="6" t="s">
        <v>40</v>
      </c>
      <c r="H1124" s="7">
        <v>3.02</v>
      </c>
      <c r="I1124" s="6" t="s">
        <v>30</v>
      </c>
      <c r="J1124" s="6" t="s">
        <v>44</v>
      </c>
      <c r="K1124" s="7">
        <v>3.12</v>
      </c>
      <c r="L1124" s="6" t="s">
        <v>32</v>
      </c>
      <c r="M1124" s="6">
        <v>201531</v>
      </c>
      <c r="N1124" s="6" t="str">
        <f t="shared" si="52"/>
        <v>2015-3-1</v>
      </c>
      <c r="O1124" s="7">
        <v>2.58</v>
      </c>
      <c r="P1124" s="7">
        <v>2.0699999999999998</v>
      </c>
      <c r="Q1124" s="6" t="s">
        <v>32</v>
      </c>
      <c r="R1124" s="6">
        <v>201831</v>
      </c>
      <c r="S1124" s="6" t="str">
        <f t="shared" si="53"/>
        <v>2018-3-1</v>
      </c>
      <c r="T1124" s="7">
        <v>3.09</v>
      </c>
      <c r="U1124" s="7">
        <v>3.23</v>
      </c>
      <c r="V1124" s="6" t="s">
        <v>32</v>
      </c>
      <c r="W1124" s="6">
        <v>1</v>
      </c>
      <c r="X1124" s="6">
        <v>0</v>
      </c>
      <c r="Y1124" s="6">
        <v>1</v>
      </c>
      <c r="Z1124" s="6">
        <v>1</v>
      </c>
      <c r="AA1124" s="6">
        <v>1</v>
      </c>
      <c r="AB1124" s="6">
        <v>1</v>
      </c>
      <c r="AC1124" s="6">
        <v>0</v>
      </c>
      <c r="AD1124" s="6">
        <v>0</v>
      </c>
      <c r="AE1124" s="6">
        <v>0</v>
      </c>
      <c r="AF1124" s="6">
        <v>1</v>
      </c>
      <c r="AG1124" s="6">
        <v>1</v>
      </c>
      <c r="AH1124" s="6">
        <v>1</v>
      </c>
    </row>
    <row r="1125" spans="1:34" x14ac:dyDescent="0.3">
      <c r="A1125" s="6">
        <v>201481</v>
      </c>
      <c r="B1125" s="12" t="str">
        <f t="shared" si="51"/>
        <v>2014-8-1</v>
      </c>
      <c r="C1125" s="15">
        <v>2014</v>
      </c>
      <c r="D1125" s="15">
        <v>8</v>
      </c>
      <c r="E1125" s="15">
        <v>1</v>
      </c>
      <c r="F1125" s="6" t="s">
        <v>28</v>
      </c>
      <c r="G1125" s="6" t="s">
        <v>34</v>
      </c>
      <c r="H1125" s="7">
        <v>3.43</v>
      </c>
      <c r="I1125" s="6" t="s">
        <v>30</v>
      </c>
      <c r="J1125" s="6" t="s">
        <v>35</v>
      </c>
      <c r="K1125" s="7">
        <v>3.91</v>
      </c>
      <c r="L1125" s="6" t="s">
        <v>32</v>
      </c>
      <c r="M1125" s="6">
        <v>201531</v>
      </c>
      <c r="N1125" s="6" t="str">
        <f t="shared" si="52"/>
        <v>2015-3-1</v>
      </c>
      <c r="O1125" s="7">
        <v>3.95</v>
      </c>
      <c r="P1125" s="7">
        <v>4</v>
      </c>
      <c r="Q1125" s="6" t="s">
        <v>32</v>
      </c>
      <c r="R1125" s="6">
        <v>201831</v>
      </c>
      <c r="S1125" s="6" t="str">
        <f t="shared" si="53"/>
        <v>2018-3-1</v>
      </c>
      <c r="T1125" s="7">
        <v>3.79</v>
      </c>
      <c r="U1125" s="7">
        <v>3.87</v>
      </c>
      <c r="V1125" s="6" t="s">
        <v>32</v>
      </c>
      <c r="W1125" s="6">
        <v>0</v>
      </c>
      <c r="X1125" s="6">
        <v>0</v>
      </c>
      <c r="Y1125" s="6">
        <v>1</v>
      </c>
      <c r="Z1125" s="6">
        <v>1</v>
      </c>
      <c r="AA1125" s="6">
        <v>1</v>
      </c>
      <c r="AB1125" s="6">
        <v>1</v>
      </c>
      <c r="AC1125" s="6">
        <v>0</v>
      </c>
      <c r="AD1125" s="6">
        <v>0</v>
      </c>
      <c r="AE1125" s="6">
        <v>0</v>
      </c>
      <c r="AF1125" s="6">
        <v>1</v>
      </c>
      <c r="AG1125" s="6">
        <v>1</v>
      </c>
      <c r="AH1125" s="6">
        <v>1</v>
      </c>
    </row>
    <row r="1126" spans="1:34" x14ac:dyDescent="0.3">
      <c r="A1126" s="6">
        <v>201481</v>
      </c>
      <c r="B1126" s="12" t="str">
        <f t="shared" si="51"/>
        <v>2014-8-1</v>
      </c>
      <c r="C1126" s="15">
        <v>2014</v>
      </c>
      <c r="D1126" s="15">
        <v>8</v>
      </c>
      <c r="E1126" s="15">
        <v>1</v>
      </c>
      <c r="F1126" s="6" t="s">
        <v>28</v>
      </c>
      <c r="G1126" s="6" t="s">
        <v>40</v>
      </c>
      <c r="H1126" s="7">
        <v>3.43</v>
      </c>
      <c r="I1126" s="6" t="s">
        <v>30</v>
      </c>
      <c r="J1126" s="6" t="s">
        <v>41</v>
      </c>
      <c r="K1126" s="7">
        <v>3.17</v>
      </c>
      <c r="L1126" s="6" t="s">
        <v>32</v>
      </c>
      <c r="M1126" s="6">
        <v>201531</v>
      </c>
      <c r="N1126" s="6" t="str">
        <f t="shared" si="52"/>
        <v>2015-3-1</v>
      </c>
      <c r="O1126" s="7">
        <v>3.12</v>
      </c>
      <c r="P1126" s="7">
        <v>3.08</v>
      </c>
      <c r="Q1126" s="6" t="s">
        <v>32</v>
      </c>
      <c r="R1126" s="6">
        <v>201831</v>
      </c>
      <c r="S1126" s="6" t="str">
        <f t="shared" si="53"/>
        <v>2018-3-1</v>
      </c>
      <c r="T1126" s="7">
        <v>3.31</v>
      </c>
      <c r="U1126" s="7">
        <v>2.6</v>
      </c>
      <c r="V1126" s="6" t="s">
        <v>32</v>
      </c>
      <c r="W1126" s="6">
        <v>0</v>
      </c>
      <c r="X1126" s="6">
        <v>0</v>
      </c>
      <c r="Y1126" s="6">
        <v>1</v>
      </c>
      <c r="Z1126" s="6">
        <v>1</v>
      </c>
      <c r="AA1126" s="6">
        <v>1</v>
      </c>
      <c r="AB1126" s="6">
        <v>1</v>
      </c>
      <c r="AC1126" s="6">
        <v>0</v>
      </c>
      <c r="AD1126" s="6">
        <v>0</v>
      </c>
      <c r="AE1126" s="6">
        <v>0</v>
      </c>
      <c r="AF1126" s="6">
        <v>1</v>
      </c>
      <c r="AG1126" s="6">
        <v>1</v>
      </c>
      <c r="AH1126" s="6">
        <v>1</v>
      </c>
    </row>
    <row r="1127" spans="1:34" x14ac:dyDescent="0.3">
      <c r="A1127" s="6">
        <v>201481</v>
      </c>
      <c r="B1127" s="12" t="str">
        <f t="shared" si="51"/>
        <v>2014-8-1</v>
      </c>
      <c r="C1127" s="15">
        <v>2014</v>
      </c>
      <c r="D1127" s="15">
        <v>8</v>
      </c>
      <c r="E1127" s="15">
        <v>1</v>
      </c>
      <c r="F1127" s="6" t="s">
        <v>33</v>
      </c>
      <c r="G1127" s="6" t="s">
        <v>40</v>
      </c>
      <c r="H1127" s="7">
        <v>3.81</v>
      </c>
      <c r="I1127" s="6" t="s">
        <v>30</v>
      </c>
      <c r="J1127" s="6" t="s">
        <v>43</v>
      </c>
      <c r="K1127" s="7">
        <v>3.56</v>
      </c>
      <c r="L1127" s="6" t="s">
        <v>32</v>
      </c>
      <c r="M1127" s="6">
        <v>201531</v>
      </c>
      <c r="N1127" s="6" t="str">
        <f t="shared" si="52"/>
        <v>2015-3-1</v>
      </c>
      <c r="O1127" s="7">
        <v>3.68</v>
      </c>
      <c r="P1127" s="7">
        <v>3.77</v>
      </c>
      <c r="Q1127" s="6" t="s">
        <v>32</v>
      </c>
      <c r="R1127" s="6">
        <v>201781</v>
      </c>
      <c r="S1127" s="6" t="str">
        <f t="shared" si="53"/>
        <v>2017-8-1</v>
      </c>
      <c r="T1127" s="7">
        <v>3.46</v>
      </c>
      <c r="U1127" s="7">
        <v>3.61</v>
      </c>
      <c r="V1127" s="6" t="s">
        <v>32</v>
      </c>
      <c r="W1127" s="6">
        <v>1</v>
      </c>
      <c r="X1127" s="6">
        <v>0</v>
      </c>
      <c r="Y1127" s="6">
        <v>1</v>
      </c>
      <c r="Z1127" s="6">
        <v>1</v>
      </c>
      <c r="AA1127" s="6">
        <v>1</v>
      </c>
      <c r="AB1127" s="6">
        <v>1</v>
      </c>
      <c r="AC1127" s="6">
        <v>0</v>
      </c>
      <c r="AD1127" s="6">
        <v>0</v>
      </c>
      <c r="AE1127" s="6">
        <v>0</v>
      </c>
      <c r="AF1127" s="6">
        <v>1</v>
      </c>
      <c r="AG1127" s="6">
        <v>1</v>
      </c>
      <c r="AH1127" s="6">
        <v>1</v>
      </c>
    </row>
    <row r="1128" spans="1:34" x14ac:dyDescent="0.3">
      <c r="A1128" s="6">
        <v>201481</v>
      </c>
      <c r="B1128" s="12" t="str">
        <f t="shared" si="51"/>
        <v>2014-8-1</v>
      </c>
      <c r="C1128" s="15">
        <v>2014</v>
      </c>
      <c r="D1128" s="15">
        <v>8</v>
      </c>
      <c r="E1128" s="15">
        <v>1</v>
      </c>
      <c r="F1128" s="6" t="s">
        <v>28</v>
      </c>
      <c r="G1128" s="6" t="s">
        <v>38</v>
      </c>
      <c r="H1128" s="7">
        <v>2.96</v>
      </c>
      <c r="I1128" s="6" t="s">
        <v>30</v>
      </c>
      <c r="J1128" s="6" t="s">
        <v>41</v>
      </c>
      <c r="K1128" s="7">
        <v>1.5</v>
      </c>
      <c r="L1128" s="6" t="s">
        <v>39</v>
      </c>
      <c r="M1128" s="6">
        <v>201531</v>
      </c>
      <c r="N1128" s="6" t="str">
        <f t="shared" si="52"/>
        <v>2015-3-1</v>
      </c>
      <c r="O1128" s="7">
        <v>1.77</v>
      </c>
      <c r="P1128" s="7">
        <v>1.2</v>
      </c>
      <c r="Q1128" s="6" t="s">
        <v>39</v>
      </c>
      <c r="R1128" s="6">
        <v>202031</v>
      </c>
      <c r="S1128" s="6" t="str">
        <f t="shared" si="53"/>
        <v>2020-3-1</v>
      </c>
      <c r="T1128" s="7">
        <v>2.0299999999999998</v>
      </c>
      <c r="U1128" s="7">
        <v>3.33</v>
      </c>
      <c r="V1128" s="6" t="s">
        <v>32</v>
      </c>
      <c r="W1128" s="6">
        <v>0</v>
      </c>
      <c r="X1128" s="6">
        <v>0</v>
      </c>
      <c r="Y1128" s="6">
        <v>1</v>
      </c>
      <c r="Z1128" s="6">
        <v>1</v>
      </c>
      <c r="AA1128" s="6">
        <v>1</v>
      </c>
      <c r="AB1128" s="6">
        <v>1</v>
      </c>
      <c r="AC1128" s="6">
        <v>1</v>
      </c>
      <c r="AD1128" s="6">
        <v>1</v>
      </c>
      <c r="AE1128" s="6">
        <v>0</v>
      </c>
      <c r="AF1128" s="6">
        <v>0</v>
      </c>
      <c r="AG1128" s="6">
        <v>0</v>
      </c>
      <c r="AH1128" s="6">
        <v>1</v>
      </c>
    </row>
    <row r="1129" spans="1:34" x14ac:dyDescent="0.3">
      <c r="A1129" s="6">
        <v>201481</v>
      </c>
      <c r="B1129" s="12" t="str">
        <f t="shared" si="51"/>
        <v>2014-8-1</v>
      </c>
      <c r="C1129" s="15">
        <v>2014</v>
      </c>
      <c r="D1129" s="15">
        <v>8</v>
      </c>
      <c r="E1129" s="15">
        <v>1</v>
      </c>
      <c r="F1129" s="6" t="s">
        <v>28</v>
      </c>
      <c r="G1129" s="6" t="s">
        <v>40</v>
      </c>
      <c r="H1129" s="7">
        <v>3.87</v>
      </c>
      <c r="I1129" s="6" t="s">
        <v>30</v>
      </c>
      <c r="J1129" s="6" t="s">
        <v>43</v>
      </c>
      <c r="K1129" s="7">
        <v>3.34</v>
      </c>
      <c r="L1129" s="6" t="s">
        <v>32</v>
      </c>
      <c r="M1129" s="6">
        <v>201531</v>
      </c>
      <c r="N1129" s="6" t="str">
        <f t="shared" si="52"/>
        <v>2015-3-1</v>
      </c>
      <c r="O1129" s="7">
        <v>3.33</v>
      </c>
      <c r="P1129" s="7">
        <v>3.32</v>
      </c>
      <c r="Q1129" s="6" t="s">
        <v>32</v>
      </c>
      <c r="R1129" s="6">
        <v>201831</v>
      </c>
      <c r="S1129" s="6" t="str">
        <f t="shared" si="53"/>
        <v>2018-3-1</v>
      </c>
      <c r="T1129" s="7">
        <v>3.24</v>
      </c>
      <c r="U1129" s="7">
        <v>4</v>
      </c>
      <c r="V1129" s="6" t="s">
        <v>32</v>
      </c>
      <c r="W1129" s="6">
        <v>0</v>
      </c>
      <c r="X1129" s="6">
        <v>0</v>
      </c>
      <c r="Y1129" s="6">
        <v>1</v>
      </c>
      <c r="Z1129" s="6">
        <v>1</v>
      </c>
      <c r="AA1129" s="6">
        <v>1</v>
      </c>
      <c r="AB1129" s="6">
        <v>1</v>
      </c>
      <c r="AC1129" s="6">
        <v>0</v>
      </c>
      <c r="AD1129" s="6">
        <v>0</v>
      </c>
      <c r="AE1129" s="6">
        <v>0</v>
      </c>
      <c r="AF1129" s="6">
        <v>1</v>
      </c>
      <c r="AG1129" s="6">
        <v>1</v>
      </c>
      <c r="AH1129" s="6">
        <v>1</v>
      </c>
    </row>
    <row r="1130" spans="1:34" x14ac:dyDescent="0.3">
      <c r="A1130" s="6">
        <v>201581</v>
      </c>
      <c r="B1130" s="12" t="str">
        <f t="shared" si="51"/>
        <v>2015-8-1</v>
      </c>
      <c r="C1130" s="15">
        <v>2015</v>
      </c>
      <c r="D1130" s="15">
        <v>8</v>
      </c>
      <c r="E1130" s="15">
        <v>1</v>
      </c>
      <c r="F1130" s="6" t="s">
        <v>33</v>
      </c>
      <c r="G1130" s="6" t="s">
        <v>34</v>
      </c>
      <c r="H1130" s="7">
        <v>4</v>
      </c>
      <c r="I1130" s="6" t="s">
        <v>59</v>
      </c>
      <c r="J1130" s="6" t="s">
        <v>35</v>
      </c>
      <c r="K1130" s="7">
        <v>3.89</v>
      </c>
      <c r="L1130" s="6" t="s">
        <v>32</v>
      </c>
      <c r="M1130" s="6">
        <v>201631</v>
      </c>
      <c r="N1130" s="6" t="str">
        <f t="shared" si="52"/>
        <v>2016-3-1</v>
      </c>
      <c r="O1130" s="7">
        <v>3.82</v>
      </c>
      <c r="P1130" s="7">
        <v>3.77</v>
      </c>
      <c r="Q1130" s="6" t="s">
        <v>32</v>
      </c>
      <c r="R1130" s="6">
        <v>201931</v>
      </c>
      <c r="S1130" s="6" t="str">
        <f t="shared" si="53"/>
        <v>2019-3-1</v>
      </c>
      <c r="T1130" s="7">
        <v>3.66</v>
      </c>
      <c r="U1130" s="7">
        <v>3.81</v>
      </c>
      <c r="V1130" s="6" t="s">
        <v>32</v>
      </c>
      <c r="W1130" s="6">
        <v>0</v>
      </c>
      <c r="X1130" s="6">
        <v>0</v>
      </c>
      <c r="Y1130" s="6">
        <v>1</v>
      </c>
      <c r="Z1130" s="6">
        <v>1</v>
      </c>
      <c r="AA1130" s="6">
        <v>1</v>
      </c>
      <c r="AB1130" s="6">
        <v>1</v>
      </c>
      <c r="AC1130" s="6">
        <v>0</v>
      </c>
      <c r="AD1130" s="6">
        <v>0</v>
      </c>
      <c r="AE1130" s="6">
        <v>0</v>
      </c>
      <c r="AF1130" s="6">
        <v>1</v>
      </c>
      <c r="AG1130" s="6">
        <v>1</v>
      </c>
      <c r="AH1130" s="6">
        <v>1</v>
      </c>
    </row>
    <row r="1131" spans="1:34" x14ac:dyDescent="0.3">
      <c r="A1131" s="6">
        <v>201581</v>
      </c>
      <c r="B1131" s="12" t="str">
        <f t="shared" si="51"/>
        <v>2015-8-1</v>
      </c>
      <c r="C1131" s="15">
        <v>2015</v>
      </c>
      <c r="D1131" s="15">
        <v>8</v>
      </c>
      <c r="E1131" s="15">
        <v>1</v>
      </c>
      <c r="F1131" s="6" t="s">
        <v>28</v>
      </c>
      <c r="G1131" s="6" t="s">
        <v>34</v>
      </c>
      <c r="H1131" s="7">
        <v>3</v>
      </c>
      <c r="I1131" s="6" t="s">
        <v>55</v>
      </c>
      <c r="J1131" s="6" t="s">
        <v>35</v>
      </c>
      <c r="K1131" s="7">
        <v>3.4</v>
      </c>
      <c r="L1131" s="6" t="s">
        <v>32</v>
      </c>
      <c r="M1131" s="6">
        <v>201631</v>
      </c>
      <c r="N1131" s="6" t="str">
        <f t="shared" si="52"/>
        <v>2016-3-1</v>
      </c>
      <c r="O1131" s="7">
        <v>3.35</v>
      </c>
      <c r="P1131" s="7">
        <v>3.33</v>
      </c>
      <c r="Q1131" s="6" t="s">
        <v>32</v>
      </c>
      <c r="R1131" s="6">
        <v>201951</v>
      </c>
      <c r="S1131" s="6" t="str">
        <f t="shared" si="53"/>
        <v>2019-5-1</v>
      </c>
      <c r="T1131" s="7">
        <v>2.98</v>
      </c>
      <c r="U1131" s="7">
        <v>2</v>
      </c>
      <c r="V1131" s="6" t="s">
        <v>32</v>
      </c>
      <c r="W1131" s="6">
        <v>0</v>
      </c>
      <c r="X1131" s="6">
        <v>1</v>
      </c>
      <c r="Y1131" s="6">
        <v>1</v>
      </c>
      <c r="Z1131" s="6">
        <v>1</v>
      </c>
      <c r="AA1131" s="6">
        <v>1</v>
      </c>
      <c r="AB1131" s="6">
        <v>1</v>
      </c>
      <c r="AC1131" s="6">
        <v>0</v>
      </c>
      <c r="AD1131" s="6">
        <v>0</v>
      </c>
      <c r="AE1131" s="6">
        <v>0</v>
      </c>
      <c r="AF1131" s="6">
        <v>1</v>
      </c>
      <c r="AG1131" s="6">
        <v>1</v>
      </c>
      <c r="AH1131" s="6">
        <v>1</v>
      </c>
    </row>
    <row r="1132" spans="1:34" x14ac:dyDescent="0.3">
      <c r="A1132" s="6">
        <v>201581</v>
      </c>
      <c r="B1132" s="12" t="str">
        <f t="shared" si="51"/>
        <v>2015-8-1</v>
      </c>
      <c r="C1132" s="15">
        <v>2015</v>
      </c>
      <c r="D1132" s="15">
        <v>8</v>
      </c>
      <c r="E1132" s="15">
        <v>1</v>
      </c>
      <c r="F1132" s="6" t="s">
        <v>33</v>
      </c>
      <c r="G1132" s="6" t="s">
        <v>34</v>
      </c>
      <c r="H1132" s="7">
        <v>3.53</v>
      </c>
      <c r="I1132" s="6" t="s">
        <v>55</v>
      </c>
      <c r="J1132" s="6" t="s">
        <v>35</v>
      </c>
      <c r="K1132" s="7">
        <v>2.56</v>
      </c>
      <c r="L1132" s="6" t="s">
        <v>32</v>
      </c>
      <c r="M1132" s="6">
        <v>201631</v>
      </c>
      <c r="N1132" s="6" t="str">
        <f t="shared" si="52"/>
        <v>2016-3-1</v>
      </c>
      <c r="O1132" s="7">
        <v>2.15</v>
      </c>
      <c r="P1132" s="7">
        <v>1.86</v>
      </c>
      <c r="Q1132" s="6" t="s">
        <v>42</v>
      </c>
      <c r="R1132" s="6">
        <v>201961</v>
      </c>
      <c r="S1132" s="6" t="str">
        <f t="shared" si="53"/>
        <v>2019-6-1</v>
      </c>
      <c r="T1132" s="7">
        <v>2.81</v>
      </c>
      <c r="U1132" s="7">
        <v>4</v>
      </c>
      <c r="V1132" s="6" t="s">
        <v>32</v>
      </c>
      <c r="W1132" s="6">
        <v>0</v>
      </c>
      <c r="X1132" s="6">
        <v>1</v>
      </c>
      <c r="Y1132" s="6">
        <v>1</v>
      </c>
      <c r="Z1132" s="6">
        <v>1</v>
      </c>
      <c r="AA1132" s="6">
        <v>1</v>
      </c>
      <c r="AB1132" s="6">
        <v>1</v>
      </c>
      <c r="AC1132" s="6">
        <v>0</v>
      </c>
      <c r="AD1132" s="6">
        <v>0</v>
      </c>
      <c r="AE1132" s="6">
        <v>0</v>
      </c>
      <c r="AF1132" s="6">
        <v>0</v>
      </c>
      <c r="AG1132" s="6">
        <v>1</v>
      </c>
      <c r="AH1132" s="6">
        <v>1</v>
      </c>
    </row>
    <row r="1133" spans="1:34" x14ac:dyDescent="0.3">
      <c r="A1133" s="6">
        <v>201581</v>
      </c>
      <c r="B1133" s="12" t="str">
        <f t="shared" si="51"/>
        <v>2015-8-1</v>
      </c>
      <c r="C1133" s="15">
        <v>2015</v>
      </c>
      <c r="D1133" s="15">
        <v>8</v>
      </c>
      <c r="E1133" s="15">
        <v>1</v>
      </c>
      <c r="F1133" s="6" t="s">
        <v>28</v>
      </c>
      <c r="G1133" s="6" t="s">
        <v>34</v>
      </c>
      <c r="H1133" s="7">
        <v>3.02</v>
      </c>
      <c r="I1133" s="6" t="s">
        <v>51</v>
      </c>
      <c r="J1133" s="6" t="s">
        <v>35</v>
      </c>
      <c r="K1133" s="7">
        <v>1.8</v>
      </c>
      <c r="L1133" s="6" t="s">
        <v>39</v>
      </c>
      <c r="M1133" s="6">
        <v>201631</v>
      </c>
      <c r="N1133" s="6" t="str">
        <f t="shared" si="52"/>
        <v>2016-3-1</v>
      </c>
      <c r="O1133" s="7">
        <v>2.21</v>
      </c>
      <c r="P1133" s="7">
        <v>2.56</v>
      </c>
      <c r="Q1133" s="6" t="s">
        <v>32</v>
      </c>
      <c r="R1133" s="6">
        <v>201931</v>
      </c>
      <c r="S1133" s="6" t="str">
        <f t="shared" si="53"/>
        <v>2019-3-1</v>
      </c>
      <c r="T1133" s="7">
        <v>2.83</v>
      </c>
      <c r="U1133" s="7">
        <v>2.5499999999999998</v>
      </c>
      <c r="V1133" s="6" t="s">
        <v>32</v>
      </c>
      <c r="W1133" s="6">
        <v>0</v>
      </c>
      <c r="X1133" s="6">
        <v>0</v>
      </c>
      <c r="Y1133" s="6">
        <v>1</v>
      </c>
      <c r="Z1133" s="6">
        <v>1</v>
      </c>
      <c r="AA1133" s="6">
        <v>1</v>
      </c>
      <c r="AB1133" s="6">
        <v>1</v>
      </c>
      <c r="AC1133" s="6">
        <v>0</v>
      </c>
      <c r="AD1133" s="6">
        <v>0</v>
      </c>
      <c r="AE1133" s="6">
        <v>0</v>
      </c>
      <c r="AF1133" s="6">
        <v>1</v>
      </c>
      <c r="AG1133" s="6">
        <v>1</v>
      </c>
      <c r="AH1133" s="6">
        <v>1</v>
      </c>
    </row>
    <row r="1134" spans="1:34" x14ac:dyDescent="0.3">
      <c r="A1134" s="6">
        <v>201581</v>
      </c>
      <c r="B1134" s="12" t="str">
        <f t="shared" si="51"/>
        <v>2015-8-1</v>
      </c>
      <c r="C1134" s="15">
        <v>2015</v>
      </c>
      <c r="D1134" s="15">
        <v>8</v>
      </c>
      <c r="E1134" s="15">
        <v>1</v>
      </c>
      <c r="F1134" s="6" t="s">
        <v>28</v>
      </c>
      <c r="G1134" s="6" t="s">
        <v>34</v>
      </c>
      <c r="H1134" s="7">
        <v>3.59</v>
      </c>
      <c r="I1134" s="6" t="s">
        <v>51</v>
      </c>
      <c r="J1134" s="6" t="s">
        <v>35</v>
      </c>
      <c r="K1134" s="7">
        <v>2.2000000000000002</v>
      </c>
      <c r="L1134" s="6" t="s">
        <v>32</v>
      </c>
      <c r="M1134" s="6">
        <v>201631</v>
      </c>
      <c r="N1134" s="6" t="str">
        <f t="shared" si="52"/>
        <v>2016-3-1</v>
      </c>
      <c r="O1134" s="7">
        <v>1.35</v>
      </c>
      <c r="P1134" s="7">
        <v>0.82</v>
      </c>
      <c r="Q1134" s="6" t="s">
        <v>39</v>
      </c>
      <c r="R1134" s="6">
        <v>201931</v>
      </c>
      <c r="S1134" s="6" t="str">
        <f t="shared" si="53"/>
        <v>2019-3-1</v>
      </c>
      <c r="T1134" s="7">
        <v>2.64</v>
      </c>
      <c r="U1134" s="7">
        <v>3.05</v>
      </c>
      <c r="V1134" s="6" t="s">
        <v>32</v>
      </c>
      <c r="W1134" s="6">
        <v>0</v>
      </c>
      <c r="X1134" s="6">
        <v>0</v>
      </c>
      <c r="Y1134" s="6">
        <v>1</v>
      </c>
      <c r="Z1134" s="6">
        <v>1</v>
      </c>
      <c r="AA1134" s="6">
        <v>1</v>
      </c>
      <c r="AB1134" s="6">
        <v>1</v>
      </c>
      <c r="AC1134" s="6">
        <v>0</v>
      </c>
      <c r="AD1134" s="6">
        <v>0</v>
      </c>
      <c r="AE1134" s="6">
        <v>0</v>
      </c>
      <c r="AF1134" s="6">
        <v>1</v>
      </c>
      <c r="AG1134" s="6">
        <v>1</v>
      </c>
      <c r="AH1134" s="6">
        <v>1</v>
      </c>
    </row>
    <row r="1135" spans="1:34" x14ac:dyDescent="0.3">
      <c r="A1135" s="6">
        <v>201581</v>
      </c>
      <c r="B1135" s="12" t="str">
        <f t="shared" si="51"/>
        <v>2015-8-1</v>
      </c>
      <c r="C1135" s="15">
        <v>2015</v>
      </c>
      <c r="D1135" s="15">
        <v>8</v>
      </c>
      <c r="E1135" s="15">
        <v>1</v>
      </c>
      <c r="F1135" s="6" t="s">
        <v>33</v>
      </c>
      <c r="G1135" s="6" t="s">
        <v>38</v>
      </c>
      <c r="H1135" s="7">
        <v>4</v>
      </c>
      <c r="I1135" s="6" t="s">
        <v>63</v>
      </c>
      <c r="J1135" s="6" t="s">
        <v>41</v>
      </c>
      <c r="K1135" s="7">
        <v>3.9</v>
      </c>
      <c r="L1135" s="6" t="s">
        <v>32</v>
      </c>
      <c r="M1135" s="6">
        <v>201661</v>
      </c>
      <c r="N1135" s="6" t="str">
        <f t="shared" si="52"/>
        <v>2016-6-1</v>
      </c>
      <c r="O1135" s="7">
        <v>3.97</v>
      </c>
      <c r="P1135" s="7">
        <v>4</v>
      </c>
      <c r="Q1135" s="6" t="s">
        <v>32</v>
      </c>
      <c r="R1135" s="6">
        <v>201931</v>
      </c>
      <c r="S1135" s="6" t="str">
        <f t="shared" si="53"/>
        <v>2019-3-1</v>
      </c>
      <c r="T1135" s="7">
        <v>3.97</v>
      </c>
      <c r="U1135" s="7">
        <v>4</v>
      </c>
      <c r="V1135" s="6" t="s">
        <v>32</v>
      </c>
      <c r="W1135" s="6">
        <v>0</v>
      </c>
      <c r="X1135" s="6">
        <v>1</v>
      </c>
      <c r="Y1135" s="6">
        <v>1</v>
      </c>
      <c r="Z1135" s="6">
        <v>1</v>
      </c>
      <c r="AA1135" s="6">
        <v>1</v>
      </c>
      <c r="AB1135" s="6">
        <v>1</v>
      </c>
      <c r="AC1135" s="6">
        <v>0</v>
      </c>
      <c r="AD1135" s="6">
        <v>0</v>
      </c>
      <c r="AE1135" s="6">
        <v>0</v>
      </c>
      <c r="AF1135" s="6">
        <v>1</v>
      </c>
      <c r="AG1135" s="6">
        <v>1</v>
      </c>
      <c r="AH1135" s="6">
        <v>1</v>
      </c>
    </row>
    <row r="1136" spans="1:34" x14ac:dyDescent="0.3">
      <c r="A1136" s="6">
        <v>201581</v>
      </c>
      <c r="B1136" s="12" t="str">
        <f t="shared" si="51"/>
        <v>2015-8-1</v>
      </c>
      <c r="C1136" s="15">
        <v>2015</v>
      </c>
      <c r="D1136" s="15">
        <v>8</v>
      </c>
      <c r="E1136" s="15">
        <v>1</v>
      </c>
      <c r="F1136" s="6" t="s">
        <v>28</v>
      </c>
      <c r="G1136" s="6" t="s">
        <v>34</v>
      </c>
      <c r="H1136" s="7">
        <v>3</v>
      </c>
      <c r="I1136" s="6" t="s">
        <v>54</v>
      </c>
      <c r="J1136" s="6" t="s">
        <v>35</v>
      </c>
      <c r="K1136" s="7">
        <v>2</v>
      </c>
      <c r="L1136" s="6" t="s">
        <v>32</v>
      </c>
      <c r="M1136" s="6">
        <v>201631</v>
      </c>
      <c r="N1136" s="6" t="str">
        <f t="shared" si="52"/>
        <v>2016-3-1</v>
      </c>
      <c r="O1136" s="7">
        <v>1.5</v>
      </c>
      <c r="P1136" s="7">
        <v>1.1000000000000001</v>
      </c>
      <c r="Q1136" s="6" t="s">
        <v>39</v>
      </c>
      <c r="R1136" s="6">
        <v>201981</v>
      </c>
      <c r="S1136" s="6" t="str">
        <f t="shared" si="53"/>
        <v>2019-8-1</v>
      </c>
      <c r="T1136" s="7">
        <v>2.04</v>
      </c>
      <c r="U1136" s="7">
        <v>2.15</v>
      </c>
      <c r="V1136" s="6" t="s">
        <v>32</v>
      </c>
      <c r="W1136" s="6">
        <v>0</v>
      </c>
      <c r="X1136" s="6">
        <v>0</v>
      </c>
      <c r="Y1136" s="6">
        <v>1</v>
      </c>
      <c r="Z1136" s="6">
        <v>1</v>
      </c>
      <c r="AA1136" s="6">
        <v>1</v>
      </c>
      <c r="AB1136" s="6">
        <v>1</v>
      </c>
      <c r="AC1136" s="6">
        <v>1</v>
      </c>
      <c r="AD1136" s="6">
        <v>0</v>
      </c>
      <c r="AE1136" s="6">
        <v>0</v>
      </c>
      <c r="AF1136" s="6">
        <v>0</v>
      </c>
      <c r="AG1136" s="6">
        <v>1</v>
      </c>
      <c r="AH1136" s="6">
        <v>1</v>
      </c>
    </row>
    <row r="1137" spans="1:34" x14ac:dyDescent="0.3">
      <c r="A1137" s="6">
        <v>201581</v>
      </c>
      <c r="B1137" s="12" t="str">
        <f t="shared" si="51"/>
        <v>2015-8-1</v>
      </c>
      <c r="C1137" s="15">
        <v>2015</v>
      </c>
      <c r="D1137" s="15">
        <v>8</v>
      </c>
      <c r="E1137" s="15">
        <v>1</v>
      </c>
      <c r="F1137" s="6" t="s">
        <v>28</v>
      </c>
      <c r="G1137" s="6" t="s">
        <v>34</v>
      </c>
      <c r="H1137" s="7">
        <v>2.4300000000000002</v>
      </c>
      <c r="I1137" s="6" t="s">
        <v>57</v>
      </c>
      <c r="J1137" s="6" t="s">
        <v>35</v>
      </c>
      <c r="K1137" s="7">
        <v>2.5299999999999998</v>
      </c>
      <c r="L1137" s="6" t="s">
        <v>32</v>
      </c>
      <c r="M1137" s="6">
        <v>201631</v>
      </c>
      <c r="N1137" s="6" t="str">
        <f t="shared" si="52"/>
        <v>2016-3-1</v>
      </c>
      <c r="O1137" s="7">
        <v>2.81</v>
      </c>
      <c r="P1137" s="7">
        <v>3.06</v>
      </c>
      <c r="Q1137" s="6" t="s">
        <v>32</v>
      </c>
      <c r="R1137" s="6">
        <v>201981</v>
      </c>
      <c r="S1137" s="6" t="str">
        <f t="shared" si="53"/>
        <v>2019-8-1</v>
      </c>
      <c r="T1137" s="7">
        <v>2.8</v>
      </c>
      <c r="U1137" s="7">
        <v>2.02</v>
      </c>
      <c r="V1137" s="6" t="s">
        <v>32</v>
      </c>
      <c r="W1137" s="6">
        <v>0</v>
      </c>
      <c r="X1137" s="6">
        <v>1</v>
      </c>
      <c r="Y1137" s="6">
        <v>1</v>
      </c>
      <c r="Z1137" s="6">
        <v>1</v>
      </c>
      <c r="AA1137" s="6">
        <v>1</v>
      </c>
      <c r="AB1137" s="6">
        <v>1</v>
      </c>
      <c r="AC1137" s="6">
        <v>1</v>
      </c>
      <c r="AD1137" s="6">
        <v>0</v>
      </c>
      <c r="AE1137" s="6">
        <v>0</v>
      </c>
      <c r="AF1137" s="6">
        <v>0</v>
      </c>
      <c r="AG1137" s="6">
        <v>0</v>
      </c>
      <c r="AH1137" s="6">
        <v>0</v>
      </c>
    </row>
    <row r="1138" spans="1:34" x14ac:dyDescent="0.3">
      <c r="A1138" s="6">
        <v>201581</v>
      </c>
      <c r="B1138" s="12" t="str">
        <f t="shared" si="51"/>
        <v>2015-8-1</v>
      </c>
      <c r="C1138" s="15">
        <v>2015</v>
      </c>
      <c r="D1138" s="15">
        <v>8</v>
      </c>
      <c r="E1138" s="15">
        <v>1</v>
      </c>
      <c r="F1138" s="6" t="s">
        <v>33</v>
      </c>
      <c r="G1138" s="6" t="s">
        <v>38</v>
      </c>
      <c r="H1138" s="7">
        <v>3.36</v>
      </c>
      <c r="I1138" s="6" t="s">
        <v>63</v>
      </c>
      <c r="J1138" s="6" t="s">
        <v>31</v>
      </c>
      <c r="K1138" s="7">
        <v>3.32</v>
      </c>
      <c r="L1138" s="6" t="s">
        <v>32</v>
      </c>
      <c r="M1138" s="6">
        <v>201631</v>
      </c>
      <c r="N1138" s="6" t="str">
        <f t="shared" si="52"/>
        <v>2016-3-1</v>
      </c>
      <c r="O1138" s="7">
        <v>3.21</v>
      </c>
      <c r="P1138" s="7">
        <v>3.1</v>
      </c>
      <c r="Q1138" s="6" t="s">
        <v>32</v>
      </c>
      <c r="R1138" s="6">
        <v>201931</v>
      </c>
      <c r="S1138" s="6" t="str">
        <f t="shared" si="53"/>
        <v>2019-3-1</v>
      </c>
      <c r="T1138" s="7">
        <v>3.33</v>
      </c>
      <c r="U1138" s="7">
        <v>3.51</v>
      </c>
      <c r="V1138" s="6" t="s">
        <v>32</v>
      </c>
      <c r="W1138" s="6">
        <v>0</v>
      </c>
      <c r="X1138" s="6">
        <v>0</v>
      </c>
      <c r="Y1138" s="6">
        <v>1</v>
      </c>
      <c r="Z1138" s="6">
        <v>1</v>
      </c>
      <c r="AA1138" s="6">
        <v>1</v>
      </c>
      <c r="AB1138" s="6">
        <v>1</v>
      </c>
      <c r="AC1138" s="6">
        <v>0</v>
      </c>
      <c r="AD1138" s="6">
        <v>0</v>
      </c>
      <c r="AE1138" s="6">
        <v>0</v>
      </c>
      <c r="AF1138" s="6">
        <v>1</v>
      </c>
      <c r="AG1138" s="6">
        <v>1</v>
      </c>
      <c r="AH1138" s="6">
        <v>1</v>
      </c>
    </row>
    <row r="1139" spans="1:34" x14ac:dyDescent="0.3">
      <c r="A1139" s="6">
        <v>201581</v>
      </c>
      <c r="B1139" s="12" t="str">
        <f t="shared" si="51"/>
        <v>2015-8-1</v>
      </c>
      <c r="C1139" s="15">
        <v>2015</v>
      </c>
      <c r="D1139" s="15">
        <v>8</v>
      </c>
      <c r="E1139" s="15">
        <v>1</v>
      </c>
      <c r="F1139" s="6" t="s">
        <v>33</v>
      </c>
      <c r="G1139" s="6" t="s">
        <v>34</v>
      </c>
      <c r="H1139" s="7">
        <v>3.03</v>
      </c>
      <c r="I1139" s="6" t="s">
        <v>59</v>
      </c>
      <c r="J1139" s="6" t="s">
        <v>35</v>
      </c>
      <c r="K1139" s="7">
        <v>2.66</v>
      </c>
      <c r="L1139" s="6" t="s">
        <v>32</v>
      </c>
      <c r="M1139" s="6">
        <v>201651</v>
      </c>
      <c r="N1139" s="6" t="str">
        <f t="shared" si="52"/>
        <v>2016-5-1</v>
      </c>
      <c r="O1139" s="7">
        <v>2.73</v>
      </c>
      <c r="P1139" s="7">
        <v>3.7</v>
      </c>
      <c r="Q1139" s="6" t="s">
        <v>32</v>
      </c>
      <c r="R1139" s="6">
        <v>201931</v>
      </c>
      <c r="S1139" s="6" t="str">
        <f t="shared" si="53"/>
        <v>2019-3-1</v>
      </c>
      <c r="T1139" s="7">
        <v>2.95</v>
      </c>
      <c r="U1139" s="7">
        <v>2.78</v>
      </c>
      <c r="V1139" s="6" t="s">
        <v>32</v>
      </c>
      <c r="W1139" s="6">
        <v>0</v>
      </c>
      <c r="X1139" s="6">
        <v>0</v>
      </c>
      <c r="Y1139" s="6">
        <v>1</v>
      </c>
      <c r="Z1139" s="6">
        <v>1</v>
      </c>
      <c r="AA1139" s="6">
        <v>1</v>
      </c>
      <c r="AB1139" s="6">
        <v>1</v>
      </c>
      <c r="AC1139" s="6">
        <v>0</v>
      </c>
      <c r="AD1139" s="6">
        <v>0</v>
      </c>
      <c r="AE1139" s="6">
        <v>0</v>
      </c>
      <c r="AF1139" s="6">
        <v>1</v>
      </c>
      <c r="AG1139" s="6">
        <v>1</v>
      </c>
      <c r="AH1139" s="6">
        <v>1</v>
      </c>
    </row>
    <row r="1140" spans="1:34" x14ac:dyDescent="0.3">
      <c r="A1140" s="6">
        <v>201581</v>
      </c>
      <c r="B1140" s="12" t="str">
        <f t="shared" si="51"/>
        <v>2015-8-1</v>
      </c>
      <c r="C1140" s="15">
        <v>2015</v>
      </c>
      <c r="D1140" s="15">
        <v>8</v>
      </c>
      <c r="E1140" s="15">
        <v>1</v>
      </c>
      <c r="F1140" s="6" t="s">
        <v>28</v>
      </c>
      <c r="G1140" s="6" t="s">
        <v>38</v>
      </c>
      <c r="H1140" s="7">
        <v>3.48</v>
      </c>
      <c r="I1140" s="6" t="s">
        <v>57</v>
      </c>
      <c r="J1140" s="6" t="s">
        <v>31</v>
      </c>
      <c r="K1140" s="7">
        <v>2.85</v>
      </c>
      <c r="L1140" s="6" t="s">
        <v>32</v>
      </c>
      <c r="M1140" s="6">
        <v>201631</v>
      </c>
      <c r="N1140" s="6" t="str">
        <f t="shared" si="52"/>
        <v>2016-3-1</v>
      </c>
      <c r="O1140" s="7">
        <v>2.46</v>
      </c>
      <c r="P1140" s="7">
        <v>2</v>
      </c>
      <c r="Q1140" s="6" t="s">
        <v>42</v>
      </c>
      <c r="R1140" s="6">
        <v>201631</v>
      </c>
      <c r="S1140" s="6" t="str">
        <f t="shared" si="53"/>
        <v>2016-3-1</v>
      </c>
      <c r="T1140" s="7">
        <v>2.46</v>
      </c>
      <c r="U1140" s="7">
        <v>2</v>
      </c>
      <c r="V1140" s="6" t="s">
        <v>42</v>
      </c>
      <c r="W1140" s="6">
        <v>1</v>
      </c>
      <c r="X1140" s="6">
        <v>1</v>
      </c>
      <c r="Y1140" s="6">
        <v>1</v>
      </c>
      <c r="Z1140" s="6">
        <v>0</v>
      </c>
      <c r="AA1140" s="6">
        <v>0</v>
      </c>
      <c r="AB1140" s="6">
        <v>0</v>
      </c>
      <c r="AC1140" s="6">
        <v>0</v>
      </c>
      <c r="AD1140" s="6">
        <v>0</v>
      </c>
      <c r="AE1140" s="6">
        <v>0</v>
      </c>
      <c r="AF1140" s="6">
        <v>0</v>
      </c>
      <c r="AG1140" s="6">
        <v>0</v>
      </c>
      <c r="AH1140" s="6">
        <v>0</v>
      </c>
    </row>
    <row r="1141" spans="1:34" x14ac:dyDescent="0.3">
      <c r="A1141" s="6">
        <v>201581</v>
      </c>
      <c r="B1141" s="12" t="str">
        <f t="shared" si="51"/>
        <v>2015-8-1</v>
      </c>
      <c r="C1141" s="15">
        <v>2015</v>
      </c>
      <c r="D1141" s="15">
        <v>8</v>
      </c>
      <c r="E1141" s="15">
        <v>1</v>
      </c>
      <c r="F1141" s="6" t="s">
        <v>33</v>
      </c>
      <c r="G1141" s="6" t="s">
        <v>38</v>
      </c>
      <c r="H1141" s="16">
        <v>3.4</v>
      </c>
      <c r="I1141" s="6" t="s">
        <v>53</v>
      </c>
      <c r="J1141" s="6" t="s">
        <v>31</v>
      </c>
      <c r="K1141" s="7">
        <v>3</v>
      </c>
      <c r="L1141" s="6" t="s">
        <v>32</v>
      </c>
      <c r="M1141" s="6">
        <v>201631</v>
      </c>
      <c r="N1141" s="6" t="str">
        <f t="shared" si="52"/>
        <v>2016-3-1</v>
      </c>
      <c r="O1141" s="7">
        <v>3.28</v>
      </c>
      <c r="P1141" s="7">
        <v>3.51</v>
      </c>
      <c r="Q1141" s="6" t="s">
        <v>32</v>
      </c>
      <c r="R1141" s="6">
        <v>201931</v>
      </c>
      <c r="S1141" s="6" t="str">
        <f t="shared" si="53"/>
        <v>2019-3-1</v>
      </c>
      <c r="T1141" s="7">
        <v>3.54</v>
      </c>
      <c r="U1141" s="7">
        <v>3.67</v>
      </c>
      <c r="V1141" s="6" t="s">
        <v>32</v>
      </c>
      <c r="W1141" s="6">
        <v>0</v>
      </c>
      <c r="X1141" s="6">
        <v>1</v>
      </c>
      <c r="Y1141" s="6">
        <v>1</v>
      </c>
      <c r="Z1141" s="6">
        <v>1</v>
      </c>
      <c r="AA1141" s="6">
        <v>1</v>
      </c>
      <c r="AB1141" s="6">
        <v>1</v>
      </c>
      <c r="AC1141" s="6">
        <v>0</v>
      </c>
      <c r="AD1141" s="6">
        <v>0</v>
      </c>
      <c r="AE1141" s="6">
        <v>0</v>
      </c>
      <c r="AF1141" s="6">
        <v>1</v>
      </c>
      <c r="AG1141" s="6">
        <v>1</v>
      </c>
      <c r="AH1141" s="6">
        <v>1</v>
      </c>
    </row>
    <row r="1142" spans="1:34" x14ac:dyDescent="0.3">
      <c r="A1142" s="6">
        <v>201581</v>
      </c>
      <c r="B1142" s="12" t="str">
        <f t="shared" si="51"/>
        <v>2015-8-1</v>
      </c>
      <c r="C1142" s="15">
        <v>2015</v>
      </c>
      <c r="D1142" s="15">
        <v>8</v>
      </c>
      <c r="E1142" s="15">
        <v>1</v>
      </c>
      <c r="F1142" s="6" t="s">
        <v>33</v>
      </c>
      <c r="G1142" s="6" t="s">
        <v>40</v>
      </c>
      <c r="H1142" s="7">
        <v>3.23</v>
      </c>
      <c r="I1142" s="6" t="s">
        <v>63</v>
      </c>
      <c r="J1142" s="6" t="s">
        <v>41</v>
      </c>
      <c r="K1142" s="7">
        <v>3.32</v>
      </c>
      <c r="L1142" s="6" t="s">
        <v>32</v>
      </c>
      <c r="M1142" s="6">
        <v>201631</v>
      </c>
      <c r="N1142" s="6" t="str">
        <f t="shared" si="52"/>
        <v>2016-3-1</v>
      </c>
      <c r="O1142" s="7">
        <v>2.85</v>
      </c>
      <c r="P1142" s="7">
        <v>2.23</v>
      </c>
      <c r="Q1142" s="6" t="s">
        <v>32</v>
      </c>
      <c r="R1142" s="6">
        <v>201931</v>
      </c>
      <c r="S1142" s="6" t="str">
        <f t="shared" si="53"/>
        <v>2019-3-1</v>
      </c>
      <c r="T1142" s="7">
        <v>3.04</v>
      </c>
      <c r="U1142" s="7">
        <v>3.23</v>
      </c>
      <c r="V1142" s="6" t="s">
        <v>32</v>
      </c>
      <c r="W1142" s="6">
        <v>1</v>
      </c>
      <c r="X1142" s="6">
        <v>0</v>
      </c>
      <c r="Y1142" s="6">
        <v>1</v>
      </c>
      <c r="Z1142" s="6">
        <v>1</v>
      </c>
      <c r="AA1142" s="6">
        <v>1</v>
      </c>
      <c r="AB1142" s="6">
        <v>1</v>
      </c>
      <c r="AC1142" s="6">
        <v>0</v>
      </c>
      <c r="AD1142" s="6">
        <v>0</v>
      </c>
      <c r="AE1142" s="6">
        <v>0</v>
      </c>
      <c r="AF1142" s="6">
        <v>0</v>
      </c>
      <c r="AG1142" s="6">
        <v>0</v>
      </c>
      <c r="AH1142" s="6">
        <v>0</v>
      </c>
    </row>
    <row r="1143" spans="1:34" x14ac:dyDescent="0.3">
      <c r="A1143" s="6">
        <v>201581</v>
      </c>
      <c r="B1143" s="12" t="str">
        <f t="shared" si="51"/>
        <v>2015-8-1</v>
      </c>
      <c r="C1143" s="15">
        <v>2015</v>
      </c>
      <c r="D1143" s="15">
        <v>8</v>
      </c>
      <c r="E1143" s="15">
        <v>1</v>
      </c>
      <c r="F1143" s="6" t="s">
        <v>28</v>
      </c>
      <c r="G1143" s="6" t="s">
        <v>37</v>
      </c>
      <c r="H1143" s="7">
        <v>3.19</v>
      </c>
      <c r="I1143" s="6" t="s">
        <v>63</v>
      </c>
      <c r="J1143" s="6" t="s">
        <v>46</v>
      </c>
      <c r="K1143" s="7">
        <v>2.48</v>
      </c>
      <c r="L1143" s="6" t="s">
        <v>32</v>
      </c>
      <c r="M1143" s="6">
        <v>201631</v>
      </c>
      <c r="N1143" s="6" t="str">
        <f t="shared" si="52"/>
        <v>2016-3-1</v>
      </c>
      <c r="O1143" s="7">
        <v>2.06</v>
      </c>
      <c r="P1143" s="7">
        <v>1.6</v>
      </c>
      <c r="Q1143" s="6" t="s">
        <v>42</v>
      </c>
      <c r="R1143" s="6">
        <v>202031</v>
      </c>
      <c r="S1143" s="6" t="str">
        <f t="shared" si="53"/>
        <v>2020-3-1</v>
      </c>
      <c r="T1143" s="7">
        <v>2.77</v>
      </c>
      <c r="U1143" s="7">
        <v>2.79</v>
      </c>
      <c r="V1143" s="6" t="s">
        <v>32</v>
      </c>
      <c r="W1143" s="6">
        <v>0</v>
      </c>
      <c r="X1143" s="6">
        <v>0</v>
      </c>
      <c r="Y1143" s="6">
        <v>1</v>
      </c>
      <c r="Z1143" s="6">
        <v>1</v>
      </c>
      <c r="AA1143" s="6">
        <v>1</v>
      </c>
      <c r="AB1143" s="6">
        <v>1</v>
      </c>
      <c r="AC1143" s="6">
        <v>1</v>
      </c>
      <c r="AD1143" s="6">
        <v>0</v>
      </c>
      <c r="AE1143" s="6">
        <v>0</v>
      </c>
      <c r="AF1143" s="6">
        <v>0</v>
      </c>
      <c r="AG1143" s="6">
        <v>1</v>
      </c>
      <c r="AH1143" s="6">
        <v>1</v>
      </c>
    </row>
    <row r="1144" spans="1:34" x14ac:dyDescent="0.3">
      <c r="A1144" s="6">
        <v>201581</v>
      </c>
      <c r="B1144" s="12" t="str">
        <f t="shared" si="51"/>
        <v>2015-8-1</v>
      </c>
      <c r="C1144" s="15">
        <v>2015</v>
      </c>
      <c r="D1144" s="15">
        <v>8</v>
      </c>
      <c r="E1144" s="15">
        <v>1</v>
      </c>
      <c r="F1144" s="6" t="s">
        <v>28</v>
      </c>
      <c r="G1144" s="6" t="s">
        <v>34</v>
      </c>
      <c r="H1144" s="7">
        <v>3.51</v>
      </c>
      <c r="I1144" s="6" t="s">
        <v>54</v>
      </c>
      <c r="J1144" s="6" t="s">
        <v>35</v>
      </c>
      <c r="K1144" s="7">
        <v>1.2</v>
      </c>
      <c r="L1144" s="6" t="s">
        <v>39</v>
      </c>
      <c r="M1144" s="6">
        <v>201631</v>
      </c>
      <c r="N1144" s="6" t="str">
        <f t="shared" si="52"/>
        <v>2016-3-1</v>
      </c>
      <c r="O1144" s="7">
        <v>1.1100000000000001</v>
      </c>
      <c r="P1144" s="7">
        <v>1</v>
      </c>
      <c r="Q1144" s="6" t="s">
        <v>47</v>
      </c>
      <c r="R1144" s="6">
        <v>201631</v>
      </c>
      <c r="S1144" s="6" t="str">
        <f t="shared" si="53"/>
        <v>2016-3-1</v>
      </c>
      <c r="T1144" s="7">
        <v>1.1100000000000001</v>
      </c>
      <c r="U1144" s="7">
        <v>1</v>
      </c>
      <c r="V1144" s="6" t="s">
        <v>47</v>
      </c>
      <c r="W1144" s="6">
        <v>0</v>
      </c>
      <c r="X1144" s="6">
        <v>0</v>
      </c>
      <c r="Y1144" s="6">
        <v>1</v>
      </c>
      <c r="Z1144" s="6">
        <v>0</v>
      </c>
      <c r="AA1144" s="6">
        <v>0</v>
      </c>
      <c r="AB1144" s="6">
        <v>0</v>
      </c>
      <c r="AC1144" s="6">
        <v>0</v>
      </c>
      <c r="AD1144" s="6">
        <v>0</v>
      </c>
      <c r="AE1144" s="6">
        <v>0</v>
      </c>
      <c r="AF1144" s="6">
        <v>0</v>
      </c>
      <c r="AG1144" s="6">
        <v>0</v>
      </c>
      <c r="AH1144" s="6">
        <v>0</v>
      </c>
    </row>
    <row r="1145" spans="1:34" x14ac:dyDescent="0.3">
      <c r="A1145" s="6">
        <v>201581</v>
      </c>
      <c r="B1145" s="12" t="str">
        <f t="shared" si="51"/>
        <v>2015-8-1</v>
      </c>
      <c r="C1145" s="15">
        <v>2015</v>
      </c>
      <c r="D1145" s="15">
        <v>8</v>
      </c>
      <c r="E1145" s="15">
        <v>1</v>
      </c>
      <c r="F1145" s="6" t="s">
        <v>28</v>
      </c>
      <c r="G1145" s="6" t="s">
        <v>34</v>
      </c>
      <c r="H1145" s="7">
        <v>3.29</v>
      </c>
      <c r="I1145" s="6" t="s">
        <v>56</v>
      </c>
      <c r="J1145" s="6" t="s">
        <v>35</v>
      </c>
      <c r="K1145" s="7">
        <v>3.94</v>
      </c>
      <c r="L1145" s="6" t="s">
        <v>32</v>
      </c>
      <c r="M1145" s="6">
        <v>201651</v>
      </c>
      <c r="N1145" s="6" t="str">
        <f t="shared" si="52"/>
        <v>2016-5-1</v>
      </c>
      <c r="O1145" s="7">
        <v>3.77</v>
      </c>
      <c r="P1145" s="7">
        <v>4</v>
      </c>
      <c r="Q1145" s="6" t="s">
        <v>32</v>
      </c>
      <c r="R1145" s="6">
        <v>201981</v>
      </c>
      <c r="S1145" s="6" t="str">
        <f t="shared" si="53"/>
        <v>2019-8-1</v>
      </c>
      <c r="T1145" s="7">
        <v>3.5</v>
      </c>
      <c r="U1145" s="7">
        <v>4</v>
      </c>
      <c r="V1145" s="6" t="s">
        <v>32</v>
      </c>
      <c r="W1145" s="6">
        <v>0</v>
      </c>
      <c r="X1145" s="6">
        <v>0</v>
      </c>
      <c r="Y1145" s="6">
        <v>1</v>
      </c>
      <c r="Z1145" s="6">
        <v>1</v>
      </c>
      <c r="AA1145" s="6">
        <v>1</v>
      </c>
      <c r="AB1145" s="6">
        <v>1</v>
      </c>
      <c r="AC1145" s="6">
        <v>1</v>
      </c>
      <c r="AD1145" s="6">
        <v>0</v>
      </c>
      <c r="AE1145" s="6">
        <v>0</v>
      </c>
      <c r="AF1145" s="6">
        <v>0</v>
      </c>
      <c r="AG1145" s="6">
        <v>1</v>
      </c>
      <c r="AH1145" s="6">
        <v>1</v>
      </c>
    </row>
    <row r="1146" spans="1:34" x14ac:dyDescent="0.3">
      <c r="A1146" s="6">
        <v>201581</v>
      </c>
      <c r="B1146" s="12" t="str">
        <f t="shared" si="51"/>
        <v>2015-8-1</v>
      </c>
      <c r="C1146" s="15">
        <v>2015</v>
      </c>
      <c r="D1146" s="15">
        <v>8</v>
      </c>
      <c r="E1146" s="15">
        <v>1</v>
      </c>
      <c r="F1146" s="6" t="s">
        <v>28</v>
      </c>
      <c r="G1146" s="6" t="s">
        <v>34</v>
      </c>
      <c r="H1146" s="7">
        <v>3.54</v>
      </c>
      <c r="I1146" s="6" t="s">
        <v>63</v>
      </c>
      <c r="J1146" s="6" t="s">
        <v>35</v>
      </c>
      <c r="K1146" s="7">
        <v>0.8</v>
      </c>
      <c r="L1146" s="6" t="s">
        <v>39</v>
      </c>
      <c r="M1146" s="6">
        <v>201631</v>
      </c>
      <c r="N1146" s="6" t="str">
        <f t="shared" si="52"/>
        <v>2016-3-1</v>
      </c>
      <c r="O1146" s="7">
        <v>1.71</v>
      </c>
      <c r="P1146" s="7">
        <v>2.85</v>
      </c>
      <c r="Q1146" s="6" t="s">
        <v>39</v>
      </c>
      <c r="R1146" s="6">
        <v>201881</v>
      </c>
      <c r="S1146" s="6" t="str">
        <f t="shared" si="53"/>
        <v>2018-8-1</v>
      </c>
      <c r="T1146" s="7">
        <v>2.4900000000000002</v>
      </c>
      <c r="U1146" s="7">
        <v>1.92</v>
      </c>
      <c r="V1146" s="6" t="s">
        <v>42</v>
      </c>
      <c r="W1146" s="6">
        <v>0</v>
      </c>
      <c r="X1146" s="6">
        <v>0</v>
      </c>
      <c r="Y1146" s="6">
        <v>1</v>
      </c>
      <c r="Z1146" s="6">
        <v>1</v>
      </c>
      <c r="AA1146" s="6">
        <v>1</v>
      </c>
      <c r="AB1146" s="6">
        <v>1</v>
      </c>
      <c r="AC1146" s="6">
        <v>0</v>
      </c>
      <c r="AD1146" s="6">
        <v>0</v>
      </c>
      <c r="AE1146" s="6">
        <v>0</v>
      </c>
      <c r="AF1146" s="6">
        <v>1</v>
      </c>
      <c r="AG1146" s="6">
        <v>1</v>
      </c>
      <c r="AH1146" s="6">
        <v>1</v>
      </c>
    </row>
    <row r="1147" spans="1:34" x14ac:dyDescent="0.3">
      <c r="A1147" s="6">
        <v>201581</v>
      </c>
      <c r="B1147" s="12" t="str">
        <f t="shared" si="51"/>
        <v>2015-8-1</v>
      </c>
      <c r="C1147" s="15">
        <v>2015</v>
      </c>
      <c r="D1147" s="15">
        <v>8</v>
      </c>
      <c r="E1147" s="15">
        <v>1</v>
      </c>
      <c r="F1147" s="6" t="s">
        <v>33</v>
      </c>
      <c r="G1147" s="6" t="s">
        <v>34</v>
      </c>
      <c r="H1147" s="7">
        <v>3.08</v>
      </c>
      <c r="I1147" s="6" t="s">
        <v>54</v>
      </c>
      <c r="J1147" s="6" t="s">
        <v>35</v>
      </c>
      <c r="K1147" s="7">
        <v>2.14</v>
      </c>
      <c r="L1147" s="6" t="s">
        <v>32</v>
      </c>
      <c r="M1147" s="6">
        <v>201631</v>
      </c>
      <c r="N1147" s="6" t="str">
        <f t="shared" si="52"/>
        <v>2016-3-1</v>
      </c>
      <c r="O1147" s="7">
        <v>2.19</v>
      </c>
      <c r="P1147" s="7">
        <v>2.23</v>
      </c>
      <c r="Q1147" s="6" t="s">
        <v>32</v>
      </c>
      <c r="R1147" s="6">
        <v>201851</v>
      </c>
      <c r="S1147" s="6" t="str">
        <f t="shared" si="53"/>
        <v>2018-5-1</v>
      </c>
      <c r="T1147" s="7">
        <v>2.52</v>
      </c>
      <c r="U1147" s="7">
        <v>3</v>
      </c>
      <c r="V1147" s="6" t="s">
        <v>32</v>
      </c>
      <c r="W1147" s="6">
        <v>0</v>
      </c>
      <c r="X1147" s="6">
        <v>0</v>
      </c>
      <c r="Y1147" s="6">
        <v>1</v>
      </c>
      <c r="Z1147" s="6">
        <v>1</v>
      </c>
      <c r="AA1147" s="6">
        <v>1</v>
      </c>
      <c r="AB1147" s="6">
        <v>0</v>
      </c>
      <c r="AC1147" s="6">
        <v>0</v>
      </c>
      <c r="AD1147" s="6">
        <v>0</v>
      </c>
      <c r="AE1147" s="6">
        <v>0</v>
      </c>
      <c r="AF1147" s="6">
        <v>0</v>
      </c>
      <c r="AG1147" s="6">
        <v>0</v>
      </c>
      <c r="AH1147" s="6">
        <v>0</v>
      </c>
    </row>
    <row r="1148" spans="1:34" x14ac:dyDescent="0.3">
      <c r="A1148" s="6">
        <v>201581</v>
      </c>
      <c r="B1148" s="12" t="str">
        <f t="shared" si="51"/>
        <v>2015-8-1</v>
      </c>
      <c r="C1148" s="15">
        <v>2015</v>
      </c>
      <c r="D1148" s="15">
        <v>8</v>
      </c>
      <c r="E1148" s="15">
        <v>1</v>
      </c>
      <c r="F1148" s="6" t="s">
        <v>28</v>
      </c>
      <c r="G1148" s="6" t="s">
        <v>37</v>
      </c>
      <c r="H1148" s="7">
        <v>3.35</v>
      </c>
      <c r="I1148" s="6" t="s">
        <v>59</v>
      </c>
      <c r="J1148" s="6" t="s">
        <v>44</v>
      </c>
      <c r="K1148" s="7">
        <v>2.9</v>
      </c>
      <c r="L1148" s="6" t="s">
        <v>32</v>
      </c>
      <c r="M1148" s="6">
        <v>201631</v>
      </c>
      <c r="N1148" s="6" t="str">
        <f t="shared" si="52"/>
        <v>2016-3-1</v>
      </c>
      <c r="O1148" s="7">
        <v>2.73</v>
      </c>
      <c r="P1148" s="7">
        <v>2.56</v>
      </c>
      <c r="Q1148" s="6" t="s">
        <v>32</v>
      </c>
      <c r="R1148" s="6">
        <v>201631</v>
      </c>
      <c r="S1148" s="6" t="str">
        <f t="shared" si="53"/>
        <v>2016-3-1</v>
      </c>
      <c r="T1148" s="7">
        <v>2.73</v>
      </c>
      <c r="U1148" s="7">
        <v>2.56</v>
      </c>
      <c r="V1148" s="6" t="s">
        <v>32</v>
      </c>
      <c r="W1148" s="6">
        <v>0</v>
      </c>
      <c r="X1148" s="6">
        <v>1</v>
      </c>
      <c r="Y1148" s="6">
        <v>1</v>
      </c>
      <c r="Z1148" s="6">
        <v>0</v>
      </c>
      <c r="AA1148" s="6">
        <v>0</v>
      </c>
      <c r="AB1148" s="6">
        <v>0</v>
      </c>
      <c r="AC1148" s="6">
        <v>0</v>
      </c>
      <c r="AD1148" s="6">
        <v>0</v>
      </c>
      <c r="AE1148" s="6">
        <v>0</v>
      </c>
      <c r="AF1148" s="6">
        <v>0</v>
      </c>
      <c r="AG1148" s="6">
        <v>0</v>
      </c>
      <c r="AH1148" s="6">
        <v>0</v>
      </c>
    </row>
    <row r="1149" spans="1:34" x14ac:dyDescent="0.3">
      <c r="A1149" s="6">
        <v>201581</v>
      </c>
      <c r="B1149" s="12" t="str">
        <f t="shared" si="51"/>
        <v>2015-8-1</v>
      </c>
      <c r="C1149" s="15">
        <v>2015</v>
      </c>
      <c r="D1149" s="15">
        <v>8</v>
      </c>
      <c r="E1149" s="15">
        <v>1</v>
      </c>
      <c r="F1149" s="6" t="s">
        <v>33</v>
      </c>
      <c r="G1149" s="6" t="s">
        <v>40</v>
      </c>
      <c r="H1149" s="7">
        <v>3.4</v>
      </c>
      <c r="I1149" s="6" t="s">
        <v>55</v>
      </c>
      <c r="J1149" s="6" t="s">
        <v>43</v>
      </c>
      <c r="K1149" s="7">
        <v>3.13</v>
      </c>
      <c r="L1149" s="6" t="s">
        <v>32</v>
      </c>
      <c r="M1149" s="6">
        <v>201631</v>
      </c>
      <c r="N1149" s="6" t="str">
        <f t="shared" si="52"/>
        <v>2016-3-1</v>
      </c>
      <c r="O1149" s="7">
        <v>3.18</v>
      </c>
      <c r="P1149" s="7">
        <v>3.1</v>
      </c>
      <c r="Q1149" s="6" t="s">
        <v>32</v>
      </c>
      <c r="R1149" s="6">
        <v>201931</v>
      </c>
      <c r="S1149" s="6" t="str">
        <f t="shared" si="53"/>
        <v>2019-3-1</v>
      </c>
      <c r="T1149" s="7">
        <v>1.74</v>
      </c>
      <c r="U1149" s="7">
        <v>1.53</v>
      </c>
      <c r="V1149" s="6" t="s">
        <v>64</v>
      </c>
      <c r="W1149" s="6">
        <v>1</v>
      </c>
      <c r="X1149" s="6">
        <v>0</v>
      </c>
      <c r="Y1149" s="6">
        <v>1</v>
      </c>
      <c r="Z1149" s="6">
        <v>1</v>
      </c>
      <c r="AA1149" s="6">
        <v>1</v>
      </c>
      <c r="AB1149" s="6">
        <v>1</v>
      </c>
      <c r="AC1149" s="6">
        <v>0</v>
      </c>
      <c r="AD1149" s="6">
        <v>0</v>
      </c>
      <c r="AE1149" s="6">
        <v>0</v>
      </c>
      <c r="AF1149" s="6">
        <v>0</v>
      </c>
      <c r="AG1149" s="6">
        <v>0</v>
      </c>
      <c r="AH1149" s="6">
        <v>0</v>
      </c>
    </row>
    <row r="1150" spans="1:34" x14ac:dyDescent="0.3">
      <c r="A1150" s="6">
        <v>201581</v>
      </c>
      <c r="B1150" s="12" t="str">
        <f t="shared" si="51"/>
        <v>2015-8-1</v>
      </c>
      <c r="C1150" s="15">
        <v>2015</v>
      </c>
      <c r="D1150" s="15">
        <v>8</v>
      </c>
      <c r="E1150" s="15">
        <v>1</v>
      </c>
      <c r="F1150" s="6" t="s">
        <v>33</v>
      </c>
      <c r="G1150" s="6" t="s">
        <v>40</v>
      </c>
      <c r="H1150" s="7">
        <v>3.36</v>
      </c>
      <c r="I1150" s="6" t="s">
        <v>63</v>
      </c>
      <c r="J1150" s="6" t="s">
        <v>41</v>
      </c>
      <c r="K1150" s="7">
        <v>2.52</v>
      </c>
      <c r="L1150" s="6" t="s">
        <v>32</v>
      </c>
      <c r="M1150" s="6">
        <v>201631</v>
      </c>
      <c r="N1150" s="6" t="str">
        <f t="shared" si="52"/>
        <v>2016-3-1</v>
      </c>
      <c r="O1150" s="7">
        <v>2.42</v>
      </c>
      <c r="P1150" s="7">
        <v>2.3199999999999998</v>
      </c>
      <c r="Q1150" s="6" t="s">
        <v>32</v>
      </c>
      <c r="R1150" s="6">
        <v>201981</v>
      </c>
      <c r="S1150" s="6" t="str">
        <f t="shared" si="53"/>
        <v>2019-8-1</v>
      </c>
      <c r="T1150" s="7">
        <v>3.18</v>
      </c>
      <c r="U1150" s="7">
        <v>3.79</v>
      </c>
      <c r="V1150" s="6" t="s">
        <v>32</v>
      </c>
      <c r="W1150" s="6">
        <v>0</v>
      </c>
      <c r="X1150" s="6">
        <v>0</v>
      </c>
      <c r="Y1150" s="6">
        <v>1</v>
      </c>
      <c r="Z1150" s="6">
        <v>1</v>
      </c>
      <c r="AA1150" s="6">
        <v>1</v>
      </c>
      <c r="AB1150" s="6">
        <v>1</v>
      </c>
      <c r="AC1150" s="6">
        <v>1</v>
      </c>
      <c r="AD1150" s="6">
        <v>0</v>
      </c>
      <c r="AE1150" s="6">
        <v>0</v>
      </c>
      <c r="AF1150" s="6">
        <v>0</v>
      </c>
      <c r="AG1150" s="6">
        <v>1</v>
      </c>
      <c r="AH1150" s="6">
        <v>1</v>
      </c>
    </row>
    <row r="1151" spans="1:34" x14ac:dyDescent="0.3">
      <c r="A1151" s="6">
        <v>201581</v>
      </c>
      <c r="B1151" s="12" t="str">
        <f t="shared" si="51"/>
        <v>2015-8-1</v>
      </c>
      <c r="C1151" s="15">
        <v>2015</v>
      </c>
      <c r="D1151" s="15">
        <v>8</v>
      </c>
      <c r="E1151" s="15">
        <v>1</v>
      </c>
      <c r="F1151" s="6" t="s">
        <v>33</v>
      </c>
      <c r="G1151" s="6" t="s">
        <v>34</v>
      </c>
      <c r="H1151" s="7">
        <v>3</v>
      </c>
      <c r="I1151" s="6" t="s">
        <v>52</v>
      </c>
      <c r="J1151" s="6" t="s">
        <v>35</v>
      </c>
      <c r="K1151" s="7">
        <v>1.54</v>
      </c>
      <c r="L1151" s="6" t="s">
        <v>39</v>
      </c>
      <c r="M1151" s="6">
        <v>201631</v>
      </c>
      <c r="N1151" s="6" t="str">
        <f t="shared" si="52"/>
        <v>2016-3-1</v>
      </c>
      <c r="O1151" s="7">
        <v>1.82</v>
      </c>
      <c r="P1151" s="7">
        <v>2</v>
      </c>
      <c r="Q1151" s="6" t="s">
        <v>39</v>
      </c>
      <c r="R1151" s="6">
        <v>201931</v>
      </c>
      <c r="S1151" s="6" t="str">
        <f t="shared" si="53"/>
        <v>2019-3-1</v>
      </c>
      <c r="T1151" s="7">
        <v>2.5099999999999998</v>
      </c>
      <c r="U1151" s="7">
        <v>3.3</v>
      </c>
      <c r="V1151" s="6" t="s">
        <v>32</v>
      </c>
      <c r="W1151" s="6">
        <v>0</v>
      </c>
      <c r="X1151" s="6">
        <v>0</v>
      </c>
      <c r="Y1151" s="6">
        <v>1</v>
      </c>
      <c r="Z1151" s="6">
        <v>1</v>
      </c>
      <c r="AA1151" s="6">
        <v>1</v>
      </c>
      <c r="AB1151" s="6">
        <v>1</v>
      </c>
      <c r="AC1151" s="6">
        <v>0</v>
      </c>
      <c r="AD1151" s="6">
        <v>0</v>
      </c>
      <c r="AE1151" s="6">
        <v>0</v>
      </c>
      <c r="AF1151" s="6">
        <v>1</v>
      </c>
      <c r="AG1151" s="6">
        <v>1</v>
      </c>
      <c r="AH1151" s="6">
        <v>1</v>
      </c>
    </row>
    <row r="1152" spans="1:34" x14ac:dyDescent="0.3">
      <c r="A1152" s="6">
        <v>201581</v>
      </c>
      <c r="B1152" s="12" t="str">
        <f t="shared" si="51"/>
        <v>2015-8-1</v>
      </c>
      <c r="C1152" s="15">
        <v>2015</v>
      </c>
      <c r="D1152" s="15">
        <v>8</v>
      </c>
      <c r="E1152" s="15">
        <v>1</v>
      </c>
      <c r="F1152" s="6" t="s">
        <v>28</v>
      </c>
      <c r="G1152" s="6" t="s">
        <v>37</v>
      </c>
      <c r="H1152" s="7">
        <v>3.14</v>
      </c>
      <c r="I1152" s="6" t="s">
        <v>63</v>
      </c>
      <c r="J1152" s="6" t="s">
        <v>45</v>
      </c>
      <c r="K1152" s="7">
        <v>1.35</v>
      </c>
      <c r="L1152" s="6" t="s">
        <v>39</v>
      </c>
      <c r="M1152" s="6">
        <v>201631</v>
      </c>
      <c r="N1152" s="6" t="str">
        <f t="shared" si="52"/>
        <v>2016-3-1</v>
      </c>
      <c r="O1152" s="7">
        <v>1.62</v>
      </c>
      <c r="P1152" s="7">
        <v>1.81</v>
      </c>
      <c r="Q1152" s="6" t="s">
        <v>39</v>
      </c>
      <c r="R1152" s="6">
        <v>201731</v>
      </c>
      <c r="S1152" s="6" t="str">
        <f t="shared" si="53"/>
        <v>2017-3-1</v>
      </c>
      <c r="T1152" s="7">
        <v>1.7</v>
      </c>
      <c r="U1152" s="7">
        <v>1.8</v>
      </c>
      <c r="V1152" s="6" t="s">
        <v>39</v>
      </c>
      <c r="W1152" s="6">
        <v>0</v>
      </c>
      <c r="X1152" s="6">
        <v>0</v>
      </c>
      <c r="Y1152" s="6">
        <v>1</v>
      </c>
      <c r="Z1152" s="6">
        <v>0</v>
      </c>
      <c r="AA1152" s="6">
        <v>0</v>
      </c>
      <c r="AB1152" s="6">
        <v>0</v>
      </c>
      <c r="AC1152" s="6">
        <v>0</v>
      </c>
      <c r="AD1152" s="6">
        <v>0</v>
      </c>
      <c r="AE1152" s="6">
        <v>0</v>
      </c>
      <c r="AF1152" s="6">
        <v>0</v>
      </c>
      <c r="AG1152" s="6">
        <v>0</v>
      </c>
      <c r="AH1152" s="6">
        <v>0</v>
      </c>
    </row>
    <row r="1153" spans="1:34" x14ac:dyDescent="0.3">
      <c r="A1153" s="6">
        <v>201581</v>
      </c>
      <c r="B1153" s="12" t="str">
        <f t="shared" si="51"/>
        <v>2015-8-1</v>
      </c>
      <c r="C1153" s="15">
        <v>2015</v>
      </c>
      <c r="D1153" s="15">
        <v>8</v>
      </c>
      <c r="E1153" s="15">
        <v>1</v>
      </c>
      <c r="F1153" s="6" t="s">
        <v>33</v>
      </c>
      <c r="G1153" s="6" t="s">
        <v>37</v>
      </c>
      <c r="H1153" s="7">
        <v>3.56</v>
      </c>
      <c r="I1153" s="6" t="s">
        <v>52</v>
      </c>
      <c r="J1153" s="6" t="s">
        <v>41</v>
      </c>
      <c r="K1153" s="7">
        <v>3.26</v>
      </c>
      <c r="L1153" s="6" t="s">
        <v>32</v>
      </c>
      <c r="M1153" s="6">
        <v>201631</v>
      </c>
      <c r="N1153" s="6" t="str">
        <f t="shared" si="52"/>
        <v>2016-3-1</v>
      </c>
      <c r="O1153" s="7">
        <v>3.1</v>
      </c>
      <c r="P1153" s="7">
        <v>2.89</v>
      </c>
      <c r="Q1153" s="6" t="s">
        <v>32</v>
      </c>
      <c r="R1153" s="6">
        <v>201931</v>
      </c>
      <c r="S1153" s="6" t="str">
        <f t="shared" si="53"/>
        <v>2019-3-1</v>
      </c>
      <c r="T1153" s="7">
        <v>2.9</v>
      </c>
      <c r="U1153" s="7">
        <v>3.2</v>
      </c>
      <c r="V1153" s="6" t="s">
        <v>32</v>
      </c>
      <c r="W1153" s="6">
        <v>1</v>
      </c>
      <c r="X1153" s="6">
        <v>0</v>
      </c>
      <c r="Y1153" s="6">
        <v>1</v>
      </c>
      <c r="Z1153" s="6">
        <v>1</v>
      </c>
      <c r="AA1153" s="6">
        <v>1</v>
      </c>
      <c r="AB1153" s="6">
        <v>1</v>
      </c>
      <c r="AC1153" s="6">
        <v>0</v>
      </c>
      <c r="AD1153" s="6">
        <v>0</v>
      </c>
      <c r="AE1153" s="6">
        <v>0</v>
      </c>
      <c r="AF1153" s="6">
        <v>0</v>
      </c>
      <c r="AG1153" s="6">
        <v>1</v>
      </c>
      <c r="AH1153" s="6">
        <v>1</v>
      </c>
    </row>
    <row r="1154" spans="1:34" x14ac:dyDescent="0.3">
      <c r="A1154" s="6">
        <v>201581</v>
      </c>
      <c r="B1154" s="12" t="str">
        <f t="shared" si="51"/>
        <v>2015-8-1</v>
      </c>
      <c r="C1154" s="15">
        <v>2015</v>
      </c>
      <c r="D1154" s="15">
        <v>8</v>
      </c>
      <c r="E1154" s="15">
        <v>1</v>
      </c>
      <c r="F1154" s="6" t="s">
        <v>28</v>
      </c>
      <c r="G1154" s="6" t="s">
        <v>38</v>
      </c>
      <c r="H1154" s="7">
        <v>3.02</v>
      </c>
      <c r="I1154" s="6" t="s">
        <v>60</v>
      </c>
      <c r="J1154" s="6" t="s">
        <v>41</v>
      </c>
      <c r="K1154" s="7">
        <v>2.2000000000000002</v>
      </c>
      <c r="L1154" s="6" t="s">
        <v>32</v>
      </c>
      <c r="M1154" s="6">
        <v>201631</v>
      </c>
      <c r="N1154" s="6" t="str">
        <f t="shared" si="52"/>
        <v>2016-3-1</v>
      </c>
      <c r="O1154" s="7">
        <v>2.68</v>
      </c>
      <c r="P1154" s="7">
        <v>3.16</v>
      </c>
      <c r="Q1154" s="6" t="s">
        <v>32</v>
      </c>
      <c r="R1154" s="6">
        <v>201931</v>
      </c>
      <c r="S1154" s="6" t="str">
        <f t="shared" si="53"/>
        <v>2019-3-1</v>
      </c>
      <c r="T1154" s="7">
        <v>2.4700000000000002</v>
      </c>
      <c r="U1154" s="7">
        <v>1.66</v>
      </c>
      <c r="V1154" s="6" t="s">
        <v>42</v>
      </c>
      <c r="W1154" s="6">
        <v>0</v>
      </c>
      <c r="X1154" s="6">
        <v>0</v>
      </c>
      <c r="Y1154" s="6">
        <v>1</v>
      </c>
      <c r="Z1154" s="6">
        <v>1</v>
      </c>
      <c r="AA1154" s="6">
        <v>1</v>
      </c>
      <c r="AB1154" s="6">
        <v>1</v>
      </c>
      <c r="AC1154" s="6">
        <v>0</v>
      </c>
      <c r="AD1154" s="6">
        <v>0</v>
      </c>
      <c r="AE1154" s="6">
        <v>0</v>
      </c>
      <c r="AF1154" s="6">
        <v>0</v>
      </c>
      <c r="AG1154" s="6">
        <v>0</v>
      </c>
      <c r="AH1154" s="6">
        <v>0</v>
      </c>
    </row>
    <row r="1155" spans="1:34" x14ac:dyDescent="0.3">
      <c r="A1155" s="6">
        <v>201581</v>
      </c>
      <c r="B1155" s="12" t="str">
        <f t="shared" ref="B1155:B1218" si="54">LEFT(A1155,4)&amp;"-"&amp;MID(A1155,5,1)&amp;"-"&amp;RIGHT(A1155,1)</f>
        <v>2015-8-1</v>
      </c>
      <c r="C1155" s="15">
        <v>2015</v>
      </c>
      <c r="D1155" s="15">
        <v>8</v>
      </c>
      <c r="E1155" s="15">
        <v>1</v>
      </c>
      <c r="F1155" s="6" t="s">
        <v>33</v>
      </c>
      <c r="G1155" s="6" t="s">
        <v>37</v>
      </c>
      <c r="H1155" s="7">
        <v>3</v>
      </c>
      <c r="I1155" s="6" t="s">
        <v>57</v>
      </c>
      <c r="J1155" s="6" t="s">
        <v>41</v>
      </c>
      <c r="K1155" s="7">
        <v>3.39</v>
      </c>
      <c r="L1155" s="6" t="s">
        <v>32</v>
      </c>
      <c r="M1155" s="6">
        <v>201631</v>
      </c>
      <c r="N1155" s="6" t="str">
        <f t="shared" ref="N1155:N1218" si="55">LEFT(M1155,4)&amp;"-"&amp;MID(M1155,5,1)&amp;"-"&amp;RIGHT(M1155,1)</f>
        <v>2016-3-1</v>
      </c>
      <c r="O1155" s="7">
        <v>3.36</v>
      </c>
      <c r="P1155" s="7">
        <v>3.33</v>
      </c>
      <c r="Q1155" s="6" t="s">
        <v>32</v>
      </c>
      <c r="R1155" s="6">
        <v>201931</v>
      </c>
      <c r="S1155" s="6" t="str">
        <f t="shared" ref="S1155:S1218" si="56">LEFT(R1155,4)&amp;"-"&amp;MID(R1155,5,1)&amp;"-"&amp;RIGHT(R1155,1)</f>
        <v>2019-3-1</v>
      </c>
      <c r="T1155" s="7">
        <v>3.27</v>
      </c>
      <c r="U1155" s="7">
        <v>3.66</v>
      </c>
      <c r="V1155" s="6" t="s">
        <v>32</v>
      </c>
      <c r="W1155" s="6">
        <v>0</v>
      </c>
      <c r="X1155" s="6">
        <v>0</v>
      </c>
      <c r="Y1155" s="6">
        <v>1</v>
      </c>
      <c r="Z1155" s="6">
        <v>1</v>
      </c>
      <c r="AA1155" s="6">
        <v>1</v>
      </c>
      <c r="AB1155" s="6">
        <v>1</v>
      </c>
      <c r="AC1155" s="6">
        <v>0</v>
      </c>
      <c r="AD1155" s="6">
        <v>0</v>
      </c>
      <c r="AE1155" s="6">
        <v>0</v>
      </c>
      <c r="AF1155" s="6">
        <v>1</v>
      </c>
      <c r="AG1155" s="6">
        <v>1</v>
      </c>
      <c r="AH1155" s="6">
        <v>1</v>
      </c>
    </row>
    <row r="1156" spans="1:34" x14ac:dyDescent="0.3">
      <c r="A1156" s="6">
        <v>201581</v>
      </c>
      <c r="B1156" s="12" t="str">
        <f t="shared" si="54"/>
        <v>2015-8-1</v>
      </c>
      <c r="C1156" s="15">
        <v>2015</v>
      </c>
      <c r="D1156" s="15">
        <v>8</v>
      </c>
      <c r="E1156" s="15">
        <v>1</v>
      </c>
      <c r="F1156" s="6" t="s">
        <v>33</v>
      </c>
      <c r="G1156" s="6" t="s">
        <v>34</v>
      </c>
      <c r="H1156" s="7">
        <v>3.33</v>
      </c>
      <c r="I1156" s="6" t="s">
        <v>51</v>
      </c>
      <c r="J1156" s="6" t="s">
        <v>35</v>
      </c>
      <c r="K1156" s="7">
        <v>3.76</v>
      </c>
      <c r="L1156" s="6" t="s">
        <v>32</v>
      </c>
      <c r="M1156" s="6">
        <v>201631</v>
      </c>
      <c r="N1156" s="6" t="str">
        <f t="shared" si="55"/>
        <v>2016-3-1</v>
      </c>
      <c r="O1156" s="7">
        <v>2.87</v>
      </c>
      <c r="P1156" s="7">
        <v>2.4500000000000002</v>
      </c>
      <c r="Q1156" s="6" t="s">
        <v>32</v>
      </c>
      <c r="R1156" s="6">
        <v>201931</v>
      </c>
      <c r="S1156" s="6" t="str">
        <f t="shared" si="56"/>
        <v>2019-3-1</v>
      </c>
      <c r="T1156" s="7">
        <v>3.36</v>
      </c>
      <c r="U1156" s="7">
        <v>3.52</v>
      </c>
      <c r="V1156" s="6" t="s">
        <v>32</v>
      </c>
      <c r="W1156" s="6">
        <v>0</v>
      </c>
      <c r="X1156" s="6">
        <v>0</v>
      </c>
      <c r="Y1156" s="6">
        <v>1</v>
      </c>
      <c r="Z1156" s="6">
        <v>1</v>
      </c>
      <c r="AA1156" s="6">
        <v>1</v>
      </c>
      <c r="AB1156" s="6">
        <v>1</v>
      </c>
      <c r="AC1156" s="6">
        <v>0</v>
      </c>
      <c r="AD1156" s="6">
        <v>0</v>
      </c>
      <c r="AE1156" s="6">
        <v>0</v>
      </c>
      <c r="AF1156" s="6">
        <v>1</v>
      </c>
      <c r="AG1156" s="6">
        <v>1</v>
      </c>
      <c r="AH1156" s="6">
        <v>1</v>
      </c>
    </row>
    <row r="1157" spans="1:34" x14ac:dyDescent="0.3">
      <c r="A1157" s="6">
        <v>201581</v>
      </c>
      <c r="B1157" s="12" t="str">
        <f t="shared" si="54"/>
        <v>2015-8-1</v>
      </c>
      <c r="C1157" s="15">
        <v>2015</v>
      </c>
      <c r="D1157" s="15">
        <v>8</v>
      </c>
      <c r="E1157" s="15">
        <v>1</v>
      </c>
      <c r="F1157" s="6" t="s">
        <v>28</v>
      </c>
      <c r="G1157" s="6" t="s">
        <v>38</v>
      </c>
      <c r="H1157" s="7">
        <v>3.35</v>
      </c>
      <c r="I1157" s="6" t="s">
        <v>63</v>
      </c>
      <c r="J1157" s="6" t="s">
        <v>41</v>
      </c>
      <c r="K1157" s="7">
        <v>3.52</v>
      </c>
      <c r="L1157" s="6" t="s">
        <v>32</v>
      </c>
      <c r="M1157" s="6">
        <v>201631</v>
      </c>
      <c r="N1157" s="6" t="str">
        <f t="shared" si="55"/>
        <v>2016-3-1</v>
      </c>
      <c r="O1157" s="7">
        <v>3.29</v>
      </c>
      <c r="P1157" s="7">
        <v>3.1</v>
      </c>
      <c r="Q1157" s="6" t="s">
        <v>32</v>
      </c>
      <c r="R1157" s="6">
        <v>201631</v>
      </c>
      <c r="S1157" s="6" t="str">
        <f t="shared" si="56"/>
        <v>2016-3-1</v>
      </c>
      <c r="T1157" s="7">
        <v>3.29</v>
      </c>
      <c r="U1157" s="7">
        <v>3.1</v>
      </c>
      <c r="V1157" s="6" t="s">
        <v>32</v>
      </c>
      <c r="W1157" s="6">
        <v>0</v>
      </c>
      <c r="X1157" s="6">
        <v>0</v>
      </c>
      <c r="Y1157" s="6">
        <v>1</v>
      </c>
      <c r="Z1157" s="6">
        <v>0</v>
      </c>
      <c r="AA1157" s="6">
        <v>0</v>
      </c>
      <c r="AB1157" s="6">
        <v>0</v>
      </c>
      <c r="AC1157" s="6">
        <v>0</v>
      </c>
      <c r="AD1157" s="6">
        <v>0</v>
      </c>
      <c r="AE1157" s="6">
        <v>0</v>
      </c>
      <c r="AF1157" s="6">
        <v>0</v>
      </c>
      <c r="AG1157" s="6">
        <v>0</v>
      </c>
      <c r="AH1157" s="6">
        <v>0</v>
      </c>
    </row>
    <row r="1158" spans="1:34" x14ac:dyDescent="0.3">
      <c r="A1158" s="6">
        <v>201581</v>
      </c>
      <c r="B1158" s="12" t="str">
        <f t="shared" si="54"/>
        <v>2015-8-1</v>
      </c>
      <c r="C1158" s="15">
        <v>2015</v>
      </c>
      <c r="D1158" s="15">
        <v>8</v>
      </c>
      <c r="E1158" s="15">
        <v>1</v>
      </c>
      <c r="F1158" s="6" t="s">
        <v>28</v>
      </c>
      <c r="G1158" s="6" t="s">
        <v>34</v>
      </c>
      <c r="H1158" s="7">
        <v>3.11</v>
      </c>
      <c r="I1158" s="6" t="s">
        <v>56</v>
      </c>
      <c r="J1158" s="6" t="s">
        <v>35</v>
      </c>
      <c r="K1158" s="7">
        <v>2.72</v>
      </c>
      <c r="L1158" s="6" t="s">
        <v>32</v>
      </c>
      <c r="M1158" s="6">
        <v>201631</v>
      </c>
      <c r="N1158" s="6" t="str">
        <f t="shared" si="55"/>
        <v>2016-3-1</v>
      </c>
      <c r="O1158" s="7">
        <v>2.69</v>
      </c>
      <c r="P1158" s="7">
        <v>2.67</v>
      </c>
      <c r="Q1158" s="6" t="s">
        <v>32</v>
      </c>
      <c r="R1158" s="6">
        <v>201981</v>
      </c>
      <c r="S1158" s="6" t="str">
        <f t="shared" si="56"/>
        <v>2019-8-1</v>
      </c>
      <c r="T1158" s="7">
        <v>2.44</v>
      </c>
      <c r="U1158" s="7">
        <v>0</v>
      </c>
      <c r="V1158" s="6" t="s">
        <v>42</v>
      </c>
      <c r="W1158" s="6">
        <v>0</v>
      </c>
      <c r="X1158" s="6">
        <v>0</v>
      </c>
      <c r="Y1158" s="6">
        <v>1</v>
      </c>
      <c r="Z1158" s="6">
        <v>1</v>
      </c>
      <c r="AA1158" s="6">
        <v>1</v>
      </c>
      <c r="AB1158" s="6">
        <v>1</v>
      </c>
      <c r="AC1158" s="6">
        <v>1</v>
      </c>
      <c r="AD1158" s="6">
        <v>0</v>
      </c>
      <c r="AE1158" s="6">
        <v>0</v>
      </c>
      <c r="AF1158" s="6">
        <v>0</v>
      </c>
      <c r="AG1158" s="6">
        <v>0</v>
      </c>
      <c r="AH1158" s="6">
        <v>0</v>
      </c>
    </row>
    <row r="1159" spans="1:34" x14ac:dyDescent="0.3">
      <c r="A1159" s="6">
        <v>201581</v>
      </c>
      <c r="B1159" s="12" t="str">
        <f t="shared" si="54"/>
        <v>2015-8-1</v>
      </c>
      <c r="C1159" s="15">
        <v>2015</v>
      </c>
      <c r="D1159" s="15">
        <v>8</v>
      </c>
      <c r="E1159" s="15">
        <v>1</v>
      </c>
      <c r="F1159" s="6" t="s">
        <v>28</v>
      </c>
      <c r="G1159" s="6" t="s">
        <v>38</v>
      </c>
      <c r="H1159" s="7">
        <v>3.18</v>
      </c>
      <c r="I1159" s="6" t="s">
        <v>56</v>
      </c>
      <c r="J1159" s="6" t="s">
        <v>31</v>
      </c>
      <c r="K1159" s="7">
        <v>3.18</v>
      </c>
      <c r="L1159" s="6" t="s">
        <v>32</v>
      </c>
      <c r="M1159" s="6">
        <v>201631</v>
      </c>
      <c r="N1159" s="6" t="str">
        <f t="shared" si="55"/>
        <v>2016-3-1</v>
      </c>
      <c r="O1159" s="7">
        <v>2.74</v>
      </c>
      <c r="P1159" s="7">
        <v>2.3199999999999998</v>
      </c>
      <c r="Q1159" s="6" t="s">
        <v>32</v>
      </c>
      <c r="R1159" s="6">
        <v>201631</v>
      </c>
      <c r="S1159" s="6" t="str">
        <f t="shared" si="56"/>
        <v>2016-3-1</v>
      </c>
      <c r="T1159" s="7">
        <v>2.74</v>
      </c>
      <c r="U1159" s="7">
        <v>2.3199999999999998</v>
      </c>
      <c r="V1159" s="6" t="s">
        <v>32</v>
      </c>
      <c r="W1159" s="6">
        <v>0</v>
      </c>
      <c r="X1159" s="6">
        <v>0</v>
      </c>
      <c r="Y1159" s="6">
        <v>1</v>
      </c>
      <c r="Z1159" s="6">
        <v>0</v>
      </c>
      <c r="AA1159" s="6">
        <v>0</v>
      </c>
      <c r="AB1159" s="6">
        <v>0</v>
      </c>
      <c r="AC1159" s="6">
        <v>0</v>
      </c>
      <c r="AD1159" s="6">
        <v>0</v>
      </c>
      <c r="AE1159" s="6">
        <v>0</v>
      </c>
      <c r="AF1159" s="6">
        <v>0</v>
      </c>
      <c r="AG1159" s="6">
        <v>0</v>
      </c>
      <c r="AH1159" s="6">
        <v>0</v>
      </c>
    </row>
    <row r="1160" spans="1:34" x14ac:dyDescent="0.3">
      <c r="A1160" s="6">
        <v>201581</v>
      </c>
      <c r="B1160" s="12" t="str">
        <f t="shared" si="54"/>
        <v>2015-8-1</v>
      </c>
      <c r="C1160" s="15">
        <v>2015</v>
      </c>
      <c r="D1160" s="15">
        <v>8</v>
      </c>
      <c r="E1160" s="15">
        <v>1</v>
      </c>
      <c r="F1160" s="6" t="s">
        <v>28</v>
      </c>
      <c r="G1160" s="6" t="s">
        <v>40</v>
      </c>
      <c r="H1160" s="7">
        <v>3.83</v>
      </c>
      <c r="I1160" s="6" t="s">
        <v>63</v>
      </c>
      <c r="J1160" s="6" t="s">
        <v>45</v>
      </c>
      <c r="K1160" s="7">
        <v>3.33</v>
      </c>
      <c r="L1160" s="6" t="s">
        <v>32</v>
      </c>
      <c r="M1160" s="6">
        <v>201631</v>
      </c>
      <c r="N1160" s="6" t="str">
        <f t="shared" si="55"/>
        <v>2016-3-1</v>
      </c>
      <c r="O1160" s="7">
        <v>3.33</v>
      </c>
      <c r="P1160" s="7">
        <v>3.32</v>
      </c>
      <c r="Q1160" s="6" t="s">
        <v>32</v>
      </c>
      <c r="R1160" s="6">
        <v>201931</v>
      </c>
      <c r="S1160" s="6" t="str">
        <f t="shared" si="56"/>
        <v>2019-3-1</v>
      </c>
      <c r="T1160" s="7">
        <v>3.23</v>
      </c>
      <c r="U1160" s="7">
        <v>2.57</v>
      </c>
      <c r="V1160" s="6" t="s">
        <v>32</v>
      </c>
      <c r="W1160" s="6">
        <v>0</v>
      </c>
      <c r="X1160" s="6">
        <v>0</v>
      </c>
      <c r="Y1160" s="6">
        <v>1</v>
      </c>
      <c r="Z1160" s="6">
        <v>1</v>
      </c>
      <c r="AA1160" s="6">
        <v>1</v>
      </c>
      <c r="AB1160" s="6">
        <v>1</v>
      </c>
      <c r="AC1160" s="6">
        <v>0</v>
      </c>
      <c r="AD1160" s="6">
        <v>0</v>
      </c>
      <c r="AE1160" s="6">
        <v>0</v>
      </c>
      <c r="AF1160" s="6">
        <v>1</v>
      </c>
      <c r="AG1160" s="6">
        <v>1</v>
      </c>
      <c r="AH1160" s="6">
        <v>1</v>
      </c>
    </row>
    <row r="1161" spans="1:34" x14ac:dyDescent="0.3">
      <c r="A1161" s="6">
        <v>201581</v>
      </c>
      <c r="B1161" s="12" t="str">
        <f t="shared" si="54"/>
        <v>2015-8-1</v>
      </c>
      <c r="C1161" s="15">
        <v>2015</v>
      </c>
      <c r="D1161" s="15">
        <v>8</v>
      </c>
      <c r="E1161" s="15">
        <v>1</v>
      </c>
      <c r="F1161" s="6" t="s">
        <v>28</v>
      </c>
      <c r="G1161" s="6" t="s">
        <v>38</v>
      </c>
      <c r="H1161" s="7">
        <v>2.48</v>
      </c>
      <c r="I1161" s="6" t="s">
        <v>54</v>
      </c>
      <c r="J1161" s="6" t="s">
        <v>31</v>
      </c>
      <c r="K1161" s="7">
        <v>1.66</v>
      </c>
      <c r="L1161" s="6" t="s">
        <v>39</v>
      </c>
      <c r="M1161" s="6">
        <v>201661</v>
      </c>
      <c r="N1161" s="6" t="str">
        <f t="shared" si="55"/>
        <v>2016-6-1</v>
      </c>
      <c r="O1161" s="7">
        <v>1.88</v>
      </c>
      <c r="P1161" s="7">
        <v>1</v>
      </c>
      <c r="Q1161" s="6" t="s">
        <v>42</v>
      </c>
      <c r="R1161" s="6">
        <v>201731</v>
      </c>
      <c r="S1161" s="6" t="str">
        <f t="shared" si="56"/>
        <v>2017-3-1</v>
      </c>
      <c r="T1161" s="7">
        <v>1.52</v>
      </c>
      <c r="U1161" s="7">
        <v>0.92</v>
      </c>
      <c r="V1161" s="6" t="s">
        <v>47</v>
      </c>
      <c r="W1161" s="6">
        <v>0</v>
      </c>
      <c r="X1161" s="6">
        <v>0</v>
      </c>
      <c r="Y1161" s="6">
        <v>1</v>
      </c>
      <c r="Z1161" s="6">
        <v>1</v>
      </c>
      <c r="AA1161" s="6">
        <v>0</v>
      </c>
      <c r="AB1161" s="6">
        <v>0</v>
      </c>
      <c r="AC1161" s="6">
        <v>0</v>
      </c>
      <c r="AD1161" s="6">
        <v>0</v>
      </c>
      <c r="AE1161" s="6">
        <v>0</v>
      </c>
      <c r="AF1161" s="6">
        <v>0</v>
      </c>
      <c r="AG1161" s="6">
        <v>0</v>
      </c>
      <c r="AH1161" s="6">
        <v>0</v>
      </c>
    </row>
    <row r="1162" spans="1:34" x14ac:dyDescent="0.3">
      <c r="A1162" s="6">
        <v>201581</v>
      </c>
      <c r="B1162" s="12" t="str">
        <f t="shared" si="54"/>
        <v>2015-8-1</v>
      </c>
      <c r="C1162" s="15">
        <v>2015</v>
      </c>
      <c r="D1162" s="15">
        <v>8</v>
      </c>
      <c r="E1162" s="15">
        <v>1</v>
      </c>
      <c r="F1162" s="6" t="s">
        <v>28</v>
      </c>
      <c r="G1162" s="6" t="s">
        <v>38</v>
      </c>
      <c r="H1162" s="7">
        <v>2.98</v>
      </c>
      <c r="I1162" s="6" t="s">
        <v>51</v>
      </c>
      <c r="J1162" s="6" t="s">
        <v>41</v>
      </c>
      <c r="K1162" s="7">
        <v>3.07</v>
      </c>
      <c r="L1162" s="6" t="s">
        <v>32</v>
      </c>
      <c r="M1162" s="6">
        <v>201631</v>
      </c>
      <c r="N1162" s="6" t="str">
        <f t="shared" si="55"/>
        <v>2016-3-1</v>
      </c>
      <c r="O1162" s="7">
        <v>3.03</v>
      </c>
      <c r="P1162" s="7">
        <v>3</v>
      </c>
      <c r="Q1162" s="6" t="s">
        <v>32</v>
      </c>
      <c r="R1162" s="6">
        <v>201931</v>
      </c>
      <c r="S1162" s="6" t="str">
        <f t="shared" si="56"/>
        <v>2019-3-1</v>
      </c>
      <c r="T1162" s="7">
        <v>2.84</v>
      </c>
      <c r="U1162" s="7">
        <v>3.6</v>
      </c>
      <c r="V1162" s="6" t="s">
        <v>32</v>
      </c>
      <c r="W1162" s="6">
        <v>0</v>
      </c>
      <c r="X1162" s="6">
        <v>0</v>
      </c>
      <c r="Y1162" s="6">
        <v>1</v>
      </c>
      <c r="Z1162" s="6">
        <v>1</v>
      </c>
      <c r="AA1162" s="6">
        <v>1</v>
      </c>
      <c r="AB1162" s="6">
        <v>1</v>
      </c>
      <c r="AC1162" s="6">
        <v>0</v>
      </c>
      <c r="AD1162" s="6">
        <v>0</v>
      </c>
      <c r="AE1162" s="6">
        <v>0</v>
      </c>
      <c r="AF1162" s="6">
        <v>0</v>
      </c>
      <c r="AG1162" s="6">
        <v>1</v>
      </c>
      <c r="AH1162" s="6">
        <v>1</v>
      </c>
    </row>
    <row r="1163" spans="1:34" x14ac:dyDescent="0.3">
      <c r="A1163" s="6">
        <v>201581</v>
      </c>
      <c r="B1163" s="12" t="str">
        <f t="shared" si="54"/>
        <v>2015-8-1</v>
      </c>
      <c r="C1163" s="15">
        <v>2015</v>
      </c>
      <c r="D1163" s="15">
        <v>8</v>
      </c>
      <c r="E1163" s="15">
        <v>1</v>
      </c>
      <c r="F1163" s="6" t="s">
        <v>33</v>
      </c>
      <c r="G1163" s="6" t="s">
        <v>38</v>
      </c>
      <c r="H1163" s="7">
        <v>4</v>
      </c>
      <c r="I1163" s="6" t="s">
        <v>55</v>
      </c>
      <c r="J1163" s="6" t="s">
        <v>41</v>
      </c>
      <c r="K1163" s="7">
        <v>4</v>
      </c>
      <c r="L1163" s="6" t="s">
        <v>32</v>
      </c>
      <c r="M1163" s="6">
        <v>201631</v>
      </c>
      <c r="N1163" s="6" t="str">
        <f t="shared" si="55"/>
        <v>2016-3-1</v>
      </c>
      <c r="O1163" s="7">
        <v>3.92</v>
      </c>
      <c r="P1163" s="7">
        <v>3.85</v>
      </c>
      <c r="Q1163" s="6" t="s">
        <v>32</v>
      </c>
      <c r="R1163" s="6">
        <v>201931</v>
      </c>
      <c r="S1163" s="6" t="str">
        <f t="shared" si="56"/>
        <v>2019-3-1</v>
      </c>
      <c r="T1163" s="7">
        <v>3.75</v>
      </c>
      <c r="U1163" s="7">
        <v>3.15</v>
      </c>
      <c r="V1163" s="6" t="s">
        <v>32</v>
      </c>
      <c r="W1163" s="6">
        <v>0</v>
      </c>
      <c r="X1163" s="6">
        <v>0</v>
      </c>
      <c r="Y1163" s="6">
        <v>1</v>
      </c>
      <c r="Z1163" s="6">
        <v>1</v>
      </c>
      <c r="AA1163" s="6">
        <v>1</v>
      </c>
      <c r="AB1163" s="6">
        <v>1</v>
      </c>
      <c r="AC1163" s="6">
        <v>0</v>
      </c>
      <c r="AD1163" s="6">
        <v>0</v>
      </c>
      <c r="AE1163" s="6">
        <v>0</v>
      </c>
      <c r="AF1163" s="6">
        <v>1</v>
      </c>
      <c r="AG1163" s="6">
        <v>1</v>
      </c>
      <c r="AH1163" s="6">
        <v>1</v>
      </c>
    </row>
    <row r="1164" spans="1:34" x14ac:dyDescent="0.3">
      <c r="A1164" s="6">
        <v>201581</v>
      </c>
      <c r="B1164" s="12" t="str">
        <f t="shared" si="54"/>
        <v>2015-8-1</v>
      </c>
      <c r="C1164" s="15">
        <v>2015</v>
      </c>
      <c r="D1164" s="15">
        <v>8</v>
      </c>
      <c r="E1164" s="15">
        <v>1</v>
      </c>
      <c r="F1164" s="6" t="s">
        <v>33</v>
      </c>
      <c r="G1164" s="6" t="s">
        <v>38</v>
      </c>
      <c r="H1164" s="7">
        <v>3.39</v>
      </c>
      <c r="I1164" s="6" t="s">
        <v>63</v>
      </c>
      <c r="J1164" s="6" t="s">
        <v>41</v>
      </c>
      <c r="K1164" s="7">
        <v>2.76</v>
      </c>
      <c r="L1164" s="6" t="s">
        <v>32</v>
      </c>
      <c r="M1164" s="6">
        <v>201631</v>
      </c>
      <c r="N1164" s="6" t="str">
        <f t="shared" si="55"/>
        <v>2016-3-1</v>
      </c>
      <c r="O1164" s="7">
        <v>2.61</v>
      </c>
      <c r="P1164" s="7">
        <v>2.5</v>
      </c>
      <c r="Q1164" s="6" t="s">
        <v>32</v>
      </c>
      <c r="R1164" s="6">
        <v>201931</v>
      </c>
      <c r="S1164" s="6" t="str">
        <f t="shared" si="56"/>
        <v>2019-3-1</v>
      </c>
      <c r="T1164" s="7">
        <v>2.9</v>
      </c>
      <c r="U1164" s="7">
        <v>3.3</v>
      </c>
      <c r="V1164" s="6" t="s">
        <v>32</v>
      </c>
      <c r="W1164" s="6">
        <v>1</v>
      </c>
      <c r="X1164" s="6">
        <v>0</v>
      </c>
      <c r="Y1164" s="6">
        <v>1</v>
      </c>
      <c r="Z1164" s="6">
        <v>1</v>
      </c>
      <c r="AA1164" s="6">
        <v>1</v>
      </c>
      <c r="AB1164" s="6">
        <v>1</v>
      </c>
      <c r="AC1164" s="6">
        <v>0</v>
      </c>
      <c r="AD1164" s="6">
        <v>0</v>
      </c>
      <c r="AE1164" s="6">
        <v>0</v>
      </c>
      <c r="AF1164" s="6">
        <v>1</v>
      </c>
      <c r="AG1164" s="6">
        <v>1</v>
      </c>
      <c r="AH1164" s="6">
        <v>1</v>
      </c>
    </row>
    <row r="1165" spans="1:34" x14ac:dyDescent="0.3">
      <c r="A1165" s="6">
        <v>201581</v>
      </c>
      <c r="B1165" s="12" t="str">
        <f t="shared" si="54"/>
        <v>2015-8-1</v>
      </c>
      <c r="C1165" s="15">
        <v>2015</v>
      </c>
      <c r="D1165" s="15">
        <v>8</v>
      </c>
      <c r="E1165" s="15">
        <v>1</v>
      </c>
      <c r="F1165" s="6" t="s">
        <v>28</v>
      </c>
      <c r="G1165" s="6" t="s">
        <v>38</v>
      </c>
      <c r="H1165" s="7">
        <v>3.57</v>
      </c>
      <c r="I1165" s="6" t="s">
        <v>59</v>
      </c>
      <c r="J1165" s="6" t="s">
        <v>31</v>
      </c>
      <c r="K1165" s="7">
        <v>3.67</v>
      </c>
      <c r="L1165" s="6" t="s">
        <v>32</v>
      </c>
      <c r="M1165" s="6">
        <v>201631</v>
      </c>
      <c r="N1165" s="6" t="str">
        <f t="shared" si="55"/>
        <v>2016-3-1</v>
      </c>
      <c r="O1165" s="7">
        <v>3.6</v>
      </c>
      <c r="P1165" s="7">
        <v>3.53</v>
      </c>
      <c r="Q1165" s="6" t="s">
        <v>32</v>
      </c>
      <c r="R1165" s="6">
        <v>201931</v>
      </c>
      <c r="S1165" s="6" t="str">
        <f t="shared" si="56"/>
        <v>2019-3-1</v>
      </c>
      <c r="T1165" s="7">
        <v>3.62</v>
      </c>
      <c r="U1165" s="7">
        <v>3.57</v>
      </c>
      <c r="V1165" s="6" t="s">
        <v>32</v>
      </c>
      <c r="W1165" s="6">
        <v>0</v>
      </c>
      <c r="X1165" s="6">
        <v>0</v>
      </c>
      <c r="Y1165" s="6">
        <v>1</v>
      </c>
      <c r="Z1165" s="6">
        <v>1</v>
      </c>
      <c r="AA1165" s="6">
        <v>1</v>
      </c>
      <c r="AB1165" s="6">
        <v>1</v>
      </c>
      <c r="AC1165" s="6">
        <v>0</v>
      </c>
      <c r="AD1165" s="6">
        <v>0</v>
      </c>
      <c r="AE1165" s="6">
        <v>0</v>
      </c>
      <c r="AF1165" s="6">
        <v>1</v>
      </c>
      <c r="AG1165" s="6">
        <v>1</v>
      </c>
      <c r="AH1165" s="6">
        <v>1</v>
      </c>
    </row>
    <row r="1166" spans="1:34" x14ac:dyDescent="0.3">
      <c r="A1166" s="6">
        <v>201581</v>
      </c>
      <c r="B1166" s="12" t="str">
        <f t="shared" si="54"/>
        <v>2015-8-1</v>
      </c>
      <c r="C1166" s="15">
        <v>2015</v>
      </c>
      <c r="D1166" s="15">
        <v>8</v>
      </c>
      <c r="E1166" s="15">
        <v>1</v>
      </c>
      <c r="F1166" s="6" t="s">
        <v>28</v>
      </c>
      <c r="G1166" s="6" t="s">
        <v>38</v>
      </c>
      <c r="H1166" s="7">
        <v>3.37</v>
      </c>
      <c r="I1166" s="6" t="s">
        <v>63</v>
      </c>
      <c r="J1166" s="6" t="s">
        <v>41</v>
      </c>
      <c r="K1166" s="7">
        <v>3.32</v>
      </c>
      <c r="L1166" s="6" t="s">
        <v>32</v>
      </c>
      <c r="M1166" s="6">
        <v>201631</v>
      </c>
      <c r="N1166" s="6" t="str">
        <f t="shared" si="55"/>
        <v>2016-3-1</v>
      </c>
      <c r="O1166" s="7">
        <v>3.25</v>
      </c>
      <c r="P1166" s="7">
        <v>3.17</v>
      </c>
      <c r="Q1166" s="6" t="s">
        <v>32</v>
      </c>
      <c r="R1166" s="6">
        <v>201931</v>
      </c>
      <c r="S1166" s="6" t="str">
        <f t="shared" si="56"/>
        <v>2019-3-1</v>
      </c>
      <c r="T1166" s="7">
        <v>2.85</v>
      </c>
      <c r="U1166" s="7">
        <v>1.71</v>
      </c>
      <c r="V1166" s="6" t="s">
        <v>42</v>
      </c>
      <c r="W1166" s="6">
        <v>1</v>
      </c>
      <c r="X1166" s="6">
        <v>0</v>
      </c>
      <c r="Y1166" s="6">
        <v>1</v>
      </c>
      <c r="Z1166" s="6">
        <v>1</v>
      </c>
      <c r="AA1166" s="6">
        <v>1</v>
      </c>
      <c r="AB1166" s="6">
        <v>1</v>
      </c>
      <c r="AC1166" s="6">
        <v>0</v>
      </c>
      <c r="AD1166" s="6">
        <v>0</v>
      </c>
      <c r="AE1166" s="6">
        <v>0</v>
      </c>
      <c r="AF1166" s="6">
        <v>1</v>
      </c>
      <c r="AG1166" s="6">
        <v>1</v>
      </c>
      <c r="AH1166" s="6">
        <v>1</v>
      </c>
    </row>
    <row r="1167" spans="1:34" x14ac:dyDescent="0.3">
      <c r="A1167" s="6">
        <v>201581</v>
      </c>
      <c r="B1167" s="12" t="str">
        <f t="shared" si="54"/>
        <v>2015-8-1</v>
      </c>
      <c r="C1167" s="15">
        <v>2015</v>
      </c>
      <c r="D1167" s="15">
        <v>8</v>
      </c>
      <c r="E1167" s="15">
        <v>1</v>
      </c>
      <c r="F1167" s="6" t="s">
        <v>28</v>
      </c>
      <c r="G1167" s="6" t="s">
        <v>29</v>
      </c>
      <c r="H1167" s="7">
        <v>3.22</v>
      </c>
      <c r="I1167" s="6" t="s">
        <v>53</v>
      </c>
      <c r="J1167" s="6" t="s">
        <v>31</v>
      </c>
      <c r="K1167" s="7">
        <v>1</v>
      </c>
      <c r="L1167" s="6" t="s">
        <v>39</v>
      </c>
      <c r="M1167" s="6">
        <v>201631</v>
      </c>
      <c r="N1167" s="6" t="str">
        <f t="shared" si="55"/>
        <v>2016-3-1</v>
      </c>
      <c r="O1167" s="7">
        <v>0.83</v>
      </c>
      <c r="P1167" s="7">
        <v>0.63</v>
      </c>
      <c r="Q1167" s="6" t="s">
        <v>47</v>
      </c>
      <c r="R1167" s="6">
        <v>201631</v>
      </c>
      <c r="S1167" s="6" t="str">
        <f t="shared" si="56"/>
        <v>2016-3-1</v>
      </c>
      <c r="T1167" s="7">
        <v>0.83</v>
      </c>
      <c r="U1167" s="7">
        <v>0.63</v>
      </c>
      <c r="V1167" s="6" t="s">
        <v>47</v>
      </c>
      <c r="W1167" s="6">
        <v>0</v>
      </c>
      <c r="X1167" s="6">
        <v>1</v>
      </c>
      <c r="Y1167" s="6">
        <v>1</v>
      </c>
      <c r="Z1167" s="6">
        <v>0</v>
      </c>
      <c r="AA1167" s="6">
        <v>0</v>
      </c>
      <c r="AB1167" s="6">
        <v>0</v>
      </c>
      <c r="AC1167" s="6">
        <v>0</v>
      </c>
      <c r="AD1167" s="6">
        <v>0</v>
      </c>
      <c r="AE1167" s="6">
        <v>0</v>
      </c>
      <c r="AF1167" s="6">
        <v>0</v>
      </c>
      <c r="AG1167" s="6">
        <v>0</v>
      </c>
      <c r="AH1167" s="6">
        <v>0</v>
      </c>
    </row>
    <row r="1168" spans="1:34" x14ac:dyDescent="0.3">
      <c r="A1168" s="6">
        <v>201581</v>
      </c>
      <c r="B1168" s="12" t="str">
        <f t="shared" si="54"/>
        <v>2015-8-1</v>
      </c>
      <c r="C1168" s="15">
        <v>2015</v>
      </c>
      <c r="D1168" s="15">
        <v>8</v>
      </c>
      <c r="E1168" s="15">
        <v>1</v>
      </c>
      <c r="F1168" s="6" t="s">
        <v>28</v>
      </c>
      <c r="G1168" s="6" t="s">
        <v>37</v>
      </c>
      <c r="H1168" s="7">
        <v>3.07</v>
      </c>
      <c r="I1168" s="6" t="s">
        <v>56</v>
      </c>
      <c r="J1168" s="6" t="s">
        <v>41</v>
      </c>
      <c r="K1168" s="7">
        <v>0.66</v>
      </c>
      <c r="L1168" s="6" t="s">
        <v>39</v>
      </c>
      <c r="M1168" s="6">
        <v>201631</v>
      </c>
      <c r="N1168" s="6" t="str">
        <f t="shared" si="55"/>
        <v>2016-3-1</v>
      </c>
      <c r="O1168" s="7">
        <v>1.26</v>
      </c>
      <c r="P1168" s="7">
        <v>1.86</v>
      </c>
      <c r="Q1168" s="6" t="s">
        <v>47</v>
      </c>
      <c r="R1168" s="6">
        <v>201631</v>
      </c>
      <c r="S1168" s="6" t="str">
        <f t="shared" si="56"/>
        <v>2016-3-1</v>
      </c>
      <c r="T1168" s="7">
        <v>1.26</v>
      </c>
      <c r="U1168" s="7">
        <v>1.86</v>
      </c>
      <c r="V1168" s="6" t="s">
        <v>47</v>
      </c>
      <c r="W1168" s="6">
        <v>1</v>
      </c>
      <c r="X1168" s="6">
        <v>0</v>
      </c>
      <c r="Y1168" s="6">
        <v>1</v>
      </c>
      <c r="Z1168" s="6">
        <v>0</v>
      </c>
      <c r="AA1168" s="6">
        <v>0</v>
      </c>
      <c r="AB1168" s="6">
        <v>0</v>
      </c>
      <c r="AC1168" s="6">
        <v>0</v>
      </c>
      <c r="AD1168" s="6">
        <v>0</v>
      </c>
      <c r="AE1168" s="6">
        <v>0</v>
      </c>
      <c r="AF1168" s="6">
        <v>0</v>
      </c>
      <c r="AG1168" s="6">
        <v>0</v>
      </c>
      <c r="AH1168" s="6">
        <v>0</v>
      </c>
    </row>
    <row r="1169" spans="1:34" x14ac:dyDescent="0.3">
      <c r="A1169" s="6">
        <v>201581</v>
      </c>
      <c r="B1169" s="12" t="str">
        <f t="shared" si="54"/>
        <v>2015-8-1</v>
      </c>
      <c r="C1169" s="15">
        <v>2015</v>
      </c>
      <c r="D1169" s="15">
        <v>8</v>
      </c>
      <c r="E1169" s="15">
        <v>1</v>
      </c>
      <c r="F1169" s="6" t="s">
        <v>28</v>
      </c>
      <c r="G1169" s="6" t="s">
        <v>34</v>
      </c>
      <c r="H1169" s="7">
        <v>3.57</v>
      </c>
      <c r="I1169" s="6" t="s">
        <v>57</v>
      </c>
      <c r="J1169" s="6" t="s">
        <v>35</v>
      </c>
      <c r="K1169" s="7">
        <v>2.94</v>
      </c>
      <c r="L1169" s="6" t="s">
        <v>32</v>
      </c>
      <c r="M1169" s="6">
        <v>201631</v>
      </c>
      <c r="N1169" s="6" t="str">
        <f t="shared" si="55"/>
        <v>2016-3-1</v>
      </c>
      <c r="O1169" s="7">
        <v>2.83</v>
      </c>
      <c r="P1169" s="7">
        <v>2.77</v>
      </c>
      <c r="Q1169" s="6" t="s">
        <v>32</v>
      </c>
      <c r="R1169" s="6">
        <v>201681</v>
      </c>
      <c r="S1169" s="6" t="str">
        <f t="shared" si="56"/>
        <v>2016-8-1</v>
      </c>
      <c r="T1169" s="7">
        <v>2.6</v>
      </c>
      <c r="U1169" s="7">
        <v>2.2400000000000002</v>
      </c>
      <c r="V1169" s="6" t="s">
        <v>32</v>
      </c>
      <c r="W1169" s="6">
        <v>0</v>
      </c>
      <c r="X1169" s="6">
        <v>0</v>
      </c>
      <c r="Y1169" s="6">
        <v>1</v>
      </c>
      <c r="Z1169" s="6">
        <v>1</v>
      </c>
      <c r="AA1169" s="6">
        <v>0</v>
      </c>
      <c r="AB1169" s="6">
        <v>0</v>
      </c>
      <c r="AC1169" s="6">
        <v>0</v>
      </c>
      <c r="AD1169" s="6">
        <v>0</v>
      </c>
      <c r="AE1169" s="6">
        <v>0</v>
      </c>
      <c r="AF1169" s="6">
        <v>0</v>
      </c>
      <c r="AG1169" s="6">
        <v>0</v>
      </c>
      <c r="AH1169" s="6">
        <v>0</v>
      </c>
    </row>
    <row r="1170" spans="1:34" x14ac:dyDescent="0.3">
      <c r="A1170" s="6">
        <v>201581</v>
      </c>
      <c r="B1170" s="12" t="str">
        <f t="shared" si="54"/>
        <v>2015-8-1</v>
      </c>
      <c r="C1170" s="15">
        <v>2015</v>
      </c>
      <c r="D1170" s="15">
        <v>8</v>
      </c>
      <c r="E1170" s="15">
        <v>1</v>
      </c>
      <c r="F1170" s="6" t="s">
        <v>28</v>
      </c>
      <c r="G1170" s="6" t="s">
        <v>34</v>
      </c>
      <c r="H1170" s="7">
        <v>3.18</v>
      </c>
      <c r="I1170" s="6" t="s">
        <v>56</v>
      </c>
      <c r="J1170" s="6" t="s">
        <v>35</v>
      </c>
      <c r="K1170" s="7">
        <v>0.86</v>
      </c>
      <c r="L1170" s="6" t="s">
        <v>39</v>
      </c>
      <c r="M1170" s="6">
        <v>201631</v>
      </c>
      <c r="N1170" s="6" t="str">
        <f t="shared" si="55"/>
        <v>2016-3-1</v>
      </c>
      <c r="O1170" s="7">
        <v>0.37</v>
      </c>
      <c r="P1170" s="7">
        <v>0</v>
      </c>
      <c r="Q1170" s="6" t="s">
        <v>47</v>
      </c>
      <c r="R1170" s="6">
        <v>201631</v>
      </c>
      <c r="S1170" s="6" t="str">
        <f t="shared" si="56"/>
        <v>2016-3-1</v>
      </c>
      <c r="T1170" s="7">
        <v>0.37</v>
      </c>
      <c r="U1170" s="7">
        <v>0</v>
      </c>
      <c r="V1170" s="6" t="s">
        <v>47</v>
      </c>
      <c r="W1170" s="6">
        <v>0</v>
      </c>
      <c r="X1170" s="6">
        <v>0</v>
      </c>
      <c r="Y1170" s="6">
        <v>1</v>
      </c>
      <c r="Z1170" s="6">
        <v>0</v>
      </c>
      <c r="AA1170" s="6">
        <v>0</v>
      </c>
      <c r="AB1170" s="6">
        <v>0</v>
      </c>
      <c r="AC1170" s="6">
        <v>0</v>
      </c>
      <c r="AD1170" s="6">
        <v>0</v>
      </c>
      <c r="AE1170" s="6">
        <v>0</v>
      </c>
      <c r="AF1170" s="6">
        <v>0</v>
      </c>
      <c r="AG1170" s="6">
        <v>0</v>
      </c>
      <c r="AH1170" s="6">
        <v>0</v>
      </c>
    </row>
    <row r="1171" spans="1:34" x14ac:dyDescent="0.3">
      <c r="A1171" s="6">
        <v>201581</v>
      </c>
      <c r="B1171" s="12" t="str">
        <f t="shared" si="54"/>
        <v>2015-8-1</v>
      </c>
      <c r="C1171" s="15">
        <v>2015</v>
      </c>
      <c r="D1171" s="15">
        <v>8</v>
      </c>
      <c r="E1171" s="15">
        <v>1</v>
      </c>
      <c r="F1171" s="6" t="s">
        <v>28</v>
      </c>
      <c r="G1171" s="6" t="s">
        <v>29</v>
      </c>
      <c r="H1171" s="7">
        <v>2.94</v>
      </c>
      <c r="I1171" s="6" t="s">
        <v>63</v>
      </c>
      <c r="J1171" s="6" t="s">
        <v>41</v>
      </c>
      <c r="K1171" s="7">
        <v>2.2000000000000002</v>
      </c>
      <c r="L1171" s="6" t="s">
        <v>32</v>
      </c>
      <c r="M1171" s="6">
        <v>201651</v>
      </c>
      <c r="N1171" s="6" t="str">
        <f t="shared" si="55"/>
        <v>2016-5-1</v>
      </c>
      <c r="O1171" s="7">
        <v>1.83</v>
      </c>
      <c r="P1171" s="7">
        <v>0.85</v>
      </c>
      <c r="Q1171" s="6" t="s">
        <v>39</v>
      </c>
      <c r="R1171" s="6">
        <v>201981</v>
      </c>
      <c r="S1171" s="6" t="str">
        <f t="shared" si="56"/>
        <v>2019-8-1</v>
      </c>
      <c r="T1171" s="7">
        <v>2.56</v>
      </c>
      <c r="U1171" s="7">
        <v>4</v>
      </c>
      <c r="V1171" s="6" t="s">
        <v>32</v>
      </c>
      <c r="W1171" s="6">
        <v>0</v>
      </c>
      <c r="X1171" s="6">
        <v>0</v>
      </c>
      <c r="Y1171" s="6">
        <v>1</v>
      </c>
      <c r="Z1171" s="6">
        <v>1</v>
      </c>
      <c r="AA1171" s="6">
        <v>1</v>
      </c>
      <c r="AB1171" s="6">
        <v>1</v>
      </c>
      <c r="AC1171" s="6">
        <v>1</v>
      </c>
      <c r="AD1171" s="6">
        <v>0</v>
      </c>
      <c r="AE1171" s="6">
        <v>0</v>
      </c>
      <c r="AF1171" s="6">
        <v>0</v>
      </c>
      <c r="AG1171" s="6">
        <v>1</v>
      </c>
      <c r="AH1171" s="6">
        <v>1</v>
      </c>
    </row>
    <row r="1172" spans="1:34" x14ac:dyDescent="0.3">
      <c r="A1172" s="6">
        <v>201581</v>
      </c>
      <c r="B1172" s="12" t="str">
        <f t="shared" si="54"/>
        <v>2015-8-1</v>
      </c>
      <c r="C1172" s="15">
        <v>2015</v>
      </c>
      <c r="D1172" s="15">
        <v>8</v>
      </c>
      <c r="E1172" s="15">
        <v>1</v>
      </c>
      <c r="F1172" s="6" t="s">
        <v>33</v>
      </c>
      <c r="G1172" s="6" t="s">
        <v>37</v>
      </c>
      <c r="H1172" s="7">
        <v>3.45</v>
      </c>
      <c r="I1172" s="6" t="s">
        <v>52</v>
      </c>
      <c r="J1172" s="6" t="s">
        <v>41</v>
      </c>
      <c r="K1172" s="7">
        <v>2.35</v>
      </c>
      <c r="L1172" s="6" t="s">
        <v>32</v>
      </c>
      <c r="M1172" s="6">
        <v>201581</v>
      </c>
      <c r="N1172" s="6" t="str">
        <f t="shared" si="55"/>
        <v>2015-8-1</v>
      </c>
      <c r="O1172" s="7">
        <v>2.35</v>
      </c>
      <c r="P1172" s="7">
        <v>2.35</v>
      </c>
      <c r="Q1172" s="6" t="s">
        <v>32</v>
      </c>
      <c r="R1172" s="6">
        <v>201581</v>
      </c>
      <c r="S1172" s="6" t="str">
        <f t="shared" si="56"/>
        <v>2015-8-1</v>
      </c>
      <c r="T1172" s="7">
        <v>2.35</v>
      </c>
      <c r="U1172" s="7">
        <v>2.35</v>
      </c>
      <c r="V1172" s="6" t="s">
        <v>32</v>
      </c>
      <c r="W1172" s="6">
        <v>0</v>
      </c>
      <c r="X1172" s="6">
        <v>0</v>
      </c>
      <c r="Y1172" s="6">
        <v>1</v>
      </c>
      <c r="Z1172" s="6">
        <v>0</v>
      </c>
      <c r="AA1172" s="6">
        <v>0</v>
      </c>
      <c r="AB1172" s="6">
        <v>0</v>
      </c>
      <c r="AC1172" s="6">
        <v>0</v>
      </c>
      <c r="AD1172" s="6">
        <v>0</v>
      </c>
      <c r="AE1172" s="6">
        <v>0</v>
      </c>
      <c r="AF1172" s="6">
        <v>0</v>
      </c>
      <c r="AG1172" s="6">
        <v>0</v>
      </c>
      <c r="AH1172" s="6">
        <v>0</v>
      </c>
    </row>
    <row r="1173" spans="1:34" x14ac:dyDescent="0.3">
      <c r="A1173" s="6">
        <v>201581</v>
      </c>
      <c r="B1173" s="12" t="str">
        <f t="shared" si="54"/>
        <v>2015-8-1</v>
      </c>
      <c r="C1173" s="15">
        <v>2015</v>
      </c>
      <c r="D1173" s="15">
        <v>8</v>
      </c>
      <c r="E1173" s="15">
        <v>1</v>
      </c>
      <c r="F1173" s="6" t="s">
        <v>33</v>
      </c>
      <c r="G1173" s="6" t="s">
        <v>34</v>
      </c>
      <c r="H1173" s="7">
        <v>3.34</v>
      </c>
      <c r="I1173" s="6" t="s">
        <v>57</v>
      </c>
      <c r="J1173" s="6" t="s">
        <v>35</v>
      </c>
      <c r="K1173" s="7">
        <v>1.2</v>
      </c>
      <c r="L1173" s="6" t="s">
        <v>39</v>
      </c>
      <c r="M1173" s="6">
        <v>201631</v>
      </c>
      <c r="N1173" s="6" t="str">
        <f t="shared" si="55"/>
        <v>2016-3-1</v>
      </c>
      <c r="O1173" s="7">
        <v>1.48</v>
      </c>
      <c r="P1173" s="7">
        <v>1.85</v>
      </c>
      <c r="Q1173" s="6" t="s">
        <v>39</v>
      </c>
      <c r="R1173" s="6">
        <v>201731</v>
      </c>
      <c r="S1173" s="6" t="str">
        <f t="shared" si="56"/>
        <v>2017-3-1</v>
      </c>
      <c r="T1173" s="7">
        <v>1.71</v>
      </c>
      <c r="U1173" s="7">
        <v>1.1299999999999999</v>
      </c>
      <c r="V1173" s="6" t="s">
        <v>47</v>
      </c>
      <c r="W1173" s="6">
        <v>0</v>
      </c>
      <c r="X1173" s="6">
        <v>0</v>
      </c>
      <c r="Y1173" s="6">
        <v>1</v>
      </c>
      <c r="Z1173" s="6">
        <v>1</v>
      </c>
      <c r="AA1173" s="6">
        <v>0</v>
      </c>
      <c r="AB1173" s="6">
        <v>0</v>
      </c>
      <c r="AC1173" s="6">
        <v>0</v>
      </c>
      <c r="AD1173" s="6">
        <v>0</v>
      </c>
      <c r="AE1173" s="6">
        <v>0</v>
      </c>
      <c r="AF1173" s="6">
        <v>0</v>
      </c>
      <c r="AG1173" s="6">
        <v>0</v>
      </c>
      <c r="AH1173" s="6">
        <v>0</v>
      </c>
    </row>
    <row r="1174" spans="1:34" x14ac:dyDescent="0.3">
      <c r="A1174" s="6">
        <v>201581</v>
      </c>
      <c r="B1174" s="12" t="str">
        <f t="shared" si="54"/>
        <v>2015-8-1</v>
      </c>
      <c r="C1174" s="15">
        <v>2015</v>
      </c>
      <c r="D1174" s="15">
        <v>8</v>
      </c>
      <c r="E1174" s="15">
        <v>1</v>
      </c>
      <c r="F1174" s="6" t="s">
        <v>33</v>
      </c>
      <c r="G1174" s="6" t="s">
        <v>34</v>
      </c>
      <c r="H1174" s="7">
        <v>3.56</v>
      </c>
      <c r="I1174" s="6" t="s">
        <v>54</v>
      </c>
      <c r="J1174" s="6" t="s">
        <v>35</v>
      </c>
      <c r="K1174" s="7">
        <v>3.3</v>
      </c>
      <c r="L1174" s="6" t="s">
        <v>32</v>
      </c>
      <c r="M1174" s="6">
        <v>201631</v>
      </c>
      <c r="N1174" s="6" t="str">
        <f t="shared" si="55"/>
        <v>2016-3-1</v>
      </c>
      <c r="O1174" s="7">
        <v>3.23</v>
      </c>
      <c r="P1174" s="7">
        <v>3.17</v>
      </c>
      <c r="Q1174" s="6" t="s">
        <v>32</v>
      </c>
      <c r="R1174" s="6">
        <v>201931</v>
      </c>
      <c r="S1174" s="6" t="str">
        <f t="shared" si="56"/>
        <v>2019-3-1</v>
      </c>
      <c r="T1174" s="7">
        <v>3.32</v>
      </c>
      <c r="U1174" s="7">
        <v>3.57</v>
      </c>
      <c r="V1174" s="6" t="s">
        <v>32</v>
      </c>
      <c r="W1174" s="6">
        <v>0</v>
      </c>
      <c r="X1174" s="6">
        <v>0</v>
      </c>
      <c r="Y1174" s="6">
        <v>1</v>
      </c>
      <c r="Z1174" s="6">
        <v>1</v>
      </c>
      <c r="AA1174" s="6">
        <v>1</v>
      </c>
      <c r="AB1174" s="6">
        <v>1</v>
      </c>
      <c r="AC1174" s="6">
        <v>0</v>
      </c>
      <c r="AD1174" s="6">
        <v>0</v>
      </c>
      <c r="AE1174" s="6">
        <v>0</v>
      </c>
      <c r="AF1174" s="6">
        <v>1</v>
      </c>
      <c r="AG1174" s="6">
        <v>1</v>
      </c>
      <c r="AH1174" s="6">
        <v>1</v>
      </c>
    </row>
    <row r="1175" spans="1:34" x14ac:dyDescent="0.3">
      <c r="A1175" s="6">
        <v>201581</v>
      </c>
      <c r="B1175" s="12" t="str">
        <f t="shared" si="54"/>
        <v>2015-8-1</v>
      </c>
      <c r="C1175" s="15">
        <v>2015</v>
      </c>
      <c r="D1175" s="15">
        <v>8</v>
      </c>
      <c r="E1175" s="15">
        <v>1</v>
      </c>
      <c r="F1175" s="6" t="s">
        <v>33</v>
      </c>
      <c r="G1175" s="6" t="s">
        <v>40</v>
      </c>
      <c r="H1175" s="7">
        <v>3.03</v>
      </c>
      <c r="I1175" s="6" t="s">
        <v>54</v>
      </c>
      <c r="J1175" s="6" t="s">
        <v>41</v>
      </c>
      <c r="K1175" s="7">
        <v>2.48</v>
      </c>
      <c r="L1175" s="6" t="s">
        <v>32</v>
      </c>
      <c r="M1175" s="6">
        <v>201631</v>
      </c>
      <c r="N1175" s="6" t="str">
        <f t="shared" si="55"/>
        <v>2016-3-1</v>
      </c>
      <c r="O1175" s="7">
        <v>2.41</v>
      </c>
      <c r="P1175" s="7">
        <v>2.33</v>
      </c>
      <c r="Q1175" s="6" t="s">
        <v>32</v>
      </c>
      <c r="R1175" s="6">
        <v>202031</v>
      </c>
      <c r="S1175" s="6" t="str">
        <f t="shared" si="56"/>
        <v>2020-3-1</v>
      </c>
      <c r="T1175" s="7">
        <v>2.23</v>
      </c>
      <c r="U1175" s="7">
        <v>3</v>
      </c>
      <c r="V1175" s="6" t="s">
        <v>32</v>
      </c>
      <c r="W1175" s="6">
        <v>1</v>
      </c>
      <c r="X1175" s="6">
        <v>0</v>
      </c>
      <c r="Y1175" s="6">
        <v>1</v>
      </c>
      <c r="Z1175" s="6">
        <v>1</v>
      </c>
      <c r="AA1175" s="6">
        <v>1</v>
      </c>
      <c r="AB1175" s="6">
        <v>1</v>
      </c>
      <c r="AC1175" s="6">
        <v>0</v>
      </c>
      <c r="AD1175" s="6">
        <v>0</v>
      </c>
      <c r="AE1175" s="6">
        <v>0</v>
      </c>
      <c r="AF1175" s="6">
        <v>0</v>
      </c>
      <c r="AG1175" s="6">
        <v>0</v>
      </c>
      <c r="AH1175" s="6">
        <v>0</v>
      </c>
    </row>
    <row r="1176" spans="1:34" x14ac:dyDescent="0.3">
      <c r="A1176" s="6">
        <v>201581</v>
      </c>
      <c r="B1176" s="12" t="str">
        <f t="shared" si="54"/>
        <v>2015-8-1</v>
      </c>
      <c r="C1176" s="15">
        <v>2015</v>
      </c>
      <c r="D1176" s="15">
        <v>8</v>
      </c>
      <c r="E1176" s="15">
        <v>1</v>
      </c>
      <c r="F1176" s="6" t="s">
        <v>28</v>
      </c>
      <c r="G1176" s="6" t="s">
        <v>38</v>
      </c>
      <c r="H1176" s="7">
        <v>3.05</v>
      </c>
      <c r="I1176" s="6" t="s">
        <v>63</v>
      </c>
      <c r="J1176" s="6" t="s">
        <v>41</v>
      </c>
      <c r="K1176" s="7">
        <v>2.57</v>
      </c>
      <c r="L1176" s="6" t="s">
        <v>32</v>
      </c>
      <c r="M1176" s="6">
        <v>201631</v>
      </c>
      <c r="N1176" s="6" t="str">
        <f t="shared" si="55"/>
        <v>2016-3-1</v>
      </c>
      <c r="O1176" s="7">
        <v>2.7</v>
      </c>
      <c r="P1176" s="7">
        <v>2.82</v>
      </c>
      <c r="Q1176" s="6" t="s">
        <v>32</v>
      </c>
      <c r="R1176" s="6">
        <v>201981</v>
      </c>
      <c r="S1176" s="6" t="str">
        <f t="shared" si="56"/>
        <v>2019-8-1</v>
      </c>
      <c r="T1176" s="7">
        <v>2.61</v>
      </c>
      <c r="U1176" s="7">
        <v>2.99</v>
      </c>
      <c r="V1176" s="6" t="s">
        <v>32</v>
      </c>
      <c r="W1176" s="6">
        <v>1</v>
      </c>
      <c r="X1176" s="6">
        <v>0</v>
      </c>
      <c r="Y1176" s="6">
        <v>1</v>
      </c>
      <c r="Z1176" s="6">
        <v>1</v>
      </c>
      <c r="AA1176" s="6">
        <v>1</v>
      </c>
      <c r="AB1176" s="6">
        <v>1</v>
      </c>
      <c r="AC1176" s="6">
        <v>1</v>
      </c>
      <c r="AD1176" s="6">
        <v>0</v>
      </c>
      <c r="AE1176" s="6">
        <v>0</v>
      </c>
      <c r="AF1176" s="6">
        <v>0</v>
      </c>
      <c r="AG1176" s="6">
        <v>1</v>
      </c>
      <c r="AH1176" s="6">
        <v>1</v>
      </c>
    </row>
    <row r="1177" spans="1:34" x14ac:dyDescent="0.3">
      <c r="A1177" s="6">
        <v>201581</v>
      </c>
      <c r="B1177" s="12" t="str">
        <f t="shared" si="54"/>
        <v>2015-8-1</v>
      </c>
      <c r="C1177" s="15">
        <v>2015</v>
      </c>
      <c r="D1177" s="15">
        <v>8</v>
      </c>
      <c r="E1177" s="15">
        <v>1</v>
      </c>
      <c r="F1177" s="6" t="s">
        <v>33</v>
      </c>
      <c r="G1177" s="6" t="s">
        <v>38</v>
      </c>
      <c r="H1177" s="7">
        <v>3.12</v>
      </c>
      <c r="I1177" s="6" t="s">
        <v>54</v>
      </c>
      <c r="J1177" s="6" t="s">
        <v>41</v>
      </c>
      <c r="K1177" s="7">
        <v>3.3</v>
      </c>
      <c r="L1177" s="6" t="s">
        <v>32</v>
      </c>
      <c r="M1177" s="6">
        <v>201631</v>
      </c>
      <c r="N1177" s="6" t="str">
        <f t="shared" si="55"/>
        <v>2016-3-1</v>
      </c>
      <c r="O1177" s="7">
        <v>2.71</v>
      </c>
      <c r="P1177" s="7">
        <v>2.23</v>
      </c>
      <c r="Q1177" s="6" t="s">
        <v>32</v>
      </c>
      <c r="R1177" s="6">
        <v>201931</v>
      </c>
      <c r="S1177" s="6" t="str">
        <f t="shared" si="56"/>
        <v>2019-3-1</v>
      </c>
      <c r="T1177" s="7">
        <v>3.03</v>
      </c>
      <c r="U1177" s="7">
        <v>3.48</v>
      </c>
      <c r="V1177" s="6" t="s">
        <v>32</v>
      </c>
      <c r="W1177" s="6">
        <v>1</v>
      </c>
      <c r="X1177" s="6">
        <v>0</v>
      </c>
      <c r="Y1177" s="6">
        <v>1</v>
      </c>
      <c r="Z1177" s="6">
        <v>1</v>
      </c>
      <c r="AA1177" s="6">
        <v>1</v>
      </c>
      <c r="AB1177" s="6">
        <v>1</v>
      </c>
      <c r="AC1177" s="6">
        <v>0</v>
      </c>
      <c r="AD1177" s="6">
        <v>0</v>
      </c>
      <c r="AE1177" s="6">
        <v>0</v>
      </c>
      <c r="AF1177" s="6">
        <v>1</v>
      </c>
      <c r="AG1177" s="6">
        <v>1</v>
      </c>
      <c r="AH1177" s="6">
        <v>1</v>
      </c>
    </row>
    <row r="1178" spans="1:34" x14ac:dyDescent="0.3">
      <c r="A1178" s="6">
        <v>201581</v>
      </c>
      <c r="B1178" s="12" t="str">
        <f t="shared" si="54"/>
        <v>2015-8-1</v>
      </c>
      <c r="C1178" s="15">
        <v>2015</v>
      </c>
      <c r="D1178" s="15">
        <v>8</v>
      </c>
      <c r="E1178" s="15">
        <v>1</v>
      </c>
      <c r="F1178" s="6" t="s">
        <v>33</v>
      </c>
      <c r="G1178" s="6" t="s">
        <v>40</v>
      </c>
      <c r="H1178" s="7">
        <v>3.58</v>
      </c>
      <c r="I1178" s="6" t="s">
        <v>63</v>
      </c>
      <c r="J1178" s="6" t="s">
        <v>43</v>
      </c>
      <c r="K1178" s="7">
        <v>3.8</v>
      </c>
      <c r="L1178" s="6" t="s">
        <v>32</v>
      </c>
      <c r="M1178" s="6">
        <v>201631</v>
      </c>
      <c r="N1178" s="6" t="str">
        <f t="shared" si="55"/>
        <v>2016-3-1</v>
      </c>
      <c r="O1178" s="7">
        <v>3.65</v>
      </c>
      <c r="P1178" s="7">
        <v>3.5</v>
      </c>
      <c r="Q1178" s="6" t="s">
        <v>32</v>
      </c>
      <c r="R1178" s="6">
        <v>201931</v>
      </c>
      <c r="S1178" s="6" t="str">
        <f t="shared" si="56"/>
        <v>2019-3-1</v>
      </c>
      <c r="T1178" s="7">
        <v>3.72</v>
      </c>
      <c r="U1178" s="7">
        <v>3.82</v>
      </c>
      <c r="V1178" s="6" t="s">
        <v>32</v>
      </c>
      <c r="W1178" s="6">
        <v>1</v>
      </c>
      <c r="X1178" s="6">
        <v>0</v>
      </c>
      <c r="Y1178" s="6">
        <v>1</v>
      </c>
      <c r="Z1178" s="6">
        <v>1</v>
      </c>
      <c r="AA1178" s="6">
        <v>1</v>
      </c>
      <c r="AB1178" s="6">
        <v>1</v>
      </c>
      <c r="AC1178" s="6">
        <v>0</v>
      </c>
      <c r="AD1178" s="6">
        <v>0</v>
      </c>
      <c r="AE1178" s="6">
        <v>0</v>
      </c>
      <c r="AF1178" s="6">
        <v>1</v>
      </c>
      <c r="AG1178" s="6">
        <v>1</v>
      </c>
      <c r="AH1178" s="6">
        <v>1</v>
      </c>
    </row>
    <row r="1179" spans="1:34" x14ac:dyDescent="0.3">
      <c r="A1179" s="6">
        <v>201581</v>
      </c>
      <c r="B1179" s="12" t="str">
        <f t="shared" si="54"/>
        <v>2015-8-1</v>
      </c>
      <c r="C1179" s="15">
        <v>2015</v>
      </c>
      <c r="D1179" s="15">
        <v>8</v>
      </c>
      <c r="E1179" s="15">
        <v>1</v>
      </c>
      <c r="F1179" s="6" t="s">
        <v>28</v>
      </c>
      <c r="G1179" s="8" t="s">
        <v>38</v>
      </c>
      <c r="H1179" s="7">
        <v>2.62</v>
      </c>
      <c r="I1179" s="6" t="s">
        <v>55</v>
      </c>
      <c r="J1179" s="6" t="s">
        <v>31</v>
      </c>
      <c r="K1179" s="7">
        <v>3</v>
      </c>
      <c r="L1179" s="6" t="s">
        <v>32</v>
      </c>
      <c r="M1179" s="6">
        <v>201631</v>
      </c>
      <c r="N1179" s="6" t="str">
        <f t="shared" si="55"/>
        <v>2016-3-1</v>
      </c>
      <c r="O1179" s="7">
        <v>2.52</v>
      </c>
      <c r="P1179" s="7">
        <v>2.2999999999999998</v>
      </c>
      <c r="Q1179" s="6" t="s">
        <v>32</v>
      </c>
      <c r="R1179" s="6">
        <v>201731</v>
      </c>
      <c r="S1179" s="6" t="str">
        <f t="shared" si="56"/>
        <v>2017-3-1</v>
      </c>
      <c r="T1179" s="7">
        <v>2.19</v>
      </c>
      <c r="U1179" s="7">
        <v>2.33</v>
      </c>
      <c r="V1179" s="6" t="s">
        <v>32</v>
      </c>
      <c r="W1179" s="6">
        <v>0</v>
      </c>
      <c r="X1179" s="6">
        <v>0</v>
      </c>
      <c r="Y1179" s="6">
        <v>1</v>
      </c>
      <c r="Z1179" s="6">
        <v>1</v>
      </c>
      <c r="AA1179" s="6">
        <v>0</v>
      </c>
      <c r="AB1179" s="6">
        <v>0</v>
      </c>
      <c r="AC1179" s="6">
        <v>0</v>
      </c>
      <c r="AD1179" s="6">
        <v>0</v>
      </c>
      <c r="AE1179" s="6">
        <v>0</v>
      </c>
      <c r="AF1179" s="6">
        <v>0</v>
      </c>
      <c r="AG1179" s="6">
        <v>0</v>
      </c>
      <c r="AH1179" s="6">
        <v>0</v>
      </c>
    </row>
    <row r="1180" spans="1:34" x14ac:dyDescent="0.3">
      <c r="A1180" s="6">
        <v>201581</v>
      </c>
      <c r="B1180" s="12" t="str">
        <f t="shared" si="54"/>
        <v>2015-8-1</v>
      </c>
      <c r="C1180" s="15">
        <v>2015</v>
      </c>
      <c r="D1180" s="15">
        <v>8</v>
      </c>
      <c r="E1180" s="15">
        <v>1</v>
      </c>
      <c r="F1180" s="6" t="s">
        <v>33</v>
      </c>
      <c r="G1180" s="6" t="s">
        <v>37</v>
      </c>
      <c r="H1180" s="7">
        <v>3.56</v>
      </c>
      <c r="I1180" s="6" t="s">
        <v>52</v>
      </c>
      <c r="J1180" s="6" t="s">
        <v>41</v>
      </c>
      <c r="K1180" s="7">
        <v>3.51</v>
      </c>
      <c r="L1180" s="6" t="s">
        <v>32</v>
      </c>
      <c r="M1180" s="6">
        <v>201631</v>
      </c>
      <c r="N1180" s="6" t="str">
        <f t="shared" si="55"/>
        <v>2016-3-1</v>
      </c>
      <c r="O1180" s="7">
        <v>3.63</v>
      </c>
      <c r="P1180" s="7">
        <v>3.75</v>
      </c>
      <c r="Q1180" s="6" t="s">
        <v>32</v>
      </c>
      <c r="R1180" s="6">
        <v>201931</v>
      </c>
      <c r="S1180" s="6" t="str">
        <f t="shared" si="56"/>
        <v>2019-3-1</v>
      </c>
      <c r="T1180" s="7">
        <v>3.25</v>
      </c>
      <c r="U1180" s="7">
        <v>3.57</v>
      </c>
      <c r="V1180" s="6" t="s">
        <v>32</v>
      </c>
      <c r="W1180" s="6">
        <v>0</v>
      </c>
      <c r="X1180" s="6">
        <v>0</v>
      </c>
      <c r="Y1180" s="6">
        <v>1</v>
      </c>
      <c r="Z1180" s="6">
        <v>1</v>
      </c>
      <c r="AA1180" s="6">
        <v>1</v>
      </c>
      <c r="AB1180" s="6">
        <v>1</v>
      </c>
      <c r="AC1180" s="6">
        <v>0</v>
      </c>
      <c r="AD1180" s="6">
        <v>0</v>
      </c>
      <c r="AE1180" s="6">
        <v>0</v>
      </c>
      <c r="AF1180" s="6">
        <v>1</v>
      </c>
      <c r="AG1180" s="6">
        <v>1</v>
      </c>
      <c r="AH1180" s="6">
        <v>1</v>
      </c>
    </row>
    <row r="1181" spans="1:34" x14ac:dyDescent="0.3">
      <c r="A1181" s="6">
        <v>201581</v>
      </c>
      <c r="B1181" s="12" t="str">
        <f t="shared" si="54"/>
        <v>2015-8-1</v>
      </c>
      <c r="C1181" s="15">
        <v>2015</v>
      </c>
      <c r="D1181" s="15">
        <v>8</v>
      </c>
      <c r="E1181" s="15">
        <v>1</v>
      </c>
      <c r="F1181" s="6" t="s">
        <v>33</v>
      </c>
      <c r="G1181" s="6" t="s">
        <v>40</v>
      </c>
      <c r="H1181" s="7">
        <v>3.42</v>
      </c>
      <c r="I1181" s="6" t="s">
        <v>57</v>
      </c>
      <c r="J1181" s="6" t="s">
        <v>43</v>
      </c>
      <c r="K1181" s="7">
        <v>3.62</v>
      </c>
      <c r="L1181" s="6" t="s">
        <v>32</v>
      </c>
      <c r="M1181" s="6">
        <v>201581</v>
      </c>
      <c r="N1181" s="6" t="str">
        <f t="shared" si="55"/>
        <v>2015-8-1</v>
      </c>
      <c r="O1181" s="7">
        <v>3.62</v>
      </c>
      <c r="P1181" s="7">
        <v>3.62</v>
      </c>
      <c r="Q1181" s="6" t="s">
        <v>32</v>
      </c>
      <c r="R1181" s="6">
        <v>201581</v>
      </c>
      <c r="S1181" s="6" t="str">
        <f t="shared" si="56"/>
        <v>2015-8-1</v>
      </c>
      <c r="T1181" s="7">
        <v>3.62</v>
      </c>
      <c r="U1181" s="7">
        <v>3.62</v>
      </c>
      <c r="V1181" s="6" t="s">
        <v>32</v>
      </c>
      <c r="W1181" s="6">
        <v>0</v>
      </c>
      <c r="X1181" s="6">
        <v>0</v>
      </c>
      <c r="Y1181" s="6">
        <v>1</v>
      </c>
      <c r="Z1181" s="6">
        <v>0</v>
      </c>
      <c r="AA1181" s="6">
        <v>0</v>
      </c>
      <c r="AB1181" s="6">
        <v>0</v>
      </c>
      <c r="AC1181" s="6">
        <v>0</v>
      </c>
      <c r="AD1181" s="6">
        <v>0</v>
      </c>
      <c r="AE1181" s="6">
        <v>0</v>
      </c>
      <c r="AF1181" s="6">
        <v>0</v>
      </c>
      <c r="AG1181" s="6">
        <v>0</v>
      </c>
      <c r="AH1181" s="6">
        <v>0</v>
      </c>
    </row>
    <row r="1182" spans="1:34" x14ac:dyDescent="0.3">
      <c r="A1182" s="6">
        <v>201581</v>
      </c>
      <c r="B1182" s="12" t="str">
        <f t="shared" si="54"/>
        <v>2015-8-1</v>
      </c>
      <c r="C1182" s="15">
        <v>2015</v>
      </c>
      <c r="D1182" s="15">
        <v>8</v>
      </c>
      <c r="E1182" s="15">
        <v>1</v>
      </c>
      <c r="F1182" s="6" t="s">
        <v>28</v>
      </c>
      <c r="G1182" s="6" t="s">
        <v>38</v>
      </c>
      <c r="H1182" s="7">
        <v>2.78</v>
      </c>
      <c r="I1182" s="6" t="s">
        <v>63</v>
      </c>
      <c r="J1182" s="6" t="s">
        <v>43</v>
      </c>
      <c r="K1182" s="7">
        <v>0.98</v>
      </c>
      <c r="L1182" s="6" t="s">
        <v>39</v>
      </c>
      <c r="M1182" s="6">
        <v>201631</v>
      </c>
      <c r="N1182" s="6" t="str">
        <f t="shared" si="55"/>
        <v>2016-3-1</v>
      </c>
      <c r="O1182" s="7">
        <v>0.94</v>
      </c>
      <c r="P1182" s="7">
        <v>0.92</v>
      </c>
      <c r="Q1182" s="6" t="s">
        <v>47</v>
      </c>
      <c r="R1182" s="6">
        <v>201631</v>
      </c>
      <c r="S1182" s="6" t="str">
        <f t="shared" si="56"/>
        <v>2016-3-1</v>
      </c>
      <c r="T1182" s="7">
        <v>0.94</v>
      </c>
      <c r="U1182" s="7">
        <v>0.92</v>
      </c>
      <c r="V1182" s="6" t="s">
        <v>47</v>
      </c>
      <c r="W1182" s="6">
        <v>1</v>
      </c>
      <c r="X1182" s="6">
        <v>0</v>
      </c>
      <c r="Y1182" s="6">
        <v>1</v>
      </c>
      <c r="Z1182" s="6">
        <v>0</v>
      </c>
      <c r="AA1182" s="6">
        <v>0</v>
      </c>
      <c r="AB1182" s="6">
        <v>0</v>
      </c>
      <c r="AC1182" s="6">
        <v>0</v>
      </c>
      <c r="AD1182" s="6">
        <v>0</v>
      </c>
      <c r="AE1182" s="6">
        <v>0</v>
      </c>
      <c r="AF1182" s="6">
        <v>0</v>
      </c>
      <c r="AG1182" s="6">
        <v>0</v>
      </c>
      <c r="AH1182" s="6">
        <v>0</v>
      </c>
    </row>
    <row r="1183" spans="1:34" x14ac:dyDescent="0.3">
      <c r="A1183" s="6">
        <v>201581</v>
      </c>
      <c r="B1183" s="12" t="str">
        <f t="shared" si="54"/>
        <v>2015-8-1</v>
      </c>
      <c r="C1183" s="15">
        <v>2015</v>
      </c>
      <c r="D1183" s="15">
        <v>8</v>
      </c>
      <c r="E1183" s="15">
        <v>1</v>
      </c>
      <c r="F1183" s="6" t="s">
        <v>28</v>
      </c>
      <c r="G1183" s="6" t="s">
        <v>40</v>
      </c>
      <c r="H1183" s="7">
        <v>2.4500000000000002</v>
      </c>
      <c r="I1183" s="6" t="s">
        <v>60</v>
      </c>
      <c r="J1183" s="6" t="s">
        <v>43</v>
      </c>
      <c r="K1183" s="7">
        <v>2.67</v>
      </c>
      <c r="L1183" s="6" t="s">
        <v>32</v>
      </c>
      <c r="M1183" s="6">
        <v>201631</v>
      </c>
      <c r="N1183" s="6" t="str">
        <f t="shared" si="55"/>
        <v>2016-3-1</v>
      </c>
      <c r="O1183" s="7">
        <v>2.58</v>
      </c>
      <c r="P1183" s="7">
        <v>2.5</v>
      </c>
      <c r="Q1183" s="6" t="s">
        <v>32</v>
      </c>
      <c r="R1183" s="6">
        <v>201931</v>
      </c>
      <c r="S1183" s="6" t="str">
        <f t="shared" si="56"/>
        <v>2019-3-1</v>
      </c>
      <c r="T1183" s="7">
        <v>2.57</v>
      </c>
      <c r="U1183" s="7">
        <v>3.12</v>
      </c>
      <c r="V1183" s="6" t="s">
        <v>32</v>
      </c>
      <c r="W1183" s="6">
        <v>1</v>
      </c>
      <c r="X1183" s="6">
        <v>0</v>
      </c>
      <c r="Y1183" s="6">
        <v>1</v>
      </c>
      <c r="Z1183" s="6">
        <v>1</v>
      </c>
      <c r="AA1183" s="6">
        <v>1</v>
      </c>
      <c r="AB1183" s="6">
        <v>1</v>
      </c>
      <c r="AC1183" s="6">
        <v>0</v>
      </c>
      <c r="AD1183" s="6">
        <v>0</v>
      </c>
      <c r="AE1183" s="6">
        <v>0</v>
      </c>
      <c r="AF1183" s="6">
        <v>1</v>
      </c>
      <c r="AG1183" s="6">
        <v>1</v>
      </c>
      <c r="AH1183" s="6">
        <v>1</v>
      </c>
    </row>
    <row r="1184" spans="1:34" x14ac:dyDescent="0.3">
      <c r="A1184" s="6">
        <v>201581</v>
      </c>
      <c r="B1184" s="12" t="str">
        <f t="shared" si="54"/>
        <v>2015-8-1</v>
      </c>
      <c r="C1184" s="15">
        <v>2015</v>
      </c>
      <c r="D1184" s="15">
        <v>8</v>
      </c>
      <c r="E1184" s="15">
        <v>1</v>
      </c>
      <c r="F1184" s="6" t="s">
        <v>33</v>
      </c>
      <c r="G1184" s="6" t="s">
        <v>38</v>
      </c>
      <c r="H1184" s="7">
        <v>3.02</v>
      </c>
      <c r="I1184" s="6" t="s">
        <v>57</v>
      </c>
      <c r="J1184" s="6" t="s">
        <v>41</v>
      </c>
      <c r="K1184" s="7">
        <v>2.23</v>
      </c>
      <c r="L1184" s="6" t="s">
        <v>32</v>
      </c>
      <c r="M1184" s="6">
        <v>201631</v>
      </c>
      <c r="N1184" s="6" t="str">
        <f t="shared" si="55"/>
        <v>2016-3-1</v>
      </c>
      <c r="O1184" s="7">
        <v>1.84</v>
      </c>
      <c r="P1184" s="7">
        <v>1.5</v>
      </c>
      <c r="Q1184" s="6" t="s">
        <v>39</v>
      </c>
      <c r="R1184" s="6">
        <v>202071</v>
      </c>
      <c r="S1184" s="6" t="str">
        <f t="shared" si="56"/>
        <v>2020-7-1</v>
      </c>
      <c r="T1184" s="7">
        <v>2.76</v>
      </c>
      <c r="U1184" s="7">
        <v>4</v>
      </c>
      <c r="V1184" s="6" t="s">
        <v>32</v>
      </c>
      <c r="W1184" s="6">
        <v>0</v>
      </c>
      <c r="X1184" s="6">
        <v>0</v>
      </c>
      <c r="Y1184" s="6">
        <v>1</v>
      </c>
      <c r="Z1184" s="6">
        <v>1</v>
      </c>
      <c r="AA1184" s="6">
        <v>1</v>
      </c>
      <c r="AB1184" s="6">
        <v>1</v>
      </c>
      <c r="AC1184" s="6">
        <v>0</v>
      </c>
      <c r="AD1184" s="6">
        <v>0</v>
      </c>
      <c r="AE1184" s="6">
        <v>0</v>
      </c>
      <c r="AF1184" s="6">
        <v>0</v>
      </c>
      <c r="AG1184" s="6">
        <v>0</v>
      </c>
      <c r="AH1184" s="6">
        <v>1</v>
      </c>
    </row>
    <row r="1185" spans="1:34" x14ac:dyDescent="0.3">
      <c r="A1185" s="6">
        <v>201581</v>
      </c>
      <c r="B1185" s="12" t="str">
        <f t="shared" si="54"/>
        <v>2015-8-1</v>
      </c>
      <c r="C1185" s="15">
        <v>2015</v>
      </c>
      <c r="D1185" s="15">
        <v>8</v>
      </c>
      <c r="E1185" s="15">
        <v>1</v>
      </c>
      <c r="F1185" s="6" t="s">
        <v>33</v>
      </c>
      <c r="G1185" s="6" t="s">
        <v>34</v>
      </c>
      <c r="H1185" s="7">
        <v>3.09</v>
      </c>
      <c r="I1185" s="6" t="s">
        <v>54</v>
      </c>
      <c r="J1185" s="6" t="s">
        <v>35</v>
      </c>
      <c r="K1185" s="7">
        <v>1.32</v>
      </c>
      <c r="L1185" s="6" t="s">
        <v>39</v>
      </c>
      <c r="M1185" s="6">
        <v>201651</v>
      </c>
      <c r="N1185" s="6" t="str">
        <f t="shared" si="55"/>
        <v>2016-5-1</v>
      </c>
      <c r="O1185" s="7">
        <v>2.19</v>
      </c>
      <c r="P1185" s="7">
        <v>3</v>
      </c>
      <c r="Q1185" s="6" t="s">
        <v>32</v>
      </c>
      <c r="R1185" s="6">
        <v>201931</v>
      </c>
      <c r="S1185" s="6" t="str">
        <f t="shared" si="56"/>
        <v>2019-3-1</v>
      </c>
      <c r="T1185" s="7">
        <v>2.4900000000000002</v>
      </c>
      <c r="U1185" s="7">
        <v>3</v>
      </c>
      <c r="V1185" s="6" t="s">
        <v>32</v>
      </c>
      <c r="W1185" s="6">
        <v>0</v>
      </c>
      <c r="X1185" s="6">
        <v>0</v>
      </c>
      <c r="Y1185" s="6">
        <v>1</v>
      </c>
      <c r="Z1185" s="6">
        <v>1</v>
      </c>
      <c r="AA1185" s="6">
        <v>1</v>
      </c>
      <c r="AB1185" s="6">
        <v>1</v>
      </c>
      <c r="AC1185" s="6">
        <v>0</v>
      </c>
      <c r="AD1185" s="6">
        <v>0</v>
      </c>
      <c r="AE1185" s="6">
        <v>0</v>
      </c>
      <c r="AF1185" s="6">
        <v>1</v>
      </c>
      <c r="AG1185" s="6">
        <v>1</v>
      </c>
      <c r="AH1185" s="6">
        <v>1</v>
      </c>
    </row>
    <row r="1186" spans="1:34" x14ac:dyDescent="0.3">
      <c r="A1186" s="6">
        <v>201581</v>
      </c>
      <c r="B1186" s="12" t="str">
        <f t="shared" si="54"/>
        <v>2015-8-1</v>
      </c>
      <c r="C1186" s="15">
        <v>2015</v>
      </c>
      <c r="D1186" s="15">
        <v>8</v>
      </c>
      <c r="E1186" s="15">
        <v>1</v>
      </c>
      <c r="F1186" s="6" t="s">
        <v>28</v>
      </c>
      <c r="G1186" s="6" t="s">
        <v>38</v>
      </c>
      <c r="H1186" s="7">
        <v>3.18</v>
      </c>
      <c r="I1186" s="6" t="s">
        <v>53</v>
      </c>
      <c r="J1186" s="6" t="s">
        <v>31</v>
      </c>
      <c r="K1186" s="7">
        <v>2.35</v>
      </c>
      <c r="L1186" s="6" t="s">
        <v>32</v>
      </c>
      <c r="M1186" s="6">
        <v>201631</v>
      </c>
      <c r="N1186" s="6" t="str">
        <f t="shared" si="55"/>
        <v>2016-3-1</v>
      </c>
      <c r="O1186" s="7">
        <v>2.2599999999999998</v>
      </c>
      <c r="P1186" s="7">
        <v>2.17</v>
      </c>
      <c r="Q1186" s="6" t="s">
        <v>32</v>
      </c>
      <c r="R1186" s="6">
        <v>201881</v>
      </c>
      <c r="S1186" s="6" t="str">
        <f t="shared" si="56"/>
        <v>2018-8-1</v>
      </c>
      <c r="T1186" s="7">
        <v>2.73</v>
      </c>
      <c r="U1186" s="7">
        <v>3.34</v>
      </c>
      <c r="V1186" s="6" t="s">
        <v>32</v>
      </c>
      <c r="W1186" s="6">
        <v>0</v>
      </c>
      <c r="X1186" s="6">
        <v>0</v>
      </c>
      <c r="Y1186" s="6">
        <v>1</v>
      </c>
      <c r="Z1186" s="6">
        <v>1</v>
      </c>
      <c r="AA1186" s="6">
        <v>1</v>
      </c>
      <c r="AB1186" s="6">
        <v>1</v>
      </c>
      <c r="AC1186" s="6">
        <v>0</v>
      </c>
      <c r="AD1186" s="6">
        <v>0</v>
      </c>
      <c r="AE1186" s="6">
        <v>0</v>
      </c>
      <c r="AF1186" s="6">
        <v>1</v>
      </c>
      <c r="AG1186" s="6">
        <v>1</v>
      </c>
      <c r="AH1186" s="6">
        <v>1</v>
      </c>
    </row>
    <row r="1187" spans="1:34" x14ac:dyDescent="0.3">
      <c r="A1187" s="6">
        <v>201581</v>
      </c>
      <c r="B1187" s="12" t="str">
        <f t="shared" si="54"/>
        <v>2015-8-1</v>
      </c>
      <c r="C1187" s="15">
        <v>2015</v>
      </c>
      <c r="D1187" s="15">
        <v>8</v>
      </c>
      <c r="E1187" s="15">
        <v>1</v>
      </c>
      <c r="F1187" s="6" t="s">
        <v>28</v>
      </c>
      <c r="G1187" s="6" t="s">
        <v>40</v>
      </c>
      <c r="H1187" s="7">
        <v>3.96</v>
      </c>
      <c r="I1187" s="6" t="s">
        <v>60</v>
      </c>
      <c r="J1187" s="6" t="s">
        <v>41</v>
      </c>
      <c r="K1187" s="7">
        <v>3.75</v>
      </c>
      <c r="L1187" s="6" t="s">
        <v>32</v>
      </c>
      <c r="M1187" s="6">
        <v>201631</v>
      </c>
      <c r="N1187" s="6" t="str">
        <f t="shared" si="55"/>
        <v>2016-3-1</v>
      </c>
      <c r="O1187" s="7">
        <v>3.58</v>
      </c>
      <c r="P1187" s="7">
        <v>3.42</v>
      </c>
      <c r="Q1187" s="6" t="s">
        <v>32</v>
      </c>
      <c r="R1187" s="6">
        <v>201831</v>
      </c>
      <c r="S1187" s="6" t="str">
        <f t="shared" si="56"/>
        <v>2018-3-1</v>
      </c>
      <c r="T1187" s="7">
        <v>3.59</v>
      </c>
      <c r="U1187" s="7">
        <v>3.66</v>
      </c>
      <c r="V1187" s="6" t="s">
        <v>32</v>
      </c>
      <c r="W1187" s="6">
        <v>0</v>
      </c>
      <c r="X1187" s="6">
        <v>0</v>
      </c>
      <c r="Y1187" s="6">
        <v>1</v>
      </c>
      <c r="Z1187" s="6">
        <v>1</v>
      </c>
      <c r="AA1187" s="6">
        <v>1</v>
      </c>
      <c r="AB1187" s="6">
        <v>0</v>
      </c>
      <c r="AC1187" s="6">
        <v>0</v>
      </c>
      <c r="AD1187" s="6">
        <v>0</v>
      </c>
      <c r="AE1187" s="6">
        <v>1</v>
      </c>
      <c r="AF1187" s="6">
        <v>1</v>
      </c>
      <c r="AG1187" s="6">
        <v>1</v>
      </c>
      <c r="AH1187" s="6">
        <v>1</v>
      </c>
    </row>
    <row r="1188" spans="1:34" x14ac:dyDescent="0.3">
      <c r="A1188" s="6">
        <v>201581</v>
      </c>
      <c r="B1188" s="12" t="str">
        <f t="shared" si="54"/>
        <v>2015-8-1</v>
      </c>
      <c r="C1188" s="15">
        <v>2015</v>
      </c>
      <c r="D1188" s="15">
        <v>8</v>
      </c>
      <c r="E1188" s="15">
        <v>1</v>
      </c>
      <c r="F1188" s="6" t="s">
        <v>33</v>
      </c>
      <c r="G1188" s="6" t="s">
        <v>37</v>
      </c>
      <c r="H1188" s="7">
        <v>3</v>
      </c>
      <c r="I1188" s="6" t="s">
        <v>51</v>
      </c>
      <c r="J1188" s="6" t="s">
        <v>41</v>
      </c>
      <c r="K1188" s="7">
        <v>2.4700000000000002</v>
      </c>
      <c r="L1188" s="6" t="s">
        <v>32</v>
      </c>
      <c r="M1188" s="6">
        <v>201631</v>
      </c>
      <c r="N1188" s="6" t="str">
        <f t="shared" si="55"/>
        <v>2016-3-1</v>
      </c>
      <c r="O1188" s="7">
        <v>2.2000000000000002</v>
      </c>
      <c r="P1188" s="7">
        <v>1.82</v>
      </c>
      <c r="Q1188" s="6" t="s">
        <v>42</v>
      </c>
      <c r="R1188" s="6">
        <v>201931</v>
      </c>
      <c r="S1188" s="6" t="str">
        <f t="shared" si="56"/>
        <v>2019-3-1</v>
      </c>
      <c r="T1188" s="7">
        <v>2.93</v>
      </c>
      <c r="U1188" s="7">
        <v>3.46</v>
      </c>
      <c r="V1188" s="6" t="s">
        <v>32</v>
      </c>
      <c r="W1188" s="6">
        <v>0</v>
      </c>
      <c r="X1188" s="6">
        <v>0</v>
      </c>
      <c r="Y1188" s="6">
        <v>1</v>
      </c>
      <c r="Z1188" s="6">
        <v>1</v>
      </c>
      <c r="AA1188" s="6">
        <v>1</v>
      </c>
      <c r="AB1188" s="6">
        <v>1</v>
      </c>
      <c r="AC1188" s="6">
        <v>0</v>
      </c>
      <c r="AD1188" s="6">
        <v>0</v>
      </c>
      <c r="AE1188" s="6">
        <v>0</v>
      </c>
      <c r="AF1188" s="6">
        <v>1</v>
      </c>
      <c r="AG1188" s="6">
        <v>1</v>
      </c>
      <c r="AH1188" s="6">
        <v>1</v>
      </c>
    </row>
    <row r="1189" spans="1:34" x14ac:dyDescent="0.3">
      <c r="A1189" s="6">
        <v>201581</v>
      </c>
      <c r="B1189" s="12" t="str">
        <f t="shared" si="54"/>
        <v>2015-8-1</v>
      </c>
      <c r="C1189" s="15">
        <v>2015</v>
      </c>
      <c r="D1189" s="15">
        <v>8</v>
      </c>
      <c r="E1189" s="15">
        <v>1</v>
      </c>
      <c r="F1189" s="6" t="s">
        <v>33</v>
      </c>
      <c r="G1189" s="6" t="s">
        <v>38</v>
      </c>
      <c r="H1189" s="7">
        <v>3.47</v>
      </c>
      <c r="I1189" s="6" t="s">
        <v>63</v>
      </c>
      <c r="J1189" s="6" t="s">
        <v>45</v>
      </c>
      <c r="K1189" s="7">
        <v>2.9</v>
      </c>
      <c r="L1189" s="6" t="s">
        <v>32</v>
      </c>
      <c r="M1189" s="6">
        <v>201651</v>
      </c>
      <c r="N1189" s="6" t="str">
        <f t="shared" si="55"/>
        <v>2016-5-1</v>
      </c>
      <c r="O1189" s="7">
        <v>2.5</v>
      </c>
      <c r="P1189" s="7">
        <v>2.5499999999999998</v>
      </c>
      <c r="Q1189" s="6" t="s">
        <v>32</v>
      </c>
      <c r="R1189" s="6">
        <v>201931</v>
      </c>
      <c r="S1189" s="6" t="str">
        <f t="shared" si="56"/>
        <v>2019-3-1</v>
      </c>
      <c r="T1189" s="7">
        <v>2.2200000000000002</v>
      </c>
      <c r="U1189" s="7">
        <v>2.65</v>
      </c>
      <c r="V1189" s="6" t="s">
        <v>32</v>
      </c>
      <c r="W1189" s="6">
        <v>0</v>
      </c>
      <c r="X1189" s="6">
        <v>0</v>
      </c>
      <c r="Y1189" s="6">
        <v>1</v>
      </c>
      <c r="Z1189" s="6">
        <v>1</v>
      </c>
      <c r="AA1189" s="6">
        <v>1</v>
      </c>
      <c r="AB1189" s="6">
        <v>1</v>
      </c>
      <c r="AC1189" s="6">
        <v>0</v>
      </c>
      <c r="AD1189" s="6">
        <v>0</v>
      </c>
      <c r="AE1189" s="6">
        <v>0</v>
      </c>
      <c r="AF1189" s="6">
        <v>0</v>
      </c>
      <c r="AG1189" s="6">
        <v>0</v>
      </c>
      <c r="AH1189" s="6">
        <v>0</v>
      </c>
    </row>
    <row r="1190" spans="1:34" x14ac:dyDescent="0.3">
      <c r="A1190" s="6">
        <v>201581</v>
      </c>
      <c r="B1190" s="12" t="str">
        <f t="shared" si="54"/>
        <v>2015-8-1</v>
      </c>
      <c r="C1190" s="15">
        <v>2015</v>
      </c>
      <c r="D1190" s="15">
        <v>8</v>
      </c>
      <c r="E1190" s="15">
        <v>1</v>
      </c>
      <c r="F1190" s="6" t="s">
        <v>33</v>
      </c>
      <c r="G1190" s="6" t="s">
        <v>29</v>
      </c>
      <c r="H1190" s="7">
        <v>2.72</v>
      </c>
      <c r="I1190" s="6" t="s">
        <v>63</v>
      </c>
      <c r="J1190" s="6" t="s">
        <v>41</v>
      </c>
      <c r="K1190" s="7">
        <v>1.34</v>
      </c>
      <c r="L1190" s="6" t="s">
        <v>39</v>
      </c>
      <c r="M1190" s="6">
        <v>201631</v>
      </c>
      <c r="N1190" s="6" t="str">
        <f t="shared" si="55"/>
        <v>2016-3-1</v>
      </c>
      <c r="O1190" s="7">
        <v>0.72</v>
      </c>
      <c r="P1190" s="7">
        <v>0</v>
      </c>
      <c r="Q1190" s="6" t="s">
        <v>47</v>
      </c>
      <c r="R1190" s="6">
        <v>201631</v>
      </c>
      <c r="S1190" s="6" t="str">
        <f t="shared" si="56"/>
        <v>2016-3-1</v>
      </c>
      <c r="T1190" s="7">
        <v>0.72</v>
      </c>
      <c r="U1190" s="7">
        <v>0</v>
      </c>
      <c r="V1190" s="6" t="s">
        <v>47</v>
      </c>
      <c r="W1190" s="6">
        <v>0</v>
      </c>
      <c r="X1190" s="6">
        <v>0</v>
      </c>
      <c r="Y1190" s="6">
        <v>1</v>
      </c>
      <c r="Z1190" s="6">
        <v>0</v>
      </c>
      <c r="AA1190" s="6">
        <v>0</v>
      </c>
      <c r="AB1190" s="6">
        <v>0</v>
      </c>
      <c r="AC1190" s="6">
        <v>0</v>
      </c>
      <c r="AD1190" s="6">
        <v>0</v>
      </c>
      <c r="AE1190" s="6">
        <v>0</v>
      </c>
      <c r="AF1190" s="6">
        <v>0</v>
      </c>
      <c r="AG1190" s="6">
        <v>0</v>
      </c>
      <c r="AH1190" s="6">
        <v>0</v>
      </c>
    </row>
    <row r="1191" spans="1:34" x14ac:dyDescent="0.3">
      <c r="A1191" s="6">
        <v>201581</v>
      </c>
      <c r="B1191" s="12" t="str">
        <f t="shared" si="54"/>
        <v>2015-8-1</v>
      </c>
      <c r="C1191" s="15">
        <v>2015</v>
      </c>
      <c r="D1191" s="15">
        <v>8</v>
      </c>
      <c r="E1191" s="15">
        <v>1</v>
      </c>
      <c r="F1191" s="6" t="s">
        <v>28</v>
      </c>
      <c r="G1191" s="6" t="s">
        <v>38</v>
      </c>
      <c r="H1191" s="7">
        <v>3.78</v>
      </c>
      <c r="I1191" s="6" t="s">
        <v>57</v>
      </c>
      <c r="J1191" s="6" t="s">
        <v>31</v>
      </c>
      <c r="K1191" s="7">
        <v>3.92</v>
      </c>
      <c r="L1191" s="6" t="s">
        <v>32</v>
      </c>
      <c r="M1191" s="6">
        <v>201631</v>
      </c>
      <c r="N1191" s="6" t="str">
        <f t="shared" si="55"/>
        <v>2016-3-1</v>
      </c>
      <c r="O1191" s="7">
        <v>3.93</v>
      </c>
      <c r="P1191" s="7">
        <v>3.94</v>
      </c>
      <c r="Q1191" s="6" t="s">
        <v>32</v>
      </c>
      <c r="R1191" s="6">
        <v>201881</v>
      </c>
      <c r="S1191" s="6" t="str">
        <f t="shared" si="56"/>
        <v>2018-8-1</v>
      </c>
      <c r="T1191" s="7">
        <v>3.97</v>
      </c>
      <c r="U1191" s="7">
        <v>3.91</v>
      </c>
      <c r="V1191" s="6" t="s">
        <v>32</v>
      </c>
      <c r="W1191" s="6">
        <v>0</v>
      </c>
      <c r="X1191" s="6">
        <v>0</v>
      </c>
      <c r="Y1191" s="6">
        <v>1</v>
      </c>
      <c r="Z1191" s="6">
        <v>1</v>
      </c>
      <c r="AA1191" s="6">
        <v>1</v>
      </c>
      <c r="AB1191" s="6">
        <v>1</v>
      </c>
      <c r="AC1191" s="6">
        <v>0</v>
      </c>
      <c r="AD1191" s="6">
        <v>0</v>
      </c>
      <c r="AE1191" s="6">
        <v>0</v>
      </c>
      <c r="AF1191" s="6">
        <v>1</v>
      </c>
      <c r="AG1191" s="6">
        <v>1</v>
      </c>
      <c r="AH1191" s="6">
        <v>1</v>
      </c>
    </row>
    <row r="1192" spans="1:34" x14ac:dyDescent="0.3">
      <c r="A1192" s="6">
        <v>201581</v>
      </c>
      <c r="B1192" s="12" t="str">
        <f t="shared" si="54"/>
        <v>2015-8-1</v>
      </c>
      <c r="C1192" s="15">
        <v>2015</v>
      </c>
      <c r="D1192" s="15">
        <v>8</v>
      </c>
      <c r="E1192" s="15">
        <v>1</v>
      </c>
      <c r="F1192" s="6" t="s">
        <v>28</v>
      </c>
      <c r="G1192" s="6" t="s">
        <v>36</v>
      </c>
      <c r="H1192" s="7">
        <v>3.48</v>
      </c>
      <c r="I1192" s="6" t="s">
        <v>55</v>
      </c>
      <c r="J1192" s="6" t="s">
        <v>31</v>
      </c>
      <c r="K1192" s="7">
        <v>2.36</v>
      </c>
      <c r="L1192" s="6" t="s">
        <v>32</v>
      </c>
      <c r="M1192" s="6">
        <v>201631</v>
      </c>
      <c r="N1192" s="6" t="str">
        <f t="shared" si="55"/>
        <v>2016-3-1</v>
      </c>
      <c r="O1192" s="7">
        <v>2.4</v>
      </c>
      <c r="P1192" s="7">
        <v>2.42</v>
      </c>
      <c r="Q1192" s="6" t="s">
        <v>32</v>
      </c>
      <c r="R1192" s="6">
        <v>201931</v>
      </c>
      <c r="S1192" s="6" t="str">
        <f t="shared" si="56"/>
        <v>2019-3-1</v>
      </c>
      <c r="T1192" s="7">
        <v>3.48</v>
      </c>
      <c r="U1192" s="7">
        <v>4</v>
      </c>
      <c r="V1192" s="6" t="s">
        <v>32</v>
      </c>
      <c r="W1192" s="6">
        <v>1</v>
      </c>
      <c r="X1192" s="6">
        <v>1</v>
      </c>
      <c r="Y1192" s="6">
        <v>1</v>
      </c>
      <c r="Z1192" s="6">
        <v>1</v>
      </c>
      <c r="AA1192" s="6">
        <v>1</v>
      </c>
      <c r="AB1192" s="6">
        <v>1</v>
      </c>
      <c r="AC1192" s="6">
        <v>0</v>
      </c>
      <c r="AD1192" s="6">
        <v>0</v>
      </c>
      <c r="AE1192" s="6">
        <v>0</v>
      </c>
      <c r="AF1192" s="6">
        <v>1</v>
      </c>
      <c r="AG1192" s="6">
        <v>1</v>
      </c>
      <c r="AH1192" s="6">
        <v>1</v>
      </c>
    </row>
    <row r="1193" spans="1:34" x14ac:dyDescent="0.3">
      <c r="A1193" s="6">
        <v>201581</v>
      </c>
      <c r="B1193" s="12" t="str">
        <f t="shared" si="54"/>
        <v>2015-8-1</v>
      </c>
      <c r="C1193" s="15">
        <v>2015</v>
      </c>
      <c r="D1193" s="15">
        <v>8</v>
      </c>
      <c r="E1193" s="15">
        <v>1</v>
      </c>
      <c r="F1193" s="6" t="s">
        <v>28</v>
      </c>
      <c r="G1193" s="6" t="s">
        <v>40</v>
      </c>
      <c r="H1193" s="7">
        <v>3.26</v>
      </c>
      <c r="I1193" s="6" t="s">
        <v>57</v>
      </c>
      <c r="J1193" s="6" t="s">
        <v>46</v>
      </c>
      <c r="K1193" s="7">
        <v>2.67</v>
      </c>
      <c r="L1193" s="6" t="s">
        <v>32</v>
      </c>
      <c r="M1193" s="6">
        <v>201631</v>
      </c>
      <c r="N1193" s="6" t="str">
        <f t="shared" si="55"/>
        <v>2016-3-1</v>
      </c>
      <c r="O1193" s="7">
        <v>2.1800000000000002</v>
      </c>
      <c r="P1193" s="7">
        <v>1.56</v>
      </c>
      <c r="Q1193" s="6" t="s">
        <v>42</v>
      </c>
      <c r="R1193" s="6">
        <v>201931</v>
      </c>
      <c r="S1193" s="6" t="str">
        <f t="shared" si="56"/>
        <v>2019-3-1</v>
      </c>
      <c r="T1193" s="7">
        <v>2.73</v>
      </c>
      <c r="U1193" s="7">
        <v>3.59</v>
      </c>
      <c r="V1193" s="6" t="s">
        <v>32</v>
      </c>
      <c r="W1193" s="6">
        <v>1</v>
      </c>
      <c r="X1193" s="6">
        <v>0</v>
      </c>
      <c r="Y1193" s="6">
        <v>1</v>
      </c>
      <c r="Z1193" s="6">
        <v>1</v>
      </c>
      <c r="AA1193" s="6">
        <v>1</v>
      </c>
      <c r="AB1193" s="6">
        <v>1</v>
      </c>
      <c r="AC1193" s="6">
        <v>0</v>
      </c>
      <c r="AD1193" s="6">
        <v>0</v>
      </c>
      <c r="AE1193" s="6">
        <v>0</v>
      </c>
      <c r="AF1193" s="6">
        <v>1</v>
      </c>
      <c r="AG1193" s="6">
        <v>1</v>
      </c>
      <c r="AH1193" s="6">
        <v>1</v>
      </c>
    </row>
    <row r="1194" spans="1:34" x14ac:dyDescent="0.3">
      <c r="A1194" s="6">
        <v>201581</v>
      </c>
      <c r="B1194" s="12" t="str">
        <f t="shared" si="54"/>
        <v>2015-8-1</v>
      </c>
      <c r="C1194" s="15">
        <v>2015</v>
      </c>
      <c r="D1194" s="15">
        <v>8</v>
      </c>
      <c r="E1194" s="15">
        <v>1</v>
      </c>
      <c r="F1194" s="6" t="s">
        <v>28</v>
      </c>
      <c r="G1194" s="6" t="s">
        <v>37</v>
      </c>
      <c r="H1194" s="7">
        <v>2.86</v>
      </c>
      <c r="I1194" s="6" t="s">
        <v>63</v>
      </c>
      <c r="J1194" s="6" t="s">
        <v>41</v>
      </c>
      <c r="K1194" s="7">
        <v>2.97</v>
      </c>
      <c r="L1194" s="6" t="s">
        <v>32</v>
      </c>
      <c r="M1194" s="6">
        <v>201631</v>
      </c>
      <c r="N1194" s="6" t="str">
        <f t="shared" si="55"/>
        <v>2016-3-1</v>
      </c>
      <c r="O1194" s="7">
        <v>3</v>
      </c>
      <c r="P1194" s="7">
        <v>3.03</v>
      </c>
      <c r="Q1194" s="6" t="s">
        <v>32</v>
      </c>
      <c r="R1194" s="6">
        <v>201931</v>
      </c>
      <c r="S1194" s="6" t="str">
        <f t="shared" si="56"/>
        <v>2019-3-1</v>
      </c>
      <c r="T1194" s="7">
        <v>3.32</v>
      </c>
      <c r="U1194" s="7">
        <v>4</v>
      </c>
      <c r="V1194" s="6" t="s">
        <v>32</v>
      </c>
      <c r="W1194" s="6">
        <v>0</v>
      </c>
      <c r="X1194" s="6">
        <v>0</v>
      </c>
      <c r="Y1194" s="6">
        <v>1</v>
      </c>
      <c r="Z1194" s="6">
        <v>1</v>
      </c>
      <c r="AA1194" s="6">
        <v>1</v>
      </c>
      <c r="AB1194" s="6">
        <v>1</v>
      </c>
      <c r="AC1194" s="6">
        <v>0</v>
      </c>
      <c r="AD1194" s="6">
        <v>0</v>
      </c>
      <c r="AE1194" s="6">
        <v>0</v>
      </c>
      <c r="AF1194" s="6">
        <v>1</v>
      </c>
      <c r="AG1194" s="6">
        <v>1</v>
      </c>
      <c r="AH1194" s="6">
        <v>1</v>
      </c>
    </row>
    <row r="1195" spans="1:34" x14ac:dyDescent="0.3">
      <c r="A1195" s="6">
        <v>201581</v>
      </c>
      <c r="B1195" s="12" t="str">
        <f t="shared" si="54"/>
        <v>2015-8-1</v>
      </c>
      <c r="C1195" s="15">
        <v>2015</v>
      </c>
      <c r="D1195" s="15">
        <v>8</v>
      </c>
      <c r="E1195" s="15">
        <v>1</v>
      </c>
      <c r="F1195" s="6" t="s">
        <v>28</v>
      </c>
      <c r="G1195" s="6" t="s">
        <v>40</v>
      </c>
      <c r="H1195" s="7">
        <v>2.58</v>
      </c>
      <c r="I1195" s="6" t="s">
        <v>51</v>
      </c>
      <c r="J1195" s="6" t="s">
        <v>46</v>
      </c>
      <c r="K1195" s="7">
        <v>0.83</v>
      </c>
      <c r="L1195" s="6" t="s">
        <v>39</v>
      </c>
      <c r="M1195" s="6">
        <v>201631</v>
      </c>
      <c r="N1195" s="6" t="str">
        <f t="shared" si="55"/>
        <v>2016-3-1</v>
      </c>
      <c r="O1195" s="7">
        <v>1.37</v>
      </c>
      <c r="P1195" s="7">
        <v>1.82</v>
      </c>
      <c r="Q1195" s="6" t="s">
        <v>39</v>
      </c>
      <c r="R1195" s="6">
        <v>201881</v>
      </c>
      <c r="S1195" s="6" t="str">
        <f t="shared" si="56"/>
        <v>2018-8-1</v>
      </c>
      <c r="T1195" s="7">
        <v>1.72</v>
      </c>
      <c r="U1195" s="7">
        <v>1.5</v>
      </c>
      <c r="V1195" s="6" t="s">
        <v>47</v>
      </c>
      <c r="W1195" s="6">
        <v>0</v>
      </c>
      <c r="X1195" s="6">
        <v>0</v>
      </c>
      <c r="Y1195" s="6">
        <v>1</v>
      </c>
      <c r="Z1195" s="6">
        <v>1</v>
      </c>
      <c r="AA1195" s="6">
        <v>1</v>
      </c>
      <c r="AB1195" s="6">
        <v>1</v>
      </c>
      <c r="AC1195" s="6">
        <v>0</v>
      </c>
      <c r="AD1195" s="6">
        <v>0</v>
      </c>
      <c r="AE1195" s="6">
        <v>0</v>
      </c>
      <c r="AF1195" s="6">
        <v>0</v>
      </c>
      <c r="AG1195" s="6">
        <v>0</v>
      </c>
      <c r="AH1195" s="6">
        <v>0</v>
      </c>
    </row>
    <row r="1196" spans="1:34" x14ac:dyDescent="0.3">
      <c r="A1196" s="6">
        <v>201581</v>
      </c>
      <c r="B1196" s="12" t="str">
        <f t="shared" si="54"/>
        <v>2015-8-1</v>
      </c>
      <c r="C1196" s="15">
        <v>2015</v>
      </c>
      <c r="D1196" s="15">
        <v>8</v>
      </c>
      <c r="E1196" s="15">
        <v>1</v>
      </c>
      <c r="F1196" s="6" t="s">
        <v>28</v>
      </c>
      <c r="G1196" s="6" t="s">
        <v>38</v>
      </c>
      <c r="H1196" s="7">
        <v>3.41</v>
      </c>
      <c r="I1196" s="6" t="s">
        <v>61</v>
      </c>
      <c r="J1196" s="6" t="s">
        <v>41</v>
      </c>
      <c r="K1196" s="7">
        <v>3.67</v>
      </c>
      <c r="L1196" s="6" t="s">
        <v>32</v>
      </c>
      <c r="M1196" s="6">
        <v>201631</v>
      </c>
      <c r="N1196" s="6" t="str">
        <f t="shared" si="55"/>
        <v>2016-3-1</v>
      </c>
      <c r="O1196" s="7">
        <v>3.83</v>
      </c>
      <c r="P1196" s="7">
        <v>4</v>
      </c>
      <c r="Q1196" s="6" t="s">
        <v>32</v>
      </c>
      <c r="R1196" s="6">
        <v>201831</v>
      </c>
      <c r="S1196" s="6" t="str">
        <f t="shared" si="56"/>
        <v>2018-3-1</v>
      </c>
      <c r="T1196" s="7">
        <v>3.89</v>
      </c>
      <c r="U1196" s="7">
        <v>3.94</v>
      </c>
      <c r="V1196" s="6" t="s">
        <v>32</v>
      </c>
      <c r="W1196" s="6">
        <v>0</v>
      </c>
      <c r="X1196" s="6">
        <v>0</v>
      </c>
      <c r="Y1196" s="6">
        <v>1</v>
      </c>
      <c r="Z1196" s="6">
        <v>1</v>
      </c>
      <c r="AA1196" s="6">
        <v>1</v>
      </c>
      <c r="AB1196" s="6">
        <v>0</v>
      </c>
      <c r="AC1196" s="6">
        <v>0</v>
      </c>
      <c r="AD1196" s="6">
        <v>0</v>
      </c>
      <c r="AE1196" s="6">
        <v>1</v>
      </c>
      <c r="AF1196" s="6">
        <v>1</v>
      </c>
      <c r="AG1196" s="6">
        <v>1</v>
      </c>
      <c r="AH1196" s="6">
        <v>1</v>
      </c>
    </row>
    <row r="1197" spans="1:34" x14ac:dyDescent="0.3">
      <c r="A1197" s="6">
        <v>201581</v>
      </c>
      <c r="B1197" s="12" t="str">
        <f t="shared" si="54"/>
        <v>2015-8-1</v>
      </c>
      <c r="C1197" s="15">
        <v>2015</v>
      </c>
      <c r="D1197" s="15">
        <v>8</v>
      </c>
      <c r="E1197" s="15">
        <v>1</v>
      </c>
      <c r="F1197" s="6" t="s">
        <v>28</v>
      </c>
      <c r="G1197" s="6" t="s">
        <v>40</v>
      </c>
      <c r="H1197" s="7">
        <v>2.33</v>
      </c>
      <c r="I1197" s="6" t="s">
        <v>63</v>
      </c>
      <c r="J1197" s="6" t="s">
        <v>43</v>
      </c>
      <c r="K1197" s="7">
        <v>3.22</v>
      </c>
      <c r="L1197" s="6" t="s">
        <v>32</v>
      </c>
      <c r="M1197" s="6">
        <v>201651</v>
      </c>
      <c r="N1197" s="6" t="str">
        <f t="shared" si="55"/>
        <v>2016-5-1</v>
      </c>
      <c r="O1197" s="7">
        <v>3.26</v>
      </c>
      <c r="P1197" s="7">
        <v>3</v>
      </c>
      <c r="Q1197" s="6" t="s">
        <v>32</v>
      </c>
      <c r="R1197" s="6">
        <v>201981</v>
      </c>
      <c r="S1197" s="6" t="str">
        <f t="shared" si="56"/>
        <v>2019-8-1</v>
      </c>
      <c r="T1197" s="7">
        <v>2.92</v>
      </c>
      <c r="U1197" s="7">
        <v>3.75</v>
      </c>
      <c r="V1197" s="6" t="s">
        <v>32</v>
      </c>
      <c r="W1197" s="6">
        <v>1</v>
      </c>
      <c r="X1197" s="6">
        <v>0</v>
      </c>
      <c r="Y1197" s="6">
        <v>1</v>
      </c>
      <c r="Z1197" s="6">
        <v>1</v>
      </c>
      <c r="AA1197" s="6">
        <v>1</v>
      </c>
      <c r="AB1197" s="6">
        <v>1</v>
      </c>
      <c r="AC1197" s="6">
        <v>1</v>
      </c>
      <c r="AD1197" s="6">
        <v>0</v>
      </c>
      <c r="AE1197" s="6">
        <v>0</v>
      </c>
      <c r="AF1197" s="6">
        <v>0</v>
      </c>
      <c r="AG1197" s="6">
        <v>1</v>
      </c>
      <c r="AH1197" s="6">
        <v>1</v>
      </c>
    </row>
    <row r="1198" spans="1:34" x14ac:dyDescent="0.3">
      <c r="A1198" s="6">
        <v>201581</v>
      </c>
      <c r="B1198" s="12" t="str">
        <f t="shared" si="54"/>
        <v>2015-8-1</v>
      </c>
      <c r="C1198" s="15">
        <v>2015</v>
      </c>
      <c r="D1198" s="15">
        <v>8</v>
      </c>
      <c r="E1198" s="15">
        <v>1</v>
      </c>
      <c r="F1198" s="6" t="s">
        <v>28</v>
      </c>
      <c r="G1198" s="6" t="s">
        <v>40</v>
      </c>
      <c r="H1198" s="7">
        <v>2.83</v>
      </c>
      <c r="I1198" s="6" t="s">
        <v>59</v>
      </c>
      <c r="J1198" s="6" t="s">
        <v>43</v>
      </c>
      <c r="K1198" s="7">
        <v>3.23</v>
      </c>
      <c r="L1198" s="6" t="s">
        <v>32</v>
      </c>
      <c r="M1198" s="6">
        <v>201631</v>
      </c>
      <c r="N1198" s="6" t="str">
        <f t="shared" si="55"/>
        <v>2016-3-1</v>
      </c>
      <c r="O1198" s="7">
        <v>3.42</v>
      </c>
      <c r="P1198" s="7">
        <v>3.57</v>
      </c>
      <c r="Q1198" s="6" t="s">
        <v>32</v>
      </c>
      <c r="R1198" s="6">
        <v>201931</v>
      </c>
      <c r="S1198" s="6" t="str">
        <f t="shared" si="56"/>
        <v>2019-3-1</v>
      </c>
      <c r="T1198" s="7">
        <v>3.33</v>
      </c>
      <c r="U1198" s="7">
        <v>3.5</v>
      </c>
      <c r="V1198" s="6" t="s">
        <v>32</v>
      </c>
      <c r="W1198" s="6">
        <v>1</v>
      </c>
      <c r="X1198" s="6">
        <v>0</v>
      </c>
      <c r="Y1198" s="6">
        <v>1</v>
      </c>
      <c r="Z1198" s="6">
        <v>1</v>
      </c>
      <c r="AA1198" s="6">
        <v>1</v>
      </c>
      <c r="AB1198" s="6">
        <v>1</v>
      </c>
      <c r="AC1198" s="6">
        <v>0</v>
      </c>
      <c r="AD1198" s="6">
        <v>0</v>
      </c>
      <c r="AE1198" s="6">
        <v>0</v>
      </c>
      <c r="AF1198" s="6">
        <v>1</v>
      </c>
      <c r="AG1198" s="6">
        <v>1</v>
      </c>
      <c r="AH1198" s="6">
        <v>1</v>
      </c>
    </row>
    <row r="1199" spans="1:34" x14ac:dyDescent="0.3">
      <c r="A1199" s="6">
        <v>201581</v>
      </c>
      <c r="B1199" s="12" t="str">
        <f t="shared" si="54"/>
        <v>2015-8-1</v>
      </c>
      <c r="C1199" s="15">
        <v>2015</v>
      </c>
      <c r="D1199" s="15">
        <v>8</v>
      </c>
      <c r="E1199" s="15">
        <v>1</v>
      </c>
      <c r="F1199" s="6" t="s">
        <v>33</v>
      </c>
      <c r="G1199" s="6" t="s">
        <v>36</v>
      </c>
      <c r="H1199" s="7">
        <v>3.9</v>
      </c>
      <c r="I1199" s="6" t="s">
        <v>63</v>
      </c>
      <c r="J1199" s="6" t="s">
        <v>31</v>
      </c>
      <c r="K1199" s="7">
        <v>3.92</v>
      </c>
      <c r="L1199" s="6" t="s">
        <v>32</v>
      </c>
      <c r="M1199" s="6">
        <v>201661</v>
      </c>
      <c r="N1199" s="6" t="str">
        <f t="shared" si="55"/>
        <v>2016-6-1</v>
      </c>
      <c r="O1199" s="7">
        <v>3.86</v>
      </c>
      <c r="P1199" s="7">
        <v>3.65</v>
      </c>
      <c r="Q1199" s="6" t="s">
        <v>32</v>
      </c>
      <c r="R1199" s="6">
        <v>201731</v>
      </c>
      <c r="S1199" s="6" t="str">
        <f t="shared" si="56"/>
        <v>2017-3-1</v>
      </c>
      <c r="T1199" s="7">
        <v>3.92</v>
      </c>
      <c r="U1199" s="7">
        <v>4</v>
      </c>
      <c r="V1199" s="6" t="s">
        <v>32</v>
      </c>
      <c r="W1199" s="6">
        <v>0</v>
      </c>
      <c r="X1199" s="6">
        <v>1</v>
      </c>
      <c r="Y1199" s="6">
        <v>1</v>
      </c>
      <c r="Z1199" s="6">
        <v>1</v>
      </c>
      <c r="AA1199" s="6">
        <v>0</v>
      </c>
      <c r="AB1199" s="6">
        <v>0</v>
      </c>
      <c r="AC1199" s="6">
        <v>0</v>
      </c>
      <c r="AD1199" s="6">
        <v>0</v>
      </c>
      <c r="AE1199" s="6">
        <v>1</v>
      </c>
      <c r="AF1199" s="6">
        <v>1</v>
      </c>
      <c r="AG1199" s="6">
        <v>1</v>
      </c>
      <c r="AH1199" s="6">
        <v>1</v>
      </c>
    </row>
    <row r="1200" spans="1:34" x14ac:dyDescent="0.3">
      <c r="A1200" s="6">
        <v>201581</v>
      </c>
      <c r="B1200" s="12" t="str">
        <f t="shared" si="54"/>
        <v>2015-8-1</v>
      </c>
      <c r="C1200" s="15">
        <v>2015</v>
      </c>
      <c r="D1200" s="15">
        <v>8</v>
      </c>
      <c r="E1200" s="15">
        <v>1</v>
      </c>
      <c r="F1200" s="6" t="s">
        <v>28</v>
      </c>
      <c r="G1200" s="6" t="s">
        <v>40</v>
      </c>
      <c r="H1200" s="7">
        <v>3.68</v>
      </c>
      <c r="I1200" s="6" t="s">
        <v>53</v>
      </c>
      <c r="J1200" s="6" t="s">
        <v>41</v>
      </c>
      <c r="K1200" s="7">
        <v>3.31</v>
      </c>
      <c r="L1200" s="6" t="s">
        <v>32</v>
      </c>
      <c r="M1200" s="6">
        <v>201631</v>
      </c>
      <c r="N1200" s="6" t="str">
        <f t="shared" si="55"/>
        <v>2016-3-1</v>
      </c>
      <c r="O1200" s="7">
        <v>3.28</v>
      </c>
      <c r="P1200" s="7">
        <v>3.25</v>
      </c>
      <c r="Q1200" s="6" t="s">
        <v>32</v>
      </c>
      <c r="R1200" s="6">
        <v>201931</v>
      </c>
      <c r="S1200" s="6" t="str">
        <f t="shared" si="56"/>
        <v>2019-3-1</v>
      </c>
      <c r="T1200" s="7">
        <v>3.28</v>
      </c>
      <c r="U1200" s="7">
        <v>3.1</v>
      </c>
      <c r="V1200" s="6" t="s">
        <v>32</v>
      </c>
      <c r="W1200" s="6">
        <v>0</v>
      </c>
      <c r="X1200" s="6">
        <v>0</v>
      </c>
      <c r="Y1200" s="6">
        <v>1</v>
      </c>
      <c r="Z1200" s="6">
        <v>1</v>
      </c>
      <c r="AA1200" s="6">
        <v>1</v>
      </c>
      <c r="AB1200" s="6">
        <v>1</v>
      </c>
      <c r="AC1200" s="6">
        <v>0</v>
      </c>
      <c r="AD1200" s="6">
        <v>0</v>
      </c>
      <c r="AE1200" s="6">
        <v>0</v>
      </c>
      <c r="AF1200" s="6">
        <v>1</v>
      </c>
      <c r="AG1200" s="6">
        <v>1</v>
      </c>
      <c r="AH1200" s="6">
        <v>1</v>
      </c>
    </row>
    <row r="1201" spans="1:34" x14ac:dyDescent="0.3">
      <c r="A1201" s="6">
        <v>201581</v>
      </c>
      <c r="B1201" s="12" t="str">
        <f t="shared" si="54"/>
        <v>2015-8-1</v>
      </c>
      <c r="C1201" s="15">
        <v>2015</v>
      </c>
      <c r="D1201" s="15">
        <v>8</v>
      </c>
      <c r="E1201" s="15">
        <v>1</v>
      </c>
      <c r="F1201" s="6" t="s">
        <v>33</v>
      </c>
      <c r="G1201" s="6" t="s">
        <v>38</v>
      </c>
      <c r="H1201" s="7">
        <v>3.32</v>
      </c>
      <c r="I1201" s="6" t="s">
        <v>57</v>
      </c>
      <c r="J1201" s="6" t="s">
        <v>41</v>
      </c>
      <c r="K1201" s="7">
        <v>3</v>
      </c>
      <c r="L1201" s="6" t="s">
        <v>32</v>
      </c>
      <c r="M1201" s="6">
        <v>201631</v>
      </c>
      <c r="N1201" s="6" t="str">
        <f t="shared" si="55"/>
        <v>2016-3-1</v>
      </c>
      <c r="O1201" s="7">
        <v>3.13</v>
      </c>
      <c r="P1201" s="7">
        <v>3.27</v>
      </c>
      <c r="Q1201" s="6" t="s">
        <v>32</v>
      </c>
      <c r="R1201" s="6">
        <v>201931</v>
      </c>
      <c r="S1201" s="6" t="str">
        <f t="shared" si="56"/>
        <v>2019-3-1</v>
      </c>
      <c r="T1201" s="7">
        <v>3.63</v>
      </c>
      <c r="U1201" s="7">
        <v>3.43</v>
      </c>
      <c r="V1201" s="6" t="s">
        <v>32</v>
      </c>
      <c r="W1201" s="6">
        <v>0</v>
      </c>
      <c r="X1201" s="6">
        <v>0</v>
      </c>
      <c r="Y1201" s="6">
        <v>1</v>
      </c>
      <c r="Z1201" s="6">
        <v>1</v>
      </c>
      <c r="AA1201" s="6">
        <v>1</v>
      </c>
      <c r="AB1201" s="6">
        <v>1</v>
      </c>
      <c r="AC1201" s="6">
        <v>0</v>
      </c>
      <c r="AD1201" s="6">
        <v>0</v>
      </c>
      <c r="AE1201" s="6">
        <v>0</v>
      </c>
      <c r="AF1201" s="6">
        <v>1</v>
      </c>
      <c r="AG1201" s="6">
        <v>1</v>
      </c>
      <c r="AH1201" s="6">
        <v>1</v>
      </c>
    </row>
    <row r="1202" spans="1:34" x14ac:dyDescent="0.3">
      <c r="A1202" s="6">
        <v>201581</v>
      </c>
      <c r="B1202" s="12" t="str">
        <f t="shared" si="54"/>
        <v>2015-8-1</v>
      </c>
      <c r="C1202" s="15">
        <v>2015</v>
      </c>
      <c r="D1202" s="15">
        <v>8</v>
      </c>
      <c r="E1202" s="15">
        <v>1</v>
      </c>
      <c r="F1202" s="6" t="s">
        <v>28</v>
      </c>
      <c r="G1202" s="6" t="s">
        <v>36</v>
      </c>
      <c r="H1202" s="7">
        <v>2.93</v>
      </c>
      <c r="I1202" s="6" t="s">
        <v>63</v>
      </c>
      <c r="J1202" s="6" t="s">
        <v>31</v>
      </c>
      <c r="K1202" s="7">
        <v>3.32</v>
      </c>
      <c r="L1202" s="6" t="s">
        <v>32</v>
      </c>
      <c r="M1202" s="6">
        <v>201631</v>
      </c>
      <c r="N1202" s="6" t="str">
        <f t="shared" si="55"/>
        <v>2016-3-1</v>
      </c>
      <c r="O1202" s="7">
        <v>3.16</v>
      </c>
      <c r="P1202" s="7">
        <v>3.02</v>
      </c>
      <c r="Q1202" s="6" t="s">
        <v>32</v>
      </c>
      <c r="R1202" s="6">
        <v>201681</v>
      </c>
      <c r="S1202" s="6" t="str">
        <f t="shared" si="56"/>
        <v>2016-8-1</v>
      </c>
      <c r="T1202" s="7">
        <v>2.95</v>
      </c>
      <c r="U1202" s="7">
        <v>2.67</v>
      </c>
      <c r="V1202" s="6" t="s">
        <v>32</v>
      </c>
      <c r="W1202" s="6">
        <v>0</v>
      </c>
      <c r="X1202" s="6">
        <v>1</v>
      </c>
      <c r="Y1202" s="6">
        <v>1</v>
      </c>
      <c r="Z1202" s="6">
        <v>1</v>
      </c>
      <c r="AA1202" s="6">
        <v>0</v>
      </c>
      <c r="AB1202" s="6">
        <v>0</v>
      </c>
      <c r="AC1202" s="6">
        <v>0</v>
      </c>
      <c r="AD1202" s="6">
        <v>0</v>
      </c>
      <c r="AE1202" s="6">
        <v>0</v>
      </c>
      <c r="AF1202" s="6">
        <v>0</v>
      </c>
      <c r="AG1202" s="6">
        <v>0</v>
      </c>
      <c r="AH1202" s="6">
        <v>0</v>
      </c>
    </row>
    <row r="1203" spans="1:34" x14ac:dyDescent="0.3">
      <c r="A1203" s="6">
        <v>201581</v>
      </c>
      <c r="B1203" s="12" t="str">
        <f t="shared" si="54"/>
        <v>2015-8-1</v>
      </c>
      <c r="C1203" s="15">
        <v>2015</v>
      </c>
      <c r="D1203" s="15">
        <v>8</v>
      </c>
      <c r="E1203" s="15">
        <v>1</v>
      </c>
      <c r="F1203" s="6" t="s">
        <v>33</v>
      </c>
      <c r="G1203" s="6" t="s">
        <v>38</v>
      </c>
      <c r="H1203" s="7">
        <v>3.25</v>
      </c>
      <c r="I1203" s="6" t="s">
        <v>52</v>
      </c>
      <c r="J1203" s="6" t="s">
        <v>58</v>
      </c>
      <c r="K1203" s="7">
        <v>3.06</v>
      </c>
      <c r="L1203" s="6" t="s">
        <v>32</v>
      </c>
      <c r="M1203" s="6">
        <v>201631</v>
      </c>
      <c r="N1203" s="6" t="str">
        <f t="shared" si="55"/>
        <v>2016-3-1</v>
      </c>
      <c r="O1203" s="7">
        <v>2.93</v>
      </c>
      <c r="P1203" s="7">
        <v>2.82</v>
      </c>
      <c r="Q1203" s="6" t="s">
        <v>32</v>
      </c>
      <c r="R1203" s="6">
        <v>201631</v>
      </c>
      <c r="S1203" s="6" t="str">
        <f t="shared" si="56"/>
        <v>2016-3-1</v>
      </c>
      <c r="T1203" s="7">
        <v>2.93</v>
      </c>
      <c r="U1203" s="7">
        <v>2.82</v>
      </c>
      <c r="V1203" s="6" t="s">
        <v>32</v>
      </c>
      <c r="W1203" s="6">
        <v>1</v>
      </c>
      <c r="X1203" s="6">
        <v>0</v>
      </c>
      <c r="Y1203" s="6">
        <v>1</v>
      </c>
      <c r="Z1203" s="6">
        <v>0</v>
      </c>
      <c r="AA1203" s="6">
        <v>0</v>
      </c>
      <c r="AB1203" s="6">
        <v>0</v>
      </c>
      <c r="AC1203" s="6">
        <v>0</v>
      </c>
      <c r="AD1203" s="6">
        <v>0</v>
      </c>
      <c r="AE1203" s="6">
        <v>0</v>
      </c>
      <c r="AF1203" s="6">
        <v>0</v>
      </c>
      <c r="AG1203" s="6">
        <v>0</v>
      </c>
      <c r="AH1203" s="6">
        <v>0</v>
      </c>
    </row>
    <row r="1204" spans="1:34" x14ac:dyDescent="0.3">
      <c r="A1204" s="6">
        <v>201581</v>
      </c>
      <c r="B1204" s="12" t="str">
        <f t="shared" si="54"/>
        <v>2015-8-1</v>
      </c>
      <c r="C1204" s="15">
        <v>2015</v>
      </c>
      <c r="D1204" s="15">
        <v>8</v>
      </c>
      <c r="E1204" s="15">
        <v>1</v>
      </c>
      <c r="F1204" s="6" t="s">
        <v>33</v>
      </c>
      <c r="G1204" s="6" t="s">
        <v>38</v>
      </c>
      <c r="H1204" s="7">
        <v>3.65</v>
      </c>
      <c r="I1204" s="6" t="s">
        <v>63</v>
      </c>
      <c r="J1204" s="6" t="s">
        <v>44</v>
      </c>
      <c r="K1204" s="7">
        <v>4</v>
      </c>
      <c r="L1204" s="6" t="s">
        <v>32</v>
      </c>
      <c r="M1204" s="6">
        <v>201631</v>
      </c>
      <c r="N1204" s="6" t="str">
        <f t="shared" si="55"/>
        <v>2016-3-1</v>
      </c>
      <c r="O1204" s="7">
        <v>3.8</v>
      </c>
      <c r="P1204" s="7">
        <v>3.6</v>
      </c>
      <c r="Q1204" s="6" t="s">
        <v>32</v>
      </c>
      <c r="R1204" s="6">
        <v>202031</v>
      </c>
      <c r="S1204" s="6" t="str">
        <f t="shared" si="56"/>
        <v>2020-3-1</v>
      </c>
      <c r="T1204" s="7">
        <v>3.71</v>
      </c>
      <c r="U1204" s="7">
        <v>3</v>
      </c>
      <c r="V1204" s="6" t="s">
        <v>32</v>
      </c>
      <c r="W1204" s="6">
        <v>0</v>
      </c>
      <c r="X1204" s="6">
        <v>0</v>
      </c>
      <c r="Y1204" s="6">
        <v>1</v>
      </c>
      <c r="Z1204" s="6">
        <v>1</v>
      </c>
      <c r="AA1204" s="6">
        <v>1</v>
      </c>
      <c r="AB1204" s="6">
        <v>1</v>
      </c>
      <c r="AC1204" s="6">
        <v>1</v>
      </c>
      <c r="AD1204" s="6">
        <v>0</v>
      </c>
      <c r="AE1204" s="6">
        <v>0</v>
      </c>
      <c r="AF1204" s="6">
        <v>0</v>
      </c>
      <c r="AG1204" s="6">
        <v>1</v>
      </c>
      <c r="AH1204" s="6">
        <v>1</v>
      </c>
    </row>
    <row r="1205" spans="1:34" x14ac:dyDescent="0.3">
      <c r="A1205" s="6">
        <v>201581</v>
      </c>
      <c r="B1205" s="12" t="str">
        <f t="shared" si="54"/>
        <v>2015-8-1</v>
      </c>
      <c r="C1205" s="15">
        <v>2015</v>
      </c>
      <c r="D1205" s="15">
        <v>8</v>
      </c>
      <c r="E1205" s="15">
        <v>1</v>
      </c>
      <c r="F1205" s="6" t="s">
        <v>33</v>
      </c>
      <c r="G1205" s="6" t="s">
        <v>40</v>
      </c>
      <c r="H1205" s="7">
        <v>3.76</v>
      </c>
      <c r="I1205" s="6" t="s">
        <v>51</v>
      </c>
      <c r="J1205" s="6" t="s">
        <v>41</v>
      </c>
      <c r="K1205" s="7">
        <v>3.5</v>
      </c>
      <c r="L1205" s="6" t="s">
        <v>32</v>
      </c>
      <c r="M1205" s="6">
        <v>201631</v>
      </c>
      <c r="N1205" s="6" t="str">
        <f t="shared" si="55"/>
        <v>2016-3-1</v>
      </c>
      <c r="O1205" s="7">
        <v>3.2</v>
      </c>
      <c r="P1205" s="7">
        <v>2.9</v>
      </c>
      <c r="Q1205" s="6" t="s">
        <v>32</v>
      </c>
      <c r="R1205" s="6">
        <v>201931</v>
      </c>
      <c r="S1205" s="6" t="str">
        <f t="shared" si="56"/>
        <v>2019-3-1</v>
      </c>
      <c r="T1205" s="7">
        <v>3.13</v>
      </c>
      <c r="U1205" s="7">
        <v>3.37</v>
      </c>
      <c r="V1205" s="6" t="s">
        <v>32</v>
      </c>
      <c r="W1205" s="6">
        <v>0</v>
      </c>
      <c r="X1205" s="6">
        <v>0</v>
      </c>
      <c r="Y1205" s="6">
        <v>1</v>
      </c>
      <c r="Z1205" s="6">
        <v>1</v>
      </c>
      <c r="AA1205" s="6">
        <v>1</v>
      </c>
      <c r="AB1205" s="6">
        <v>1</v>
      </c>
      <c r="AC1205" s="6">
        <v>0</v>
      </c>
      <c r="AD1205" s="6">
        <v>0</v>
      </c>
      <c r="AE1205" s="6">
        <v>0</v>
      </c>
      <c r="AF1205" s="6">
        <v>1</v>
      </c>
      <c r="AG1205" s="6">
        <v>1</v>
      </c>
      <c r="AH1205" s="6">
        <v>1</v>
      </c>
    </row>
    <row r="1206" spans="1:34" x14ac:dyDescent="0.3">
      <c r="A1206" s="6">
        <v>201581</v>
      </c>
      <c r="B1206" s="12" t="str">
        <f t="shared" si="54"/>
        <v>2015-8-1</v>
      </c>
      <c r="C1206" s="15">
        <v>2015</v>
      </c>
      <c r="D1206" s="15">
        <v>8</v>
      </c>
      <c r="E1206" s="15">
        <v>1</v>
      </c>
      <c r="F1206" s="6" t="s">
        <v>28</v>
      </c>
      <c r="G1206" s="6" t="s">
        <v>40</v>
      </c>
      <c r="H1206" s="7">
        <v>3.23</v>
      </c>
      <c r="I1206" s="6" t="s">
        <v>51</v>
      </c>
      <c r="J1206" s="6" t="s">
        <v>43</v>
      </c>
      <c r="K1206" s="7">
        <v>2.82</v>
      </c>
      <c r="L1206" s="6" t="s">
        <v>32</v>
      </c>
      <c r="M1206" s="6">
        <v>201631</v>
      </c>
      <c r="N1206" s="6" t="str">
        <f t="shared" si="55"/>
        <v>2016-3-1</v>
      </c>
      <c r="O1206" s="7">
        <v>2.4700000000000002</v>
      </c>
      <c r="P1206" s="7">
        <v>2</v>
      </c>
      <c r="Q1206" s="6" t="s">
        <v>32</v>
      </c>
      <c r="R1206" s="6">
        <v>201931</v>
      </c>
      <c r="S1206" s="6" t="str">
        <f t="shared" si="56"/>
        <v>2019-3-1</v>
      </c>
      <c r="T1206" s="7">
        <v>3.1</v>
      </c>
      <c r="U1206" s="7">
        <v>3.41</v>
      </c>
      <c r="V1206" s="6" t="s">
        <v>32</v>
      </c>
      <c r="W1206" s="6">
        <v>1</v>
      </c>
      <c r="X1206" s="6">
        <v>0</v>
      </c>
      <c r="Y1206" s="6">
        <v>1</v>
      </c>
      <c r="Z1206" s="6">
        <v>1</v>
      </c>
      <c r="AA1206" s="6">
        <v>1</v>
      </c>
      <c r="AB1206" s="6">
        <v>1</v>
      </c>
      <c r="AC1206" s="6">
        <v>0</v>
      </c>
      <c r="AD1206" s="6">
        <v>0</v>
      </c>
      <c r="AE1206" s="6">
        <v>0</v>
      </c>
      <c r="AF1206" s="6">
        <v>1</v>
      </c>
      <c r="AG1206" s="6">
        <v>1</v>
      </c>
      <c r="AH1206" s="6">
        <v>1</v>
      </c>
    </row>
    <row r="1207" spans="1:34" x14ac:dyDescent="0.3">
      <c r="A1207" s="6">
        <v>201581</v>
      </c>
      <c r="B1207" s="12" t="str">
        <f t="shared" si="54"/>
        <v>2015-8-1</v>
      </c>
      <c r="C1207" s="15">
        <v>2015</v>
      </c>
      <c r="D1207" s="15">
        <v>8</v>
      </c>
      <c r="E1207" s="15">
        <v>1</v>
      </c>
      <c r="F1207" s="6" t="s">
        <v>33</v>
      </c>
      <c r="G1207" s="6" t="s">
        <v>40</v>
      </c>
      <c r="H1207" s="7">
        <v>3.21</v>
      </c>
      <c r="I1207" s="6" t="s">
        <v>63</v>
      </c>
      <c r="J1207" s="6" t="s">
        <v>41</v>
      </c>
      <c r="K1207" s="7">
        <v>2</v>
      </c>
      <c r="L1207" s="6" t="s">
        <v>32</v>
      </c>
      <c r="M1207" s="6">
        <v>201631</v>
      </c>
      <c r="N1207" s="6" t="str">
        <f t="shared" si="55"/>
        <v>2016-3-1</v>
      </c>
      <c r="O1207" s="7">
        <v>2.71</v>
      </c>
      <c r="P1207" s="7">
        <v>3.25</v>
      </c>
      <c r="Q1207" s="6" t="s">
        <v>32</v>
      </c>
      <c r="R1207" s="6">
        <v>201981</v>
      </c>
      <c r="S1207" s="6" t="str">
        <f t="shared" si="56"/>
        <v>2019-8-1</v>
      </c>
      <c r="T1207" s="7">
        <v>3.34</v>
      </c>
      <c r="U1207" s="7">
        <v>3.8</v>
      </c>
      <c r="V1207" s="6" t="s">
        <v>32</v>
      </c>
      <c r="W1207" s="6">
        <v>0</v>
      </c>
      <c r="X1207" s="6">
        <v>0</v>
      </c>
      <c r="Y1207" s="6">
        <v>1</v>
      </c>
      <c r="Z1207" s="6">
        <v>1</v>
      </c>
      <c r="AA1207" s="6">
        <v>1</v>
      </c>
      <c r="AB1207" s="6">
        <v>1</v>
      </c>
      <c r="AC1207" s="6">
        <v>1</v>
      </c>
      <c r="AD1207" s="6">
        <v>0</v>
      </c>
      <c r="AE1207" s="6">
        <v>0</v>
      </c>
      <c r="AF1207" s="6">
        <v>0</v>
      </c>
      <c r="AG1207" s="6">
        <v>1</v>
      </c>
      <c r="AH1207" s="6">
        <v>1</v>
      </c>
    </row>
    <row r="1208" spans="1:34" x14ac:dyDescent="0.3">
      <c r="A1208" s="6">
        <v>201581</v>
      </c>
      <c r="B1208" s="12" t="str">
        <f t="shared" si="54"/>
        <v>2015-8-1</v>
      </c>
      <c r="C1208" s="15">
        <v>2015</v>
      </c>
      <c r="D1208" s="15">
        <v>8</v>
      </c>
      <c r="E1208" s="15">
        <v>1</v>
      </c>
      <c r="F1208" s="6" t="s">
        <v>28</v>
      </c>
      <c r="G1208" s="6" t="s">
        <v>36</v>
      </c>
      <c r="H1208" s="7">
        <v>3.05</v>
      </c>
      <c r="I1208" s="6" t="s">
        <v>54</v>
      </c>
      <c r="J1208" s="6" t="s">
        <v>31</v>
      </c>
      <c r="K1208" s="7">
        <v>3.08</v>
      </c>
      <c r="L1208" s="6" t="s">
        <v>32</v>
      </c>
      <c r="M1208" s="6">
        <v>201631</v>
      </c>
      <c r="N1208" s="6" t="str">
        <f t="shared" si="55"/>
        <v>2016-3-1</v>
      </c>
      <c r="O1208" s="7">
        <v>2.5099999999999998</v>
      </c>
      <c r="P1208" s="7">
        <v>1.9</v>
      </c>
      <c r="Q1208" s="6" t="s">
        <v>42</v>
      </c>
      <c r="R1208" s="6">
        <v>201981</v>
      </c>
      <c r="S1208" s="6" t="str">
        <f t="shared" si="56"/>
        <v>2019-8-1</v>
      </c>
      <c r="T1208" s="7">
        <v>2.4500000000000002</v>
      </c>
      <c r="U1208" s="7">
        <v>3.42</v>
      </c>
      <c r="V1208" s="6" t="s">
        <v>32</v>
      </c>
      <c r="W1208" s="6">
        <v>0</v>
      </c>
      <c r="X1208" s="6">
        <v>0</v>
      </c>
      <c r="Y1208" s="6">
        <v>1</v>
      </c>
      <c r="Z1208" s="6">
        <v>1</v>
      </c>
      <c r="AA1208" s="6">
        <v>1</v>
      </c>
      <c r="AB1208" s="6">
        <v>1</v>
      </c>
      <c r="AC1208" s="6">
        <v>1</v>
      </c>
      <c r="AD1208" s="6">
        <v>0</v>
      </c>
      <c r="AE1208" s="6">
        <v>0</v>
      </c>
      <c r="AF1208" s="6">
        <v>0</v>
      </c>
      <c r="AG1208" s="6">
        <v>0</v>
      </c>
      <c r="AH1208" s="6">
        <v>0</v>
      </c>
    </row>
    <row r="1209" spans="1:34" x14ac:dyDescent="0.3">
      <c r="A1209" s="6">
        <v>201581</v>
      </c>
      <c r="B1209" s="12" t="str">
        <f t="shared" si="54"/>
        <v>2015-8-1</v>
      </c>
      <c r="C1209" s="15">
        <v>2015</v>
      </c>
      <c r="D1209" s="15">
        <v>8</v>
      </c>
      <c r="E1209" s="15">
        <v>1</v>
      </c>
      <c r="F1209" s="6" t="s">
        <v>28</v>
      </c>
      <c r="G1209" s="6" t="s">
        <v>40</v>
      </c>
      <c r="H1209" s="7">
        <v>3.17</v>
      </c>
      <c r="I1209" s="6" t="s">
        <v>63</v>
      </c>
      <c r="J1209" s="6" t="s">
        <v>43</v>
      </c>
      <c r="K1209" s="7">
        <v>2.68</v>
      </c>
      <c r="L1209" s="6" t="s">
        <v>32</v>
      </c>
      <c r="M1209" s="6">
        <v>201631</v>
      </c>
      <c r="N1209" s="6" t="str">
        <f t="shared" si="55"/>
        <v>2016-3-1</v>
      </c>
      <c r="O1209" s="7">
        <v>2.76</v>
      </c>
      <c r="P1209" s="7">
        <v>2.75</v>
      </c>
      <c r="Q1209" s="6" t="s">
        <v>32</v>
      </c>
      <c r="R1209" s="6">
        <v>201931</v>
      </c>
      <c r="S1209" s="6" t="str">
        <f t="shared" si="56"/>
        <v>2019-3-1</v>
      </c>
      <c r="T1209" s="7">
        <v>2.84</v>
      </c>
      <c r="U1209" s="7">
        <v>3.53</v>
      </c>
      <c r="V1209" s="6" t="s">
        <v>32</v>
      </c>
      <c r="W1209" s="6">
        <v>1</v>
      </c>
      <c r="X1209" s="6">
        <v>0</v>
      </c>
      <c r="Y1209" s="6">
        <v>1</v>
      </c>
      <c r="Z1209" s="6">
        <v>1</v>
      </c>
      <c r="AA1209" s="6">
        <v>1</v>
      </c>
      <c r="AB1209" s="6">
        <v>1</v>
      </c>
      <c r="AC1209" s="6">
        <v>0</v>
      </c>
      <c r="AD1209" s="6">
        <v>0</v>
      </c>
      <c r="AE1209" s="6">
        <v>0</v>
      </c>
      <c r="AF1209" s="6">
        <v>1</v>
      </c>
      <c r="AG1209" s="6">
        <v>1</v>
      </c>
      <c r="AH1209" s="6">
        <v>1</v>
      </c>
    </row>
    <row r="1210" spans="1:34" x14ac:dyDescent="0.3">
      <c r="A1210" s="6">
        <v>201581</v>
      </c>
      <c r="B1210" s="12" t="str">
        <f t="shared" si="54"/>
        <v>2015-8-1</v>
      </c>
      <c r="C1210" s="15">
        <v>2015</v>
      </c>
      <c r="D1210" s="15">
        <v>8</v>
      </c>
      <c r="E1210" s="15">
        <v>1</v>
      </c>
      <c r="F1210" s="6" t="s">
        <v>33</v>
      </c>
      <c r="G1210" s="6" t="s">
        <v>40</v>
      </c>
      <c r="H1210" s="7">
        <v>3.86</v>
      </c>
      <c r="I1210" s="6" t="s">
        <v>51</v>
      </c>
      <c r="J1210" s="6" t="s">
        <v>44</v>
      </c>
      <c r="K1210" s="7">
        <v>4</v>
      </c>
      <c r="L1210" s="6" t="s">
        <v>32</v>
      </c>
      <c r="M1210" s="6">
        <v>201631</v>
      </c>
      <c r="N1210" s="6" t="str">
        <f t="shared" si="55"/>
        <v>2016-3-1</v>
      </c>
      <c r="O1210" s="7">
        <v>3.52</v>
      </c>
      <c r="P1210" s="7">
        <v>3.08</v>
      </c>
      <c r="Q1210" s="6" t="s">
        <v>32</v>
      </c>
      <c r="R1210" s="6">
        <v>201931</v>
      </c>
      <c r="S1210" s="6" t="str">
        <f t="shared" si="56"/>
        <v>2019-3-1</v>
      </c>
      <c r="T1210" s="7">
        <v>3.7</v>
      </c>
      <c r="U1210" s="7">
        <v>3.85</v>
      </c>
      <c r="V1210" s="6" t="s">
        <v>32</v>
      </c>
      <c r="W1210" s="6">
        <v>1</v>
      </c>
      <c r="X1210" s="6">
        <v>0</v>
      </c>
      <c r="Y1210" s="6">
        <v>1</v>
      </c>
      <c r="Z1210" s="6">
        <v>1</v>
      </c>
      <c r="AA1210" s="6">
        <v>1</v>
      </c>
      <c r="AB1210" s="6">
        <v>1</v>
      </c>
      <c r="AC1210" s="6">
        <v>0</v>
      </c>
      <c r="AD1210" s="6">
        <v>0</v>
      </c>
      <c r="AE1210" s="6">
        <v>0</v>
      </c>
      <c r="AF1210" s="6">
        <v>0</v>
      </c>
      <c r="AG1210" s="6">
        <v>1</v>
      </c>
      <c r="AH1210" s="6">
        <v>1</v>
      </c>
    </row>
    <row r="1211" spans="1:34" x14ac:dyDescent="0.3">
      <c r="A1211" s="6">
        <v>201581</v>
      </c>
      <c r="B1211" s="12" t="str">
        <f t="shared" si="54"/>
        <v>2015-8-1</v>
      </c>
      <c r="C1211" s="15">
        <v>2015</v>
      </c>
      <c r="D1211" s="15">
        <v>8</v>
      </c>
      <c r="E1211" s="15">
        <v>1</v>
      </c>
      <c r="F1211" s="6" t="s">
        <v>33</v>
      </c>
      <c r="G1211" s="6" t="s">
        <v>36</v>
      </c>
      <c r="H1211" s="7">
        <v>3.32</v>
      </c>
      <c r="I1211" s="6" t="s">
        <v>54</v>
      </c>
      <c r="J1211" s="6" t="s">
        <v>46</v>
      </c>
      <c r="K1211" s="7">
        <v>3</v>
      </c>
      <c r="L1211" s="6" t="s">
        <v>32</v>
      </c>
      <c r="M1211" s="6">
        <v>201631</v>
      </c>
      <c r="N1211" s="6" t="str">
        <f t="shared" si="55"/>
        <v>2016-3-1</v>
      </c>
      <c r="O1211" s="7">
        <v>3.14</v>
      </c>
      <c r="P1211" s="7">
        <v>3.26</v>
      </c>
      <c r="Q1211" s="6" t="s">
        <v>32</v>
      </c>
      <c r="R1211" s="6">
        <v>201931</v>
      </c>
      <c r="S1211" s="6" t="str">
        <f t="shared" si="56"/>
        <v>2019-3-1</v>
      </c>
      <c r="T1211" s="7">
        <v>3.21</v>
      </c>
      <c r="U1211" s="7">
        <v>3.51</v>
      </c>
      <c r="V1211" s="6" t="s">
        <v>32</v>
      </c>
      <c r="W1211" s="6">
        <v>0</v>
      </c>
      <c r="X1211" s="6">
        <v>1</v>
      </c>
      <c r="Y1211" s="6">
        <v>1</v>
      </c>
      <c r="Z1211" s="6">
        <v>1</v>
      </c>
      <c r="AA1211" s="6">
        <v>1</v>
      </c>
      <c r="AB1211" s="6">
        <v>1</v>
      </c>
      <c r="AC1211" s="6">
        <v>0</v>
      </c>
      <c r="AD1211" s="6">
        <v>0</v>
      </c>
      <c r="AE1211" s="6">
        <v>0</v>
      </c>
      <c r="AF1211" s="6">
        <v>1</v>
      </c>
      <c r="AG1211" s="6">
        <v>1</v>
      </c>
      <c r="AH1211" s="6">
        <v>1</v>
      </c>
    </row>
    <row r="1212" spans="1:34" x14ac:dyDescent="0.3">
      <c r="A1212" s="6">
        <v>201581</v>
      </c>
      <c r="B1212" s="12" t="str">
        <f t="shared" si="54"/>
        <v>2015-8-1</v>
      </c>
      <c r="C1212" s="15">
        <v>2015</v>
      </c>
      <c r="D1212" s="15">
        <v>8</v>
      </c>
      <c r="E1212" s="15">
        <v>1</v>
      </c>
      <c r="F1212" s="6" t="s">
        <v>28</v>
      </c>
      <c r="G1212" s="6" t="s">
        <v>37</v>
      </c>
      <c r="H1212" s="7">
        <v>3.61</v>
      </c>
      <c r="I1212" s="6" t="s">
        <v>51</v>
      </c>
      <c r="J1212" s="6" t="s">
        <v>41</v>
      </c>
      <c r="K1212" s="7">
        <v>3.7</v>
      </c>
      <c r="L1212" s="6" t="s">
        <v>32</v>
      </c>
      <c r="M1212" s="6">
        <v>201631</v>
      </c>
      <c r="N1212" s="6" t="str">
        <f t="shared" si="55"/>
        <v>2016-3-1</v>
      </c>
      <c r="O1212" s="7">
        <v>3.63</v>
      </c>
      <c r="P1212" s="7">
        <v>3.57</v>
      </c>
      <c r="Q1212" s="6" t="s">
        <v>32</v>
      </c>
      <c r="R1212" s="6">
        <v>201881</v>
      </c>
      <c r="S1212" s="6" t="str">
        <f t="shared" si="56"/>
        <v>2018-8-1</v>
      </c>
      <c r="T1212" s="7">
        <v>3.55</v>
      </c>
      <c r="U1212" s="7">
        <v>3.17</v>
      </c>
      <c r="V1212" s="6" t="s">
        <v>32</v>
      </c>
      <c r="W1212" s="6">
        <v>0</v>
      </c>
      <c r="X1212" s="6">
        <v>0</v>
      </c>
      <c r="Y1212" s="6">
        <v>1</v>
      </c>
      <c r="Z1212" s="6">
        <v>1</v>
      </c>
      <c r="AA1212" s="6">
        <v>1</v>
      </c>
      <c r="AB1212" s="6">
        <v>1</v>
      </c>
      <c r="AC1212" s="6">
        <v>0</v>
      </c>
      <c r="AD1212" s="6">
        <v>0</v>
      </c>
      <c r="AE1212" s="6">
        <v>0</v>
      </c>
      <c r="AF1212" s="6">
        <v>1</v>
      </c>
      <c r="AG1212" s="6">
        <v>1</v>
      </c>
      <c r="AH1212" s="6">
        <v>1</v>
      </c>
    </row>
    <row r="1213" spans="1:34" x14ac:dyDescent="0.3">
      <c r="A1213" s="6">
        <v>201581</v>
      </c>
      <c r="B1213" s="12" t="str">
        <f t="shared" si="54"/>
        <v>2015-8-1</v>
      </c>
      <c r="C1213" s="15">
        <v>2015</v>
      </c>
      <c r="D1213" s="15">
        <v>8</v>
      </c>
      <c r="E1213" s="15">
        <v>1</v>
      </c>
      <c r="F1213" s="6" t="s">
        <v>28</v>
      </c>
      <c r="G1213" s="6" t="s">
        <v>38</v>
      </c>
      <c r="H1213" s="7">
        <v>3.12</v>
      </c>
      <c r="I1213" s="6" t="s">
        <v>51</v>
      </c>
      <c r="J1213" s="6" t="s">
        <v>41</v>
      </c>
      <c r="K1213" s="7">
        <v>2.65</v>
      </c>
      <c r="L1213" s="6" t="s">
        <v>32</v>
      </c>
      <c r="M1213" s="6">
        <v>201631</v>
      </c>
      <c r="N1213" s="6" t="str">
        <f t="shared" si="55"/>
        <v>2016-3-1</v>
      </c>
      <c r="O1213" s="7">
        <v>3.14</v>
      </c>
      <c r="P1213" s="7">
        <v>3.6</v>
      </c>
      <c r="Q1213" s="6" t="s">
        <v>32</v>
      </c>
      <c r="R1213" s="6">
        <v>201631</v>
      </c>
      <c r="S1213" s="6" t="str">
        <f t="shared" si="56"/>
        <v>2016-3-1</v>
      </c>
      <c r="T1213" s="7">
        <v>3.14</v>
      </c>
      <c r="U1213" s="7">
        <v>3.6</v>
      </c>
      <c r="V1213" s="6" t="s">
        <v>32</v>
      </c>
      <c r="W1213" s="6">
        <v>1</v>
      </c>
      <c r="X1213" s="6">
        <v>0</v>
      </c>
      <c r="Y1213" s="6">
        <v>1</v>
      </c>
      <c r="Z1213" s="6">
        <v>0</v>
      </c>
      <c r="AA1213" s="6">
        <v>0</v>
      </c>
      <c r="AB1213" s="6">
        <v>0</v>
      </c>
      <c r="AC1213" s="6">
        <v>0</v>
      </c>
      <c r="AD1213" s="6">
        <v>0</v>
      </c>
      <c r="AE1213" s="6">
        <v>0</v>
      </c>
      <c r="AF1213" s="6">
        <v>0</v>
      </c>
      <c r="AG1213" s="6">
        <v>0</v>
      </c>
      <c r="AH1213" s="6">
        <v>0</v>
      </c>
    </row>
    <row r="1214" spans="1:34" x14ac:dyDescent="0.3">
      <c r="A1214" s="6">
        <v>201581</v>
      </c>
      <c r="B1214" s="12" t="str">
        <f t="shared" si="54"/>
        <v>2015-8-1</v>
      </c>
      <c r="C1214" s="15">
        <v>2015</v>
      </c>
      <c r="D1214" s="15">
        <v>8</v>
      </c>
      <c r="E1214" s="15">
        <v>1</v>
      </c>
      <c r="F1214" s="6" t="s">
        <v>28</v>
      </c>
      <c r="G1214" s="6" t="s">
        <v>38</v>
      </c>
      <c r="H1214" s="7">
        <v>3.72</v>
      </c>
      <c r="I1214" s="6" t="s">
        <v>54</v>
      </c>
      <c r="J1214" s="6" t="s">
        <v>43</v>
      </c>
      <c r="K1214" s="7">
        <v>3</v>
      </c>
      <c r="L1214" s="6" t="s">
        <v>32</v>
      </c>
      <c r="M1214" s="6">
        <v>201631</v>
      </c>
      <c r="N1214" s="6" t="str">
        <f t="shared" si="55"/>
        <v>2016-3-1</v>
      </c>
      <c r="O1214" s="7">
        <v>3.01</v>
      </c>
      <c r="P1214" s="7">
        <v>3.02</v>
      </c>
      <c r="Q1214" s="6" t="s">
        <v>32</v>
      </c>
      <c r="R1214" s="6">
        <v>201931</v>
      </c>
      <c r="S1214" s="6" t="str">
        <f t="shared" si="56"/>
        <v>2019-3-1</v>
      </c>
      <c r="T1214" s="7">
        <v>3.41</v>
      </c>
      <c r="U1214" s="7">
        <v>3.82</v>
      </c>
      <c r="V1214" s="6" t="s">
        <v>32</v>
      </c>
      <c r="W1214" s="6">
        <v>1</v>
      </c>
      <c r="X1214" s="6">
        <v>1</v>
      </c>
      <c r="Y1214" s="6">
        <v>1</v>
      </c>
      <c r="Z1214" s="6">
        <v>1</v>
      </c>
      <c r="AA1214" s="6">
        <v>1</v>
      </c>
      <c r="AB1214" s="6">
        <v>1</v>
      </c>
      <c r="AC1214" s="6">
        <v>0</v>
      </c>
      <c r="AD1214" s="6">
        <v>0</v>
      </c>
      <c r="AE1214" s="6">
        <v>0</v>
      </c>
      <c r="AF1214" s="6">
        <v>1</v>
      </c>
      <c r="AG1214" s="6">
        <v>1</v>
      </c>
      <c r="AH1214" s="6">
        <v>1</v>
      </c>
    </row>
    <row r="1215" spans="1:34" x14ac:dyDescent="0.3">
      <c r="A1215" s="6">
        <v>201581</v>
      </c>
      <c r="B1215" s="12" t="str">
        <f t="shared" si="54"/>
        <v>2015-8-1</v>
      </c>
      <c r="C1215" s="15">
        <v>2015</v>
      </c>
      <c r="D1215" s="15">
        <v>8</v>
      </c>
      <c r="E1215" s="15">
        <v>1</v>
      </c>
      <c r="F1215" s="6" t="s">
        <v>28</v>
      </c>
      <c r="G1215" s="6" t="s">
        <v>40</v>
      </c>
      <c r="H1215" s="7">
        <v>2.76</v>
      </c>
      <c r="I1215" s="6" t="s">
        <v>51</v>
      </c>
      <c r="J1215" s="6" t="s">
        <v>41</v>
      </c>
      <c r="K1215" s="7">
        <v>2.91</v>
      </c>
      <c r="L1215" s="6" t="s">
        <v>32</v>
      </c>
      <c r="M1215" s="6">
        <v>201631</v>
      </c>
      <c r="N1215" s="6" t="str">
        <f t="shared" si="55"/>
        <v>2016-3-1</v>
      </c>
      <c r="O1215" s="7">
        <v>2.5299999999999998</v>
      </c>
      <c r="P1215" s="7">
        <v>2.1800000000000002</v>
      </c>
      <c r="Q1215" s="6" t="s">
        <v>32</v>
      </c>
      <c r="R1215" s="6">
        <v>202031</v>
      </c>
      <c r="S1215" s="6" t="str">
        <f t="shared" si="56"/>
        <v>2020-3-1</v>
      </c>
      <c r="T1215" s="7">
        <v>2.25</v>
      </c>
      <c r="U1215" s="7">
        <v>0</v>
      </c>
      <c r="V1215" s="6" t="s">
        <v>42</v>
      </c>
      <c r="W1215" s="6">
        <v>0</v>
      </c>
      <c r="X1215" s="6">
        <v>0</v>
      </c>
      <c r="Y1215" s="6">
        <v>1</v>
      </c>
      <c r="Z1215" s="6">
        <v>1</v>
      </c>
      <c r="AA1215" s="6">
        <v>1</v>
      </c>
      <c r="AB1215" s="6">
        <v>1</v>
      </c>
      <c r="AC1215" s="6">
        <v>0</v>
      </c>
      <c r="AD1215" s="6">
        <v>0</v>
      </c>
      <c r="AE1215" s="6">
        <v>0</v>
      </c>
      <c r="AF1215" s="6">
        <v>0</v>
      </c>
      <c r="AG1215" s="6">
        <v>1</v>
      </c>
      <c r="AH1215" s="6">
        <v>1</v>
      </c>
    </row>
    <row r="1216" spans="1:34" x14ac:dyDescent="0.3">
      <c r="A1216" s="6">
        <v>201581</v>
      </c>
      <c r="B1216" s="12" t="str">
        <f t="shared" si="54"/>
        <v>2015-8-1</v>
      </c>
      <c r="C1216" s="15">
        <v>2015</v>
      </c>
      <c r="D1216" s="15">
        <v>8</v>
      </c>
      <c r="E1216" s="15">
        <v>1</v>
      </c>
      <c r="F1216" s="6" t="s">
        <v>33</v>
      </c>
      <c r="G1216" s="6" t="s">
        <v>40</v>
      </c>
      <c r="H1216" s="7">
        <v>3.75</v>
      </c>
      <c r="I1216" s="6" t="s">
        <v>55</v>
      </c>
      <c r="J1216" s="6" t="s">
        <v>31</v>
      </c>
      <c r="K1216" s="7">
        <v>3.69</v>
      </c>
      <c r="L1216" s="6" t="s">
        <v>32</v>
      </c>
      <c r="M1216" s="6">
        <v>201631</v>
      </c>
      <c r="N1216" s="6" t="str">
        <f t="shared" si="55"/>
        <v>2016-3-1</v>
      </c>
      <c r="O1216" s="7">
        <v>3.4</v>
      </c>
      <c r="P1216" s="7">
        <v>3.1</v>
      </c>
      <c r="Q1216" s="6" t="s">
        <v>32</v>
      </c>
      <c r="R1216" s="6">
        <v>201831</v>
      </c>
      <c r="S1216" s="6" t="str">
        <f t="shared" si="56"/>
        <v>2018-3-1</v>
      </c>
      <c r="T1216" s="7">
        <v>3.57</v>
      </c>
      <c r="U1216" s="7">
        <v>3.75</v>
      </c>
      <c r="V1216" s="6" t="s">
        <v>32</v>
      </c>
      <c r="W1216" s="6">
        <v>1</v>
      </c>
      <c r="X1216" s="6">
        <v>0</v>
      </c>
      <c r="Y1216" s="6">
        <v>1</v>
      </c>
      <c r="Z1216" s="6">
        <v>1</v>
      </c>
      <c r="AA1216" s="6">
        <v>1</v>
      </c>
      <c r="AB1216" s="6">
        <v>0</v>
      </c>
      <c r="AC1216" s="6">
        <v>0</v>
      </c>
      <c r="AD1216" s="6">
        <v>0</v>
      </c>
      <c r="AE1216" s="6">
        <v>1</v>
      </c>
      <c r="AF1216" s="6">
        <v>1</v>
      </c>
      <c r="AG1216" s="6">
        <v>1</v>
      </c>
      <c r="AH1216" s="6">
        <v>1</v>
      </c>
    </row>
    <row r="1217" spans="1:34" x14ac:dyDescent="0.3">
      <c r="A1217" s="6">
        <v>201581</v>
      </c>
      <c r="B1217" s="12" t="str">
        <f t="shared" si="54"/>
        <v>2015-8-1</v>
      </c>
      <c r="C1217" s="15">
        <v>2015</v>
      </c>
      <c r="D1217" s="15">
        <v>8</v>
      </c>
      <c r="E1217" s="15">
        <v>1</v>
      </c>
      <c r="F1217" s="6" t="s">
        <v>28</v>
      </c>
      <c r="G1217" s="6" t="s">
        <v>38</v>
      </c>
      <c r="H1217" s="7">
        <v>2.81</v>
      </c>
      <c r="I1217" s="6" t="s">
        <v>52</v>
      </c>
      <c r="J1217" s="6" t="s">
        <v>45</v>
      </c>
      <c r="K1217" s="7">
        <v>1.9</v>
      </c>
      <c r="L1217" s="6" t="s">
        <v>39</v>
      </c>
      <c r="M1217" s="6">
        <v>201631</v>
      </c>
      <c r="N1217" s="6" t="str">
        <f t="shared" si="55"/>
        <v>2016-3-1</v>
      </c>
      <c r="O1217" s="7">
        <v>2.54</v>
      </c>
      <c r="P1217" s="7">
        <v>2.62</v>
      </c>
      <c r="Q1217" s="6" t="s">
        <v>32</v>
      </c>
      <c r="R1217" s="6">
        <v>202031</v>
      </c>
      <c r="S1217" s="6" t="str">
        <f t="shared" si="56"/>
        <v>2020-3-1</v>
      </c>
      <c r="T1217" s="7">
        <v>2.74</v>
      </c>
      <c r="U1217" s="7">
        <v>2.12</v>
      </c>
      <c r="V1217" s="6" t="s">
        <v>32</v>
      </c>
      <c r="W1217" s="6">
        <v>0</v>
      </c>
      <c r="X1217" s="6">
        <v>0</v>
      </c>
      <c r="Y1217" s="6">
        <v>1</v>
      </c>
      <c r="Z1217" s="6">
        <v>1</v>
      </c>
      <c r="AA1217" s="6">
        <v>1</v>
      </c>
      <c r="AB1217" s="6">
        <v>1</v>
      </c>
      <c r="AC1217" s="6">
        <v>1</v>
      </c>
      <c r="AD1217" s="6">
        <v>0</v>
      </c>
      <c r="AE1217" s="6">
        <v>0</v>
      </c>
      <c r="AF1217" s="6">
        <v>0</v>
      </c>
      <c r="AG1217" s="6">
        <v>1</v>
      </c>
      <c r="AH1217" s="6">
        <v>1</v>
      </c>
    </row>
    <row r="1218" spans="1:34" x14ac:dyDescent="0.3">
      <c r="A1218" s="6">
        <v>201581</v>
      </c>
      <c r="B1218" s="12" t="str">
        <f t="shared" si="54"/>
        <v>2015-8-1</v>
      </c>
      <c r="C1218" s="15">
        <v>2015</v>
      </c>
      <c r="D1218" s="15">
        <v>8</v>
      </c>
      <c r="E1218" s="15">
        <v>1</v>
      </c>
      <c r="F1218" s="6" t="s">
        <v>28</v>
      </c>
      <c r="G1218" s="6" t="s">
        <v>40</v>
      </c>
      <c r="H1218" s="7">
        <v>3.28</v>
      </c>
      <c r="I1218" s="6" t="s">
        <v>51</v>
      </c>
      <c r="J1218" s="6" t="s">
        <v>43</v>
      </c>
      <c r="K1218" s="7">
        <v>1.98</v>
      </c>
      <c r="L1218" s="6" t="s">
        <v>39</v>
      </c>
      <c r="M1218" s="6">
        <v>201631</v>
      </c>
      <c r="N1218" s="6" t="str">
        <f t="shared" si="55"/>
        <v>2016-3-1</v>
      </c>
      <c r="O1218" s="7">
        <v>2.57</v>
      </c>
      <c r="P1218" s="7">
        <v>3.17</v>
      </c>
      <c r="Q1218" s="6" t="s">
        <v>32</v>
      </c>
      <c r="R1218" s="6">
        <v>201931</v>
      </c>
      <c r="S1218" s="6" t="str">
        <f t="shared" si="56"/>
        <v>2019-3-1</v>
      </c>
      <c r="T1218" s="7">
        <v>3.29</v>
      </c>
      <c r="U1218" s="7">
        <v>4</v>
      </c>
      <c r="V1218" s="6" t="s">
        <v>32</v>
      </c>
      <c r="W1218" s="6">
        <v>0</v>
      </c>
      <c r="X1218" s="6">
        <v>0</v>
      </c>
      <c r="Y1218" s="6">
        <v>1</v>
      </c>
      <c r="Z1218" s="6">
        <v>1</v>
      </c>
      <c r="AA1218" s="6">
        <v>1</v>
      </c>
      <c r="AB1218" s="6">
        <v>1</v>
      </c>
      <c r="AC1218" s="6">
        <v>0</v>
      </c>
      <c r="AD1218" s="6">
        <v>0</v>
      </c>
      <c r="AE1218" s="6">
        <v>0</v>
      </c>
      <c r="AF1218" s="6">
        <v>1</v>
      </c>
      <c r="AG1218" s="6">
        <v>1</v>
      </c>
      <c r="AH1218" s="6">
        <v>1</v>
      </c>
    </row>
    <row r="1219" spans="1:34" x14ac:dyDescent="0.3">
      <c r="A1219" s="6">
        <v>201581</v>
      </c>
      <c r="B1219" s="12" t="str">
        <f t="shared" ref="B1219:B1282" si="57">LEFT(A1219,4)&amp;"-"&amp;MID(A1219,5,1)&amp;"-"&amp;RIGHT(A1219,1)</f>
        <v>2015-8-1</v>
      </c>
      <c r="C1219" s="15">
        <v>2015</v>
      </c>
      <c r="D1219" s="15">
        <v>8</v>
      </c>
      <c r="E1219" s="15">
        <v>1</v>
      </c>
      <c r="F1219" s="6" t="s">
        <v>33</v>
      </c>
      <c r="G1219" s="6" t="s">
        <v>40</v>
      </c>
      <c r="H1219" s="7">
        <v>3.48</v>
      </c>
      <c r="I1219" s="6" t="s">
        <v>54</v>
      </c>
      <c r="J1219" s="6" t="s">
        <v>43</v>
      </c>
      <c r="K1219" s="7">
        <v>2.73</v>
      </c>
      <c r="L1219" s="6" t="s">
        <v>32</v>
      </c>
      <c r="M1219" s="6">
        <v>201631</v>
      </c>
      <c r="N1219" s="6" t="str">
        <f t="shared" ref="N1219:N1282" si="58">LEFT(M1219,4)&amp;"-"&amp;MID(M1219,5,1)&amp;"-"&amp;RIGHT(M1219,1)</f>
        <v>2016-3-1</v>
      </c>
      <c r="O1219" s="7">
        <v>2.7</v>
      </c>
      <c r="P1219" s="7">
        <v>2.67</v>
      </c>
      <c r="Q1219" s="6" t="s">
        <v>32</v>
      </c>
      <c r="R1219" s="6">
        <v>201731</v>
      </c>
      <c r="S1219" s="6" t="str">
        <f t="shared" ref="S1219:S1282" si="59">LEFT(R1219,4)&amp;"-"&amp;MID(R1219,5,1)&amp;"-"&amp;RIGHT(R1219,1)</f>
        <v>2017-3-1</v>
      </c>
      <c r="T1219" s="7">
        <v>2.86</v>
      </c>
      <c r="U1219" s="7">
        <v>2.67</v>
      </c>
      <c r="V1219" s="6" t="s">
        <v>32</v>
      </c>
      <c r="W1219" s="6">
        <v>0</v>
      </c>
      <c r="X1219" s="6">
        <v>0</v>
      </c>
      <c r="Y1219" s="6">
        <v>1</v>
      </c>
      <c r="Z1219" s="6">
        <v>1</v>
      </c>
      <c r="AA1219" s="6">
        <v>0</v>
      </c>
      <c r="AB1219" s="6">
        <v>0</v>
      </c>
      <c r="AC1219" s="6">
        <v>0</v>
      </c>
      <c r="AD1219" s="6">
        <v>0</v>
      </c>
      <c r="AE1219" s="6">
        <v>0</v>
      </c>
      <c r="AF1219" s="6">
        <v>0</v>
      </c>
      <c r="AG1219" s="6">
        <v>0</v>
      </c>
      <c r="AH1219" s="6">
        <v>0</v>
      </c>
    </row>
    <row r="1220" spans="1:34" x14ac:dyDescent="0.3">
      <c r="A1220" s="6">
        <v>201581</v>
      </c>
      <c r="B1220" s="12" t="str">
        <f t="shared" si="57"/>
        <v>2015-8-1</v>
      </c>
      <c r="C1220" s="15">
        <v>2015</v>
      </c>
      <c r="D1220" s="15">
        <v>8</v>
      </c>
      <c r="E1220" s="15">
        <v>1</v>
      </c>
      <c r="F1220" s="6" t="s">
        <v>28</v>
      </c>
      <c r="G1220" s="6" t="s">
        <v>38</v>
      </c>
      <c r="H1220" s="7">
        <v>3.86</v>
      </c>
      <c r="I1220" s="6" t="s">
        <v>60</v>
      </c>
      <c r="J1220" s="6" t="s">
        <v>41</v>
      </c>
      <c r="K1220" s="7">
        <v>3.75</v>
      </c>
      <c r="L1220" s="6" t="s">
        <v>32</v>
      </c>
      <c r="M1220" s="6">
        <v>201631</v>
      </c>
      <c r="N1220" s="6" t="str">
        <f t="shared" si="58"/>
        <v>2016-3-1</v>
      </c>
      <c r="O1220" s="7">
        <v>3.8</v>
      </c>
      <c r="P1220" s="7">
        <v>3.85</v>
      </c>
      <c r="Q1220" s="6" t="s">
        <v>32</v>
      </c>
      <c r="R1220" s="6">
        <v>201881</v>
      </c>
      <c r="S1220" s="6" t="str">
        <f t="shared" si="59"/>
        <v>2018-8-1</v>
      </c>
      <c r="T1220" s="7">
        <v>3.78</v>
      </c>
      <c r="U1220" s="7">
        <v>4</v>
      </c>
      <c r="V1220" s="6" t="s">
        <v>32</v>
      </c>
      <c r="W1220" s="6">
        <v>1</v>
      </c>
      <c r="X1220" s="6">
        <v>0</v>
      </c>
      <c r="Y1220" s="6">
        <v>1</v>
      </c>
      <c r="Z1220" s="6">
        <v>1</v>
      </c>
      <c r="AA1220" s="6">
        <v>1</v>
      </c>
      <c r="AB1220" s="6">
        <v>1</v>
      </c>
      <c r="AC1220" s="6">
        <v>0</v>
      </c>
      <c r="AD1220" s="6">
        <v>0</v>
      </c>
      <c r="AE1220" s="6">
        <v>0</v>
      </c>
      <c r="AF1220" s="6">
        <v>1</v>
      </c>
      <c r="AG1220" s="6">
        <v>1</v>
      </c>
      <c r="AH1220" s="6">
        <v>1</v>
      </c>
    </row>
    <row r="1221" spans="1:34" x14ac:dyDescent="0.3">
      <c r="A1221" s="6">
        <v>201581</v>
      </c>
      <c r="B1221" s="12" t="str">
        <f t="shared" si="57"/>
        <v>2015-8-1</v>
      </c>
      <c r="C1221" s="15">
        <v>2015</v>
      </c>
      <c r="D1221" s="15">
        <v>8</v>
      </c>
      <c r="E1221" s="15">
        <v>1</v>
      </c>
      <c r="F1221" s="6" t="s">
        <v>33</v>
      </c>
      <c r="G1221" s="6" t="s">
        <v>40</v>
      </c>
      <c r="H1221" s="7">
        <v>3.8</v>
      </c>
      <c r="I1221" s="6" t="s">
        <v>56</v>
      </c>
      <c r="J1221" s="6" t="s">
        <v>43</v>
      </c>
      <c r="K1221" s="7">
        <v>2.4</v>
      </c>
      <c r="L1221" s="6" t="s">
        <v>32</v>
      </c>
      <c r="M1221" s="6">
        <v>201631</v>
      </c>
      <c r="N1221" s="6" t="str">
        <f t="shared" si="58"/>
        <v>2016-3-1</v>
      </c>
      <c r="O1221" s="7">
        <v>2.4500000000000002</v>
      </c>
      <c r="P1221" s="7">
        <v>2.5</v>
      </c>
      <c r="Q1221" s="6" t="s">
        <v>32</v>
      </c>
      <c r="R1221" s="6">
        <v>201831</v>
      </c>
      <c r="S1221" s="6" t="str">
        <f t="shared" si="59"/>
        <v>2018-3-1</v>
      </c>
      <c r="T1221" s="7">
        <v>2.62</v>
      </c>
      <c r="U1221" s="7">
        <v>2.4</v>
      </c>
      <c r="V1221" s="6" t="s">
        <v>32</v>
      </c>
      <c r="W1221" s="6">
        <v>1</v>
      </c>
      <c r="X1221" s="6">
        <v>0</v>
      </c>
      <c r="Y1221" s="6">
        <v>1</v>
      </c>
      <c r="Z1221" s="6">
        <v>1</v>
      </c>
      <c r="AA1221" s="6">
        <v>1</v>
      </c>
      <c r="AB1221" s="6">
        <v>0</v>
      </c>
      <c r="AC1221" s="6">
        <v>0</v>
      </c>
      <c r="AD1221" s="6">
        <v>0</v>
      </c>
      <c r="AE1221" s="6">
        <v>1</v>
      </c>
      <c r="AF1221" s="6">
        <v>1</v>
      </c>
      <c r="AG1221" s="6">
        <v>1</v>
      </c>
      <c r="AH1221" s="6">
        <v>1</v>
      </c>
    </row>
    <row r="1222" spans="1:34" x14ac:dyDescent="0.3">
      <c r="A1222" s="6">
        <v>201581</v>
      </c>
      <c r="B1222" s="12" t="str">
        <f t="shared" si="57"/>
        <v>2015-8-1</v>
      </c>
      <c r="C1222" s="15">
        <v>2015</v>
      </c>
      <c r="D1222" s="15">
        <v>8</v>
      </c>
      <c r="E1222" s="15">
        <v>1</v>
      </c>
      <c r="F1222" s="6" t="s">
        <v>33</v>
      </c>
      <c r="G1222" s="6" t="s">
        <v>38</v>
      </c>
      <c r="H1222" s="7">
        <v>3.73</v>
      </c>
      <c r="I1222" s="6" t="s">
        <v>63</v>
      </c>
      <c r="J1222" s="6" t="s">
        <v>44</v>
      </c>
      <c r="K1222" s="7">
        <v>2.85</v>
      </c>
      <c r="L1222" s="6" t="s">
        <v>32</v>
      </c>
      <c r="M1222" s="6">
        <v>201631</v>
      </c>
      <c r="N1222" s="6" t="str">
        <f t="shared" si="58"/>
        <v>2016-3-1</v>
      </c>
      <c r="O1222" s="7">
        <v>3.12</v>
      </c>
      <c r="P1222" s="7">
        <v>3.35</v>
      </c>
      <c r="Q1222" s="6" t="s">
        <v>32</v>
      </c>
      <c r="R1222" s="6">
        <v>201881</v>
      </c>
      <c r="S1222" s="6" t="str">
        <f t="shared" si="59"/>
        <v>2018-8-1</v>
      </c>
      <c r="T1222" s="7">
        <v>3.51</v>
      </c>
      <c r="U1222" s="7">
        <v>3.62</v>
      </c>
      <c r="V1222" s="6" t="s">
        <v>32</v>
      </c>
      <c r="W1222" s="6">
        <v>0</v>
      </c>
      <c r="X1222" s="6">
        <v>1</v>
      </c>
      <c r="Y1222" s="6">
        <v>1</v>
      </c>
      <c r="Z1222" s="6">
        <v>1</v>
      </c>
      <c r="AA1222" s="6">
        <v>1</v>
      </c>
      <c r="AB1222" s="6">
        <v>1</v>
      </c>
      <c r="AC1222" s="6">
        <v>0</v>
      </c>
      <c r="AD1222" s="6">
        <v>0</v>
      </c>
      <c r="AE1222" s="6">
        <v>0</v>
      </c>
      <c r="AF1222" s="6">
        <v>1</v>
      </c>
      <c r="AG1222" s="6">
        <v>1</v>
      </c>
      <c r="AH1222" s="6">
        <v>1</v>
      </c>
    </row>
    <row r="1223" spans="1:34" x14ac:dyDescent="0.3">
      <c r="A1223" s="6">
        <v>201581</v>
      </c>
      <c r="B1223" s="12" t="str">
        <f t="shared" si="57"/>
        <v>2015-8-1</v>
      </c>
      <c r="C1223" s="15">
        <v>2015</v>
      </c>
      <c r="D1223" s="15">
        <v>8</v>
      </c>
      <c r="E1223" s="15">
        <v>1</v>
      </c>
      <c r="F1223" s="6" t="s">
        <v>33</v>
      </c>
      <c r="G1223" s="6" t="s">
        <v>40</v>
      </c>
      <c r="H1223" s="7">
        <v>2.88</v>
      </c>
      <c r="I1223" s="6" t="s">
        <v>63</v>
      </c>
      <c r="J1223" s="6" t="s">
        <v>46</v>
      </c>
      <c r="K1223" s="7">
        <v>3.25</v>
      </c>
      <c r="L1223" s="6" t="s">
        <v>32</v>
      </c>
      <c r="M1223" s="6">
        <v>201581</v>
      </c>
      <c r="N1223" s="6" t="str">
        <f t="shared" si="58"/>
        <v>2015-8-1</v>
      </c>
      <c r="O1223" s="7">
        <v>3.25</v>
      </c>
      <c r="P1223" s="7">
        <v>3.25</v>
      </c>
      <c r="Q1223" s="6" t="s">
        <v>32</v>
      </c>
      <c r="R1223" s="6">
        <v>201581</v>
      </c>
      <c r="S1223" s="6" t="str">
        <f t="shared" si="59"/>
        <v>2015-8-1</v>
      </c>
      <c r="T1223" s="7">
        <v>3.25</v>
      </c>
      <c r="U1223" s="7">
        <v>3.25</v>
      </c>
      <c r="V1223" s="6" t="s">
        <v>32</v>
      </c>
      <c r="W1223" s="6">
        <v>0</v>
      </c>
      <c r="X1223" s="6">
        <v>0</v>
      </c>
      <c r="Y1223" s="6">
        <v>1</v>
      </c>
      <c r="Z1223" s="6">
        <v>0</v>
      </c>
      <c r="AA1223" s="6">
        <v>0</v>
      </c>
      <c r="AB1223" s="6">
        <v>0</v>
      </c>
      <c r="AC1223" s="6">
        <v>0</v>
      </c>
      <c r="AD1223" s="6">
        <v>0</v>
      </c>
      <c r="AE1223" s="6">
        <v>0</v>
      </c>
      <c r="AF1223" s="6">
        <v>0</v>
      </c>
      <c r="AG1223" s="6">
        <v>0</v>
      </c>
      <c r="AH1223" s="6">
        <v>0</v>
      </c>
    </row>
    <row r="1224" spans="1:34" x14ac:dyDescent="0.3">
      <c r="A1224" s="6">
        <v>201581</v>
      </c>
      <c r="B1224" s="12" t="str">
        <f t="shared" si="57"/>
        <v>2015-8-1</v>
      </c>
      <c r="C1224" s="15">
        <v>2015</v>
      </c>
      <c r="D1224" s="15">
        <v>8</v>
      </c>
      <c r="E1224" s="15">
        <v>1</v>
      </c>
      <c r="F1224" s="6" t="s">
        <v>33</v>
      </c>
      <c r="G1224" s="6" t="s">
        <v>40</v>
      </c>
      <c r="H1224" s="7">
        <v>4</v>
      </c>
      <c r="I1224" s="6" t="s">
        <v>63</v>
      </c>
      <c r="J1224" s="6" t="s">
        <v>43</v>
      </c>
      <c r="K1224" s="7">
        <v>4</v>
      </c>
      <c r="L1224" s="6" t="s">
        <v>32</v>
      </c>
      <c r="M1224" s="6">
        <v>201631</v>
      </c>
      <c r="N1224" s="6" t="str">
        <f t="shared" si="58"/>
        <v>2016-3-1</v>
      </c>
      <c r="O1224" s="7">
        <v>4</v>
      </c>
      <c r="P1224" s="7">
        <v>4</v>
      </c>
      <c r="Q1224" s="6" t="s">
        <v>32</v>
      </c>
      <c r="R1224" s="6">
        <v>201931</v>
      </c>
      <c r="S1224" s="6" t="str">
        <f t="shared" si="59"/>
        <v>2019-3-1</v>
      </c>
      <c r="T1224" s="7">
        <v>4</v>
      </c>
      <c r="U1224" s="7">
        <v>4</v>
      </c>
      <c r="V1224" s="6" t="s">
        <v>32</v>
      </c>
      <c r="W1224" s="6">
        <v>0</v>
      </c>
      <c r="X1224" s="6">
        <v>0</v>
      </c>
      <c r="Y1224" s="6">
        <v>1</v>
      </c>
      <c r="Z1224" s="6">
        <v>1</v>
      </c>
      <c r="AA1224" s="6">
        <v>1</v>
      </c>
      <c r="AB1224" s="6">
        <v>1</v>
      </c>
      <c r="AC1224" s="6">
        <v>0</v>
      </c>
      <c r="AD1224" s="6">
        <v>0</v>
      </c>
      <c r="AE1224" s="6">
        <v>0</v>
      </c>
      <c r="AF1224" s="6">
        <v>1</v>
      </c>
      <c r="AG1224" s="6">
        <v>1</v>
      </c>
      <c r="AH1224" s="6">
        <v>1</v>
      </c>
    </row>
    <row r="1225" spans="1:34" x14ac:dyDescent="0.3">
      <c r="A1225" s="6">
        <v>201581</v>
      </c>
      <c r="B1225" s="12" t="str">
        <f t="shared" si="57"/>
        <v>2015-8-1</v>
      </c>
      <c r="C1225" s="15">
        <v>2015</v>
      </c>
      <c r="D1225" s="15">
        <v>8</v>
      </c>
      <c r="E1225" s="15">
        <v>1</v>
      </c>
      <c r="F1225" s="6" t="s">
        <v>28</v>
      </c>
      <c r="G1225" s="6" t="s">
        <v>38</v>
      </c>
      <c r="H1225" s="7">
        <v>3.1</v>
      </c>
      <c r="I1225" s="6" t="s">
        <v>56</v>
      </c>
      <c r="J1225" s="6" t="s">
        <v>31</v>
      </c>
      <c r="K1225" s="7">
        <v>3.07</v>
      </c>
      <c r="L1225" s="6" t="s">
        <v>32</v>
      </c>
      <c r="M1225" s="6">
        <v>201631</v>
      </c>
      <c r="N1225" s="6" t="str">
        <f t="shared" si="58"/>
        <v>2016-3-1</v>
      </c>
      <c r="O1225" s="7">
        <v>3.14</v>
      </c>
      <c r="P1225" s="7">
        <v>3.23</v>
      </c>
      <c r="Q1225" s="6" t="s">
        <v>32</v>
      </c>
      <c r="R1225" s="6">
        <v>202031</v>
      </c>
      <c r="S1225" s="6" t="str">
        <f t="shared" si="59"/>
        <v>2020-3-1</v>
      </c>
      <c r="T1225" s="7">
        <v>3.36</v>
      </c>
      <c r="U1225" s="7">
        <v>3.56</v>
      </c>
      <c r="V1225" s="6" t="s">
        <v>32</v>
      </c>
      <c r="W1225" s="6">
        <v>0</v>
      </c>
      <c r="X1225" s="6">
        <v>0</v>
      </c>
      <c r="Y1225" s="6">
        <v>1</v>
      </c>
      <c r="Z1225" s="6">
        <v>1</v>
      </c>
      <c r="AA1225" s="6">
        <v>1</v>
      </c>
      <c r="AB1225" s="6">
        <v>1</v>
      </c>
      <c r="AC1225" s="6">
        <v>1</v>
      </c>
      <c r="AD1225" s="6">
        <v>0</v>
      </c>
      <c r="AE1225" s="6">
        <v>0</v>
      </c>
      <c r="AF1225" s="6">
        <v>0</v>
      </c>
      <c r="AG1225" s="6">
        <v>1</v>
      </c>
      <c r="AH1225" s="6">
        <v>1</v>
      </c>
    </row>
    <row r="1226" spans="1:34" x14ac:dyDescent="0.3">
      <c r="A1226" s="6">
        <v>201581</v>
      </c>
      <c r="B1226" s="12" t="str">
        <f t="shared" si="57"/>
        <v>2015-8-1</v>
      </c>
      <c r="C1226" s="15">
        <v>2015</v>
      </c>
      <c r="D1226" s="15">
        <v>8</v>
      </c>
      <c r="E1226" s="15">
        <v>1</v>
      </c>
      <c r="F1226" s="6" t="s">
        <v>33</v>
      </c>
      <c r="G1226" s="6" t="s">
        <v>29</v>
      </c>
      <c r="H1226" s="7">
        <v>2.98</v>
      </c>
      <c r="I1226" s="6" t="s">
        <v>54</v>
      </c>
      <c r="J1226" s="6" t="s">
        <v>31</v>
      </c>
      <c r="K1226" s="7">
        <v>2.23</v>
      </c>
      <c r="L1226" s="6" t="s">
        <v>32</v>
      </c>
      <c r="M1226" s="6">
        <v>201631</v>
      </c>
      <c r="N1226" s="6" t="str">
        <f t="shared" si="58"/>
        <v>2016-3-1</v>
      </c>
      <c r="O1226" s="7">
        <v>2.64</v>
      </c>
      <c r="P1226" s="7">
        <v>3</v>
      </c>
      <c r="Q1226" s="6" t="s">
        <v>32</v>
      </c>
      <c r="R1226" s="6">
        <v>201931</v>
      </c>
      <c r="S1226" s="6" t="str">
        <f t="shared" si="59"/>
        <v>2019-3-1</v>
      </c>
      <c r="T1226" s="7">
        <v>2.96</v>
      </c>
      <c r="U1226" s="7">
        <v>3.39</v>
      </c>
      <c r="V1226" s="6" t="s">
        <v>32</v>
      </c>
      <c r="W1226" s="6">
        <v>0</v>
      </c>
      <c r="X1226" s="6">
        <v>1</v>
      </c>
      <c r="Y1226" s="6">
        <v>1</v>
      </c>
      <c r="Z1226" s="6">
        <v>1</v>
      </c>
      <c r="AA1226" s="6">
        <v>1</v>
      </c>
      <c r="AB1226" s="6">
        <v>1</v>
      </c>
      <c r="AC1226" s="6">
        <v>0</v>
      </c>
      <c r="AD1226" s="6">
        <v>0</v>
      </c>
      <c r="AE1226" s="6">
        <v>0</v>
      </c>
      <c r="AF1226" s="6">
        <v>1</v>
      </c>
      <c r="AG1226" s="6">
        <v>1</v>
      </c>
      <c r="AH1226" s="6">
        <v>1</v>
      </c>
    </row>
    <row r="1227" spans="1:34" x14ac:dyDescent="0.3">
      <c r="A1227" s="6">
        <v>201581</v>
      </c>
      <c r="B1227" s="12" t="str">
        <f t="shared" si="57"/>
        <v>2015-8-1</v>
      </c>
      <c r="C1227" s="15">
        <v>2015</v>
      </c>
      <c r="D1227" s="15">
        <v>8</v>
      </c>
      <c r="E1227" s="15">
        <v>1</v>
      </c>
      <c r="F1227" s="6" t="s">
        <v>28</v>
      </c>
      <c r="G1227" s="6" t="s">
        <v>37</v>
      </c>
      <c r="H1227" s="7">
        <v>2.95</v>
      </c>
      <c r="I1227" s="6" t="s">
        <v>63</v>
      </c>
      <c r="J1227" s="6" t="s">
        <v>43</v>
      </c>
      <c r="K1227" s="7">
        <v>2.56</v>
      </c>
      <c r="L1227" s="6" t="s">
        <v>32</v>
      </c>
      <c r="M1227" s="6">
        <v>201631</v>
      </c>
      <c r="N1227" s="6" t="str">
        <f t="shared" si="58"/>
        <v>2016-3-1</v>
      </c>
      <c r="O1227" s="7">
        <v>2.68</v>
      </c>
      <c r="P1227" s="7">
        <v>2.8</v>
      </c>
      <c r="Q1227" s="6" t="s">
        <v>32</v>
      </c>
      <c r="R1227" s="6">
        <v>201631</v>
      </c>
      <c r="S1227" s="6" t="str">
        <f t="shared" si="59"/>
        <v>2016-3-1</v>
      </c>
      <c r="T1227" s="7">
        <v>2.68</v>
      </c>
      <c r="U1227" s="7">
        <v>2.8</v>
      </c>
      <c r="V1227" s="6" t="s">
        <v>32</v>
      </c>
      <c r="W1227" s="6">
        <v>0</v>
      </c>
      <c r="X1227" s="6">
        <v>1</v>
      </c>
      <c r="Y1227" s="6">
        <v>1</v>
      </c>
      <c r="Z1227" s="6">
        <v>0</v>
      </c>
      <c r="AA1227" s="6">
        <v>0</v>
      </c>
      <c r="AB1227" s="6">
        <v>0</v>
      </c>
      <c r="AC1227" s="6">
        <v>0</v>
      </c>
      <c r="AD1227" s="6">
        <v>0</v>
      </c>
      <c r="AE1227" s="6">
        <v>0</v>
      </c>
      <c r="AF1227" s="6">
        <v>0</v>
      </c>
      <c r="AG1227" s="6">
        <v>0</v>
      </c>
      <c r="AH1227" s="6">
        <v>0</v>
      </c>
    </row>
    <row r="1228" spans="1:34" x14ac:dyDescent="0.3">
      <c r="A1228" s="6">
        <v>201581</v>
      </c>
      <c r="B1228" s="12" t="str">
        <f t="shared" si="57"/>
        <v>2015-8-1</v>
      </c>
      <c r="C1228" s="15">
        <v>2015</v>
      </c>
      <c r="D1228" s="15">
        <v>8</v>
      </c>
      <c r="E1228" s="15">
        <v>1</v>
      </c>
      <c r="F1228" s="6" t="s">
        <v>28</v>
      </c>
      <c r="G1228" s="6" t="s">
        <v>37</v>
      </c>
      <c r="H1228" s="7">
        <v>3.61</v>
      </c>
      <c r="I1228" s="6" t="s">
        <v>51</v>
      </c>
      <c r="J1228" s="6" t="s">
        <v>31</v>
      </c>
      <c r="K1228" s="7">
        <v>2.85</v>
      </c>
      <c r="L1228" s="6" t="s">
        <v>32</v>
      </c>
      <c r="M1228" s="6">
        <v>201631</v>
      </c>
      <c r="N1228" s="6" t="str">
        <f t="shared" si="58"/>
        <v>2016-3-1</v>
      </c>
      <c r="O1228" s="7">
        <v>3.05</v>
      </c>
      <c r="P1228" s="7">
        <v>3.33</v>
      </c>
      <c r="Q1228" s="6" t="s">
        <v>32</v>
      </c>
      <c r="R1228" s="6">
        <v>201631</v>
      </c>
      <c r="S1228" s="6" t="str">
        <f t="shared" si="59"/>
        <v>2016-3-1</v>
      </c>
      <c r="T1228" s="7">
        <v>3.05</v>
      </c>
      <c r="U1228" s="7">
        <v>3.33</v>
      </c>
      <c r="V1228" s="6" t="s">
        <v>32</v>
      </c>
      <c r="W1228" s="6">
        <v>0</v>
      </c>
      <c r="X1228" s="6">
        <v>1</v>
      </c>
      <c r="Y1228" s="6">
        <v>1</v>
      </c>
      <c r="Z1228" s="6">
        <v>0</v>
      </c>
      <c r="AA1228" s="6">
        <v>0</v>
      </c>
      <c r="AB1228" s="6">
        <v>0</v>
      </c>
      <c r="AC1228" s="6">
        <v>0</v>
      </c>
      <c r="AD1228" s="6">
        <v>0</v>
      </c>
      <c r="AE1228" s="6">
        <v>0</v>
      </c>
      <c r="AF1228" s="6">
        <v>0</v>
      </c>
      <c r="AG1228" s="6">
        <v>0</v>
      </c>
      <c r="AH1228" s="6">
        <v>0</v>
      </c>
    </row>
    <row r="1229" spans="1:34" x14ac:dyDescent="0.3">
      <c r="A1229" s="6">
        <v>201581</v>
      </c>
      <c r="B1229" s="12" t="str">
        <f t="shared" si="57"/>
        <v>2015-8-1</v>
      </c>
      <c r="C1229" s="15">
        <v>2015</v>
      </c>
      <c r="D1229" s="15">
        <v>8</v>
      </c>
      <c r="E1229" s="15">
        <v>1</v>
      </c>
      <c r="F1229" s="6" t="s">
        <v>28</v>
      </c>
      <c r="G1229" s="6" t="s">
        <v>40</v>
      </c>
      <c r="H1229" s="7">
        <v>3.27</v>
      </c>
      <c r="I1229" s="6" t="s">
        <v>63</v>
      </c>
      <c r="J1229" s="6" t="s">
        <v>44</v>
      </c>
      <c r="K1229" s="7">
        <v>1.86</v>
      </c>
      <c r="L1229" s="6" t="s">
        <v>39</v>
      </c>
      <c r="M1229" s="6">
        <v>201631</v>
      </c>
      <c r="N1229" s="6" t="str">
        <f t="shared" si="58"/>
        <v>2016-3-1</v>
      </c>
      <c r="O1229" s="7">
        <v>1.29</v>
      </c>
      <c r="P1229" s="7">
        <v>0</v>
      </c>
      <c r="Q1229" s="6" t="s">
        <v>47</v>
      </c>
      <c r="R1229" s="6">
        <v>201631</v>
      </c>
      <c r="S1229" s="6" t="str">
        <f t="shared" si="59"/>
        <v>2016-3-1</v>
      </c>
      <c r="T1229" s="7">
        <v>1.29</v>
      </c>
      <c r="U1229" s="7">
        <v>0</v>
      </c>
      <c r="V1229" s="6" t="s">
        <v>47</v>
      </c>
      <c r="W1229" s="6">
        <v>0</v>
      </c>
      <c r="X1229" s="6">
        <v>0</v>
      </c>
      <c r="Y1229" s="6">
        <v>1</v>
      </c>
      <c r="Z1229" s="6">
        <v>0</v>
      </c>
      <c r="AA1229" s="6">
        <v>0</v>
      </c>
      <c r="AB1229" s="6">
        <v>0</v>
      </c>
      <c r="AC1229" s="6">
        <v>0</v>
      </c>
      <c r="AD1229" s="6">
        <v>0</v>
      </c>
      <c r="AE1229" s="6">
        <v>0</v>
      </c>
      <c r="AF1229" s="6">
        <v>0</v>
      </c>
      <c r="AG1229" s="6">
        <v>0</v>
      </c>
      <c r="AH1229" s="6">
        <v>0</v>
      </c>
    </row>
    <row r="1230" spans="1:34" x14ac:dyDescent="0.3">
      <c r="A1230" s="6">
        <v>201581</v>
      </c>
      <c r="B1230" s="12" t="str">
        <f t="shared" si="57"/>
        <v>2015-8-1</v>
      </c>
      <c r="C1230" s="15">
        <v>2015</v>
      </c>
      <c r="D1230" s="15">
        <v>8</v>
      </c>
      <c r="E1230" s="15">
        <v>1</v>
      </c>
      <c r="F1230" s="6" t="s">
        <v>28</v>
      </c>
      <c r="G1230" s="6" t="s">
        <v>37</v>
      </c>
      <c r="H1230" s="7">
        <v>3.18</v>
      </c>
      <c r="I1230" s="6" t="s">
        <v>63</v>
      </c>
      <c r="J1230" s="6" t="s">
        <v>41</v>
      </c>
      <c r="K1230" s="7">
        <v>2.57</v>
      </c>
      <c r="L1230" s="6" t="s">
        <v>32</v>
      </c>
      <c r="M1230" s="6">
        <v>201631</v>
      </c>
      <c r="N1230" s="6" t="str">
        <f t="shared" si="58"/>
        <v>2016-3-1</v>
      </c>
      <c r="O1230" s="7">
        <v>2.16</v>
      </c>
      <c r="P1230" s="7">
        <v>1.75</v>
      </c>
      <c r="Q1230" s="6" t="s">
        <v>42</v>
      </c>
      <c r="R1230" s="6">
        <v>201731</v>
      </c>
      <c r="S1230" s="6" t="str">
        <f t="shared" si="59"/>
        <v>2017-3-1</v>
      </c>
      <c r="T1230" s="7">
        <v>1.81</v>
      </c>
      <c r="U1230" s="7">
        <v>0</v>
      </c>
      <c r="V1230" s="6" t="s">
        <v>39</v>
      </c>
      <c r="W1230" s="6">
        <v>0</v>
      </c>
      <c r="X1230" s="6">
        <v>0</v>
      </c>
      <c r="Y1230" s="6">
        <v>1</v>
      </c>
      <c r="Z1230" s="6">
        <v>1</v>
      </c>
      <c r="AA1230" s="6">
        <v>0</v>
      </c>
      <c r="AB1230" s="6">
        <v>0</v>
      </c>
      <c r="AC1230" s="6">
        <v>0</v>
      </c>
      <c r="AD1230" s="6">
        <v>0</v>
      </c>
      <c r="AE1230" s="6">
        <v>0</v>
      </c>
      <c r="AF1230" s="6">
        <v>0</v>
      </c>
      <c r="AG1230" s="6">
        <v>0</v>
      </c>
      <c r="AH1230" s="6">
        <v>0</v>
      </c>
    </row>
    <row r="1231" spans="1:34" x14ac:dyDescent="0.3">
      <c r="A1231" s="6">
        <v>201581</v>
      </c>
      <c r="B1231" s="12" t="str">
        <f t="shared" si="57"/>
        <v>2015-8-1</v>
      </c>
      <c r="C1231" s="15">
        <v>2015</v>
      </c>
      <c r="D1231" s="15">
        <v>8</v>
      </c>
      <c r="E1231" s="15">
        <v>1</v>
      </c>
      <c r="F1231" s="6" t="s">
        <v>33</v>
      </c>
      <c r="G1231" s="6" t="s">
        <v>40</v>
      </c>
      <c r="H1231" s="7">
        <v>3.58</v>
      </c>
      <c r="I1231" s="6" t="s">
        <v>53</v>
      </c>
      <c r="J1231" s="6" t="s">
        <v>43</v>
      </c>
      <c r="K1231" s="7">
        <v>2.46</v>
      </c>
      <c r="L1231" s="6" t="s">
        <v>32</v>
      </c>
      <c r="M1231" s="6">
        <v>201631</v>
      </c>
      <c r="N1231" s="6" t="str">
        <f t="shared" si="58"/>
        <v>2016-3-1</v>
      </c>
      <c r="O1231" s="7">
        <v>1.85</v>
      </c>
      <c r="P1231" s="7">
        <v>0.9</v>
      </c>
      <c r="Q1231" s="6" t="s">
        <v>39</v>
      </c>
      <c r="R1231" s="6">
        <v>201631</v>
      </c>
      <c r="S1231" s="6" t="str">
        <f t="shared" si="59"/>
        <v>2016-3-1</v>
      </c>
      <c r="T1231" s="7">
        <v>1.85</v>
      </c>
      <c r="U1231" s="7">
        <v>0.9</v>
      </c>
      <c r="V1231" s="6" t="s">
        <v>39</v>
      </c>
      <c r="W1231" s="6">
        <v>1</v>
      </c>
      <c r="X1231" s="6">
        <v>0</v>
      </c>
      <c r="Y1231" s="6">
        <v>1</v>
      </c>
      <c r="Z1231" s="6">
        <v>0</v>
      </c>
      <c r="AA1231" s="6">
        <v>0</v>
      </c>
      <c r="AB1231" s="6">
        <v>0</v>
      </c>
      <c r="AC1231" s="6">
        <v>0</v>
      </c>
      <c r="AD1231" s="6">
        <v>0</v>
      </c>
      <c r="AE1231" s="6">
        <v>0</v>
      </c>
      <c r="AF1231" s="6">
        <v>0</v>
      </c>
      <c r="AG1231" s="6">
        <v>0</v>
      </c>
      <c r="AH1231" s="6">
        <v>0</v>
      </c>
    </row>
    <row r="1232" spans="1:34" x14ac:dyDescent="0.3">
      <c r="A1232" s="6">
        <v>201581</v>
      </c>
      <c r="B1232" s="12" t="str">
        <f t="shared" si="57"/>
        <v>2015-8-1</v>
      </c>
      <c r="C1232" s="15">
        <v>2015</v>
      </c>
      <c r="D1232" s="15">
        <v>8</v>
      </c>
      <c r="E1232" s="15">
        <v>1</v>
      </c>
      <c r="F1232" s="6" t="s">
        <v>28</v>
      </c>
      <c r="G1232" s="6" t="s">
        <v>29</v>
      </c>
      <c r="H1232" s="7">
        <v>3.01</v>
      </c>
      <c r="I1232" s="6" t="s">
        <v>55</v>
      </c>
      <c r="J1232" s="6" t="s">
        <v>31</v>
      </c>
      <c r="K1232" s="7">
        <v>2.5</v>
      </c>
      <c r="L1232" s="6" t="s">
        <v>32</v>
      </c>
      <c r="M1232" s="6">
        <v>201631</v>
      </c>
      <c r="N1232" s="6" t="str">
        <f t="shared" si="58"/>
        <v>2016-3-1</v>
      </c>
      <c r="O1232" s="7">
        <v>1.33</v>
      </c>
      <c r="P1232" s="7">
        <v>0</v>
      </c>
      <c r="Q1232" s="6" t="s">
        <v>39</v>
      </c>
      <c r="R1232" s="6">
        <v>201631</v>
      </c>
      <c r="S1232" s="6" t="str">
        <f t="shared" si="59"/>
        <v>2016-3-1</v>
      </c>
      <c r="T1232" s="7">
        <v>1.33</v>
      </c>
      <c r="U1232" s="7">
        <v>0</v>
      </c>
      <c r="V1232" s="6" t="s">
        <v>39</v>
      </c>
      <c r="W1232" s="6">
        <v>1</v>
      </c>
      <c r="X1232" s="6">
        <v>0</v>
      </c>
      <c r="Y1232" s="6">
        <v>1</v>
      </c>
      <c r="Z1232" s="6">
        <v>0</v>
      </c>
      <c r="AA1232" s="6">
        <v>0</v>
      </c>
      <c r="AB1232" s="6">
        <v>0</v>
      </c>
      <c r="AC1232" s="6">
        <v>0</v>
      </c>
      <c r="AD1232" s="6">
        <v>0</v>
      </c>
      <c r="AE1232" s="6">
        <v>0</v>
      </c>
      <c r="AF1232" s="6">
        <v>0</v>
      </c>
      <c r="AG1232" s="6">
        <v>0</v>
      </c>
      <c r="AH1232" s="6">
        <v>0</v>
      </c>
    </row>
    <row r="1233" spans="1:34" x14ac:dyDescent="0.3">
      <c r="A1233" s="6">
        <v>201581</v>
      </c>
      <c r="B1233" s="12" t="str">
        <f t="shared" si="57"/>
        <v>2015-8-1</v>
      </c>
      <c r="C1233" s="15">
        <v>2015</v>
      </c>
      <c r="D1233" s="15">
        <v>8</v>
      </c>
      <c r="E1233" s="15">
        <v>1</v>
      </c>
      <c r="F1233" s="6" t="s">
        <v>33</v>
      </c>
      <c r="G1233" s="6" t="s">
        <v>38</v>
      </c>
      <c r="H1233" s="7">
        <v>3.48</v>
      </c>
      <c r="I1233" s="6" t="s">
        <v>57</v>
      </c>
      <c r="J1233" s="6" t="s">
        <v>41</v>
      </c>
      <c r="K1233" s="7">
        <v>2.9</v>
      </c>
      <c r="L1233" s="6" t="s">
        <v>32</v>
      </c>
      <c r="M1233" s="6">
        <v>201631</v>
      </c>
      <c r="N1233" s="6" t="str">
        <f t="shared" si="58"/>
        <v>2016-3-1</v>
      </c>
      <c r="O1233" s="7">
        <v>2.8</v>
      </c>
      <c r="P1233" s="7">
        <v>2.72</v>
      </c>
      <c r="Q1233" s="6" t="s">
        <v>32</v>
      </c>
      <c r="R1233" s="6">
        <v>201931</v>
      </c>
      <c r="S1233" s="6" t="str">
        <f t="shared" si="59"/>
        <v>2019-3-1</v>
      </c>
      <c r="T1233" s="7">
        <v>3.14</v>
      </c>
      <c r="U1233" s="7">
        <v>3.63</v>
      </c>
      <c r="V1233" s="6" t="s">
        <v>32</v>
      </c>
      <c r="W1233" s="6">
        <v>1</v>
      </c>
      <c r="X1233" s="6">
        <v>0</v>
      </c>
      <c r="Y1233" s="6">
        <v>1</v>
      </c>
      <c r="Z1233" s="6">
        <v>1</v>
      </c>
      <c r="AA1233" s="6">
        <v>1</v>
      </c>
      <c r="AB1233" s="6">
        <v>1</v>
      </c>
      <c r="AC1233" s="6">
        <v>0</v>
      </c>
      <c r="AD1233" s="6">
        <v>0</v>
      </c>
      <c r="AE1233" s="6">
        <v>0</v>
      </c>
      <c r="AF1233" s="6">
        <v>1</v>
      </c>
      <c r="AG1233" s="6">
        <v>1</v>
      </c>
      <c r="AH1233" s="6">
        <v>1</v>
      </c>
    </row>
    <row r="1234" spans="1:34" x14ac:dyDescent="0.3">
      <c r="A1234" s="6">
        <v>201581</v>
      </c>
      <c r="B1234" s="12" t="str">
        <f t="shared" si="57"/>
        <v>2015-8-1</v>
      </c>
      <c r="C1234" s="15">
        <v>2015</v>
      </c>
      <c r="D1234" s="15">
        <v>8</v>
      </c>
      <c r="E1234" s="15">
        <v>1</v>
      </c>
      <c r="F1234" s="6" t="s">
        <v>28</v>
      </c>
      <c r="G1234" s="6" t="s">
        <v>40</v>
      </c>
      <c r="H1234" s="7">
        <v>3.72</v>
      </c>
      <c r="I1234" s="6" t="s">
        <v>60</v>
      </c>
      <c r="J1234" s="6" t="s">
        <v>43</v>
      </c>
      <c r="K1234" s="7">
        <v>3.62</v>
      </c>
      <c r="L1234" s="6" t="s">
        <v>32</v>
      </c>
      <c r="M1234" s="6">
        <v>201651</v>
      </c>
      <c r="N1234" s="6" t="str">
        <f t="shared" si="58"/>
        <v>2016-5-1</v>
      </c>
      <c r="O1234" s="7">
        <v>3.2</v>
      </c>
      <c r="P1234" s="7">
        <v>3</v>
      </c>
      <c r="Q1234" s="6" t="s">
        <v>32</v>
      </c>
      <c r="R1234" s="6">
        <v>201881</v>
      </c>
      <c r="S1234" s="6" t="str">
        <f t="shared" si="59"/>
        <v>2018-8-1</v>
      </c>
      <c r="T1234" s="7">
        <v>3.17</v>
      </c>
      <c r="U1234" s="7">
        <v>4</v>
      </c>
      <c r="V1234" s="6" t="s">
        <v>32</v>
      </c>
      <c r="W1234" s="6">
        <v>1</v>
      </c>
      <c r="X1234" s="6">
        <v>0</v>
      </c>
      <c r="Y1234" s="6">
        <v>1</v>
      </c>
      <c r="Z1234" s="6">
        <v>1</v>
      </c>
      <c r="AA1234" s="6">
        <v>1</v>
      </c>
      <c r="AB1234" s="6">
        <v>1</v>
      </c>
      <c r="AC1234" s="6">
        <v>0</v>
      </c>
      <c r="AD1234" s="6">
        <v>0</v>
      </c>
      <c r="AE1234" s="6">
        <v>0</v>
      </c>
      <c r="AF1234" s="6">
        <v>1</v>
      </c>
      <c r="AG1234" s="6">
        <v>1</v>
      </c>
      <c r="AH1234" s="6">
        <v>1</v>
      </c>
    </row>
    <row r="1235" spans="1:34" x14ac:dyDescent="0.3">
      <c r="A1235" s="6">
        <v>201581</v>
      </c>
      <c r="B1235" s="12" t="str">
        <f t="shared" si="57"/>
        <v>2015-8-1</v>
      </c>
      <c r="C1235" s="15">
        <v>2015</v>
      </c>
      <c r="D1235" s="15">
        <v>8</v>
      </c>
      <c r="E1235" s="15">
        <v>1</v>
      </c>
      <c r="F1235" s="6" t="s">
        <v>33</v>
      </c>
      <c r="G1235" s="6" t="s">
        <v>40</v>
      </c>
      <c r="H1235" s="7">
        <v>3.24</v>
      </c>
      <c r="I1235" s="6" t="s">
        <v>63</v>
      </c>
      <c r="J1235" s="6" t="s">
        <v>43</v>
      </c>
      <c r="K1235" s="7">
        <v>3.23</v>
      </c>
      <c r="L1235" s="6" t="s">
        <v>32</v>
      </c>
      <c r="M1235" s="6">
        <v>201631</v>
      </c>
      <c r="N1235" s="6" t="str">
        <f t="shared" si="58"/>
        <v>2016-3-1</v>
      </c>
      <c r="O1235" s="7">
        <v>2.89</v>
      </c>
      <c r="P1235" s="7">
        <v>2.42</v>
      </c>
      <c r="Q1235" s="6" t="s">
        <v>32</v>
      </c>
      <c r="R1235" s="6">
        <v>201981</v>
      </c>
      <c r="S1235" s="6" t="str">
        <f t="shared" si="59"/>
        <v>2019-8-1</v>
      </c>
      <c r="T1235" s="7">
        <v>2.5099999999999998</v>
      </c>
      <c r="U1235" s="7">
        <v>2.63</v>
      </c>
      <c r="V1235" s="6" t="s">
        <v>32</v>
      </c>
      <c r="W1235" s="6">
        <v>1</v>
      </c>
      <c r="X1235" s="6">
        <v>0</v>
      </c>
      <c r="Y1235" s="6">
        <v>1</v>
      </c>
      <c r="Z1235" s="6">
        <v>1</v>
      </c>
      <c r="AA1235" s="6">
        <v>1</v>
      </c>
      <c r="AB1235" s="6">
        <v>1</v>
      </c>
      <c r="AC1235" s="6">
        <v>1</v>
      </c>
      <c r="AD1235" s="6">
        <v>0</v>
      </c>
      <c r="AE1235" s="6">
        <v>0</v>
      </c>
      <c r="AF1235" s="6">
        <v>0</v>
      </c>
      <c r="AG1235" s="6">
        <v>1</v>
      </c>
      <c r="AH1235" s="6">
        <v>1</v>
      </c>
    </row>
    <row r="1236" spans="1:34" x14ac:dyDescent="0.3">
      <c r="A1236" s="6">
        <v>201581</v>
      </c>
      <c r="B1236" s="12" t="str">
        <f t="shared" si="57"/>
        <v>2015-8-1</v>
      </c>
      <c r="C1236" s="15">
        <v>2015</v>
      </c>
      <c r="D1236" s="15">
        <v>8</v>
      </c>
      <c r="E1236" s="15">
        <v>1</v>
      </c>
      <c r="F1236" s="6" t="s">
        <v>33</v>
      </c>
      <c r="G1236" s="6" t="s">
        <v>40</v>
      </c>
      <c r="H1236" s="7">
        <v>3.9</v>
      </c>
      <c r="I1236" s="6" t="s">
        <v>52</v>
      </c>
      <c r="J1236" s="6" t="s">
        <v>31</v>
      </c>
      <c r="K1236" s="7">
        <v>3.9</v>
      </c>
      <c r="L1236" s="6" t="s">
        <v>32</v>
      </c>
      <c r="M1236" s="6">
        <v>201581</v>
      </c>
      <c r="N1236" s="6" t="str">
        <f t="shared" si="58"/>
        <v>2015-8-1</v>
      </c>
      <c r="O1236" s="7">
        <v>3.9</v>
      </c>
      <c r="P1236" s="7">
        <v>3.9</v>
      </c>
      <c r="Q1236" s="6" t="s">
        <v>32</v>
      </c>
      <c r="R1236" s="6">
        <v>201581</v>
      </c>
      <c r="S1236" s="6" t="str">
        <f t="shared" si="59"/>
        <v>2015-8-1</v>
      </c>
      <c r="T1236" s="7">
        <v>3.9</v>
      </c>
      <c r="U1236" s="7">
        <v>3.9</v>
      </c>
      <c r="V1236" s="6" t="s">
        <v>32</v>
      </c>
      <c r="W1236" s="6">
        <v>0</v>
      </c>
      <c r="X1236" s="6">
        <v>0</v>
      </c>
      <c r="Y1236" s="6">
        <v>1</v>
      </c>
      <c r="Z1236" s="6">
        <v>0</v>
      </c>
      <c r="AA1236" s="6">
        <v>0</v>
      </c>
      <c r="AB1236" s="6">
        <v>0</v>
      </c>
      <c r="AC1236" s="6">
        <v>0</v>
      </c>
      <c r="AD1236" s="6">
        <v>0</v>
      </c>
      <c r="AE1236" s="6">
        <v>0</v>
      </c>
      <c r="AF1236" s="6">
        <v>0</v>
      </c>
      <c r="AG1236" s="6">
        <v>0</v>
      </c>
      <c r="AH1236" s="6">
        <v>0</v>
      </c>
    </row>
    <row r="1237" spans="1:34" x14ac:dyDescent="0.3">
      <c r="A1237" s="6">
        <v>201581</v>
      </c>
      <c r="B1237" s="12" t="str">
        <f t="shared" si="57"/>
        <v>2015-8-1</v>
      </c>
      <c r="C1237" s="15">
        <v>2015</v>
      </c>
      <c r="D1237" s="15">
        <v>8</v>
      </c>
      <c r="E1237" s="15">
        <v>1</v>
      </c>
      <c r="F1237" s="6" t="s">
        <v>28</v>
      </c>
      <c r="G1237" s="6" t="s">
        <v>38</v>
      </c>
      <c r="H1237" s="7">
        <v>3.68</v>
      </c>
      <c r="I1237" s="6" t="s">
        <v>51</v>
      </c>
      <c r="J1237" s="6" t="s">
        <v>45</v>
      </c>
      <c r="K1237" s="7">
        <v>2.52</v>
      </c>
      <c r="L1237" s="6" t="s">
        <v>32</v>
      </c>
      <c r="M1237" s="6">
        <v>201671</v>
      </c>
      <c r="N1237" s="6" t="str">
        <f t="shared" si="58"/>
        <v>2016-7-1</v>
      </c>
      <c r="O1237" s="7">
        <v>3.34</v>
      </c>
      <c r="P1237" s="7">
        <v>3.3</v>
      </c>
      <c r="Q1237" s="6" t="s">
        <v>32</v>
      </c>
      <c r="R1237" s="6">
        <v>201671</v>
      </c>
      <c r="S1237" s="6" t="str">
        <f t="shared" si="59"/>
        <v>2016-7-1</v>
      </c>
      <c r="T1237" s="7">
        <v>3.34</v>
      </c>
      <c r="U1237" s="7">
        <v>3.3</v>
      </c>
      <c r="V1237" s="6" t="s">
        <v>32</v>
      </c>
      <c r="W1237" s="6">
        <v>0</v>
      </c>
      <c r="X1237" s="6">
        <v>1</v>
      </c>
      <c r="Y1237" s="6">
        <v>1</v>
      </c>
      <c r="Z1237" s="6">
        <v>0</v>
      </c>
      <c r="AA1237" s="6">
        <v>0</v>
      </c>
      <c r="AB1237" s="6">
        <v>0</v>
      </c>
      <c r="AC1237" s="6">
        <v>0</v>
      </c>
      <c r="AD1237" s="6">
        <v>0</v>
      </c>
      <c r="AE1237" s="6">
        <v>0</v>
      </c>
      <c r="AF1237" s="6">
        <v>0</v>
      </c>
      <c r="AG1237" s="6">
        <v>0</v>
      </c>
      <c r="AH1237" s="6">
        <v>0</v>
      </c>
    </row>
    <row r="1238" spans="1:34" x14ac:dyDescent="0.3">
      <c r="A1238" s="6">
        <v>201581</v>
      </c>
      <c r="B1238" s="12" t="str">
        <f t="shared" si="57"/>
        <v>2015-8-1</v>
      </c>
      <c r="C1238" s="15">
        <v>2015</v>
      </c>
      <c r="D1238" s="15">
        <v>8</v>
      </c>
      <c r="E1238" s="15">
        <v>1</v>
      </c>
      <c r="F1238" s="6" t="s">
        <v>28</v>
      </c>
      <c r="G1238" s="6" t="s">
        <v>38</v>
      </c>
      <c r="H1238" s="7">
        <v>3.93</v>
      </c>
      <c r="I1238" s="6" t="s">
        <v>63</v>
      </c>
      <c r="J1238" s="6" t="s">
        <v>43</v>
      </c>
      <c r="K1238" s="7">
        <v>3.9</v>
      </c>
      <c r="L1238" s="6" t="s">
        <v>32</v>
      </c>
      <c r="M1238" s="6">
        <v>201631</v>
      </c>
      <c r="N1238" s="6" t="str">
        <f t="shared" si="58"/>
        <v>2016-3-1</v>
      </c>
      <c r="O1238" s="7">
        <v>3.95</v>
      </c>
      <c r="P1238" s="7">
        <v>4</v>
      </c>
      <c r="Q1238" s="6" t="s">
        <v>32</v>
      </c>
      <c r="R1238" s="6">
        <v>201931</v>
      </c>
      <c r="S1238" s="6" t="str">
        <f t="shared" si="59"/>
        <v>2019-3-1</v>
      </c>
      <c r="T1238" s="7">
        <v>3.97</v>
      </c>
      <c r="U1238" s="7">
        <v>4</v>
      </c>
      <c r="V1238" s="6" t="s">
        <v>32</v>
      </c>
      <c r="W1238" s="6">
        <v>0</v>
      </c>
      <c r="X1238" s="6">
        <v>1</v>
      </c>
      <c r="Y1238" s="6">
        <v>1</v>
      </c>
      <c r="Z1238" s="6">
        <v>1</v>
      </c>
      <c r="AA1238" s="6">
        <v>1</v>
      </c>
      <c r="AB1238" s="6">
        <v>1</v>
      </c>
      <c r="AC1238" s="6">
        <v>0</v>
      </c>
      <c r="AD1238" s="6">
        <v>1</v>
      </c>
      <c r="AE1238" s="6">
        <v>0</v>
      </c>
      <c r="AF1238" s="6">
        <v>1</v>
      </c>
      <c r="AG1238" s="6">
        <v>1</v>
      </c>
      <c r="AH1238" s="6">
        <v>1</v>
      </c>
    </row>
    <row r="1239" spans="1:34" x14ac:dyDescent="0.3">
      <c r="A1239" s="6">
        <v>201581</v>
      </c>
      <c r="B1239" s="12" t="str">
        <f t="shared" si="57"/>
        <v>2015-8-1</v>
      </c>
      <c r="C1239" s="15">
        <v>2015</v>
      </c>
      <c r="D1239" s="15">
        <v>8</v>
      </c>
      <c r="E1239" s="15">
        <v>1</v>
      </c>
      <c r="F1239" s="6" t="s">
        <v>33</v>
      </c>
      <c r="G1239" s="6" t="s">
        <v>40</v>
      </c>
      <c r="H1239" s="7">
        <v>2.73</v>
      </c>
      <c r="I1239" s="6" t="s">
        <v>60</v>
      </c>
      <c r="J1239" s="6" t="s">
        <v>43</v>
      </c>
      <c r="K1239" s="7">
        <v>1.54</v>
      </c>
      <c r="L1239" s="6" t="s">
        <v>39</v>
      </c>
      <c r="M1239" s="6">
        <v>201631</v>
      </c>
      <c r="N1239" s="6" t="str">
        <f t="shared" si="58"/>
        <v>2016-3-1</v>
      </c>
      <c r="O1239" s="7">
        <v>1.07</v>
      </c>
      <c r="P1239" s="7">
        <v>0</v>
      </c>
      <c r="Q1239" s="6" t="s">
        <v>47</v>
      </c>
      <c r="R1239" s="6">
        <v>201631</v>
      </c>
      <c r="S1239" s="6" t="str">
        <f t="shared" si="59"/>
        <v>2016-3-1</v>
      </c>
      <c r="T1239" s="7">
        <v>1.07</v>
      </c>
      <c r="U1239" s="7">
        <v>0</v>
      </c>
      <c r="V1239" s="6" t="s">
        <v>47</v>
      </c>
      <c r="W1239" s="6">
        <v>1</v>
      </c>
      <c r="X1239" s="6">
        <v>0</v>
      </c>
      <c r="Y1239" s="6">
        <v>1</v>
      </c>
      <c r="Z1239" s="6">
        <v>0</v>
      </c>
      <c r="AA1239" s="6">
        <v>0</v>
      </c>
      <c r="AB1239" s="6">
        <v>0</v>
      </c>
      <c r="AC1239" s="6">
        <v>0</v>
      </c>
      <c r="AD1239" s="6">
        <v>0</v>
      </c>
      <c r="AE1239" s="6">
        <v>0</v>
      </c>
      <c r="AF1239" s="6">
        <v>0</v>
      </c>
      <c r="AG1239" s="6">
        <v>0</v>
      </c>
      <c r="AH1239" s="6">
        <v>0</v>
      </c>
    </row>
    <row r="1240" spans="1:34" x14ac:dyDescent="0.3">
      <c r="A1240" s="6">
        <v>201581</v>
      </c>
      <c r="B1240" s="12" t="str">
        <f t="shared" si="57"/>
        <v>2015-8-1</v>
      </c>
      <c r="C1240" s="15">
        <v>2015</v>
      </c>
      <c r="D1240" s="15">
        <v>8</v>
      </c>
      <c r="E1240" s="15">
        <v>1</v>
      </c>
      <c r="F1240" s="6" t="s">
        <v>33</v>
      </c>
      <c r="G1240" s="6" t="s">
        <v>40</v>
      </c>
      <c r="H1240" s="7">
        <v>3.89</v>
      </c>
      <c r="I1240" s="6" t="s">
        <v>63</v>
      </c>
      <c r="J1240" s="6" t="s">
        <v>43</v>
      </c>
      <c r="K1240" s="7">
        <v>3.35</v>
      </c>
      <c r="L1240" s="6" t="s">
        <v>32</v>
      </c>
      <c r="M1240" s="6">
        <v>201631</v>
      </c>
      <c r="N1240" s="6" t="str">
        <f t="shared" si="58"/>
        <v>2016-3-1</v>
      </c>
      <c r="O1240" s="7">
        <v>3.46</v>
      </c>
      <c r="P1240" s="7">
        <v>3.57</v>
      </c>
      <c r="Q1240" s="6" t="s">
        <v>32</v>
      </c>
      <c r="R1240" s="6">
        <v>201931</v>
      </c>
      <c r="S1240" s="6" t="str">
        <f t="shared" si="59"/>
        <v>2019-3-1</v>
      </c>
      <c r="T1240" s="7">
        <v>3.66</v>
      </c>
      <c r="U1240" s="7">
        <v>4</v>
      </c>
      <c r="V1240" s="6" t="s">
        <v>32</v>
      </c>
      <c r="W1240" s="6">
        <v>0</v>
      </c>
      <c r="X1240" s="6">
        <v>0</v>
      </c>
      <c r="Y1240" s="6">
        <v>1</v>
      </c>
      <c r="Z1240" s="6">
        <v>1</v>
      </c>
      <c r="AA1240" s="6">
        <v>1</v>
      </c>
      <c r="AB1240" s="6">
        <v>1</v>
      </c>
      <c r="AC1240" s="6">
        <v>0</v>
      </c>
      <c r="AD1240" s="6">
        <v>0</v>
      </c>
      <c r="AE1240" s="6">
        <v>0</v>
      </c>
      <c r="AF1240" s="6">
        <v>1</v>
      </c>
      <c r="AG1240" s="6">
        <v>1</v>
      </c>
      <c r="AH1240" s="6">
        <v>1</v>
      </c>
    </row>
    <row r="1241" spans="1:34" x14ac:dyDescent="0.3">
      <c r="A1241" s="6">
        <v>201581</v>
      </c>
      <c r="B1241" s="12" t="str">
        <f t="shared" si="57"/>
        <v>2015-8-1</v>
      </c>
      <c r="C1241" s="15">
        <v>2015</v>
      </c>
      <c r="D1241" s="15">
        <v>8</v>
      </c>
      <c r="E1241" s="15">
        <v>1</v>
      </c>
      <c r="F1241" s="6" t="s">
        <v>28</v>
      </c>
      <c r="G1241" s="6" t="s">
        <v>34</v>
      </c>
      <c r="H1241" s="7">
        <v>3.07</v>
      </c>
      <c r="I1241" s="6" t="s">
        <v>60</v>
      </c>
      <c r="J1241" s="6" t="s">
        <v>35</v>
      </c>
      <c r="K1241" s="7">
        <v>3.2</v>
      </c>
      <c r="L1241" s="6" t="s">
        <v>32</v>
      </c>
      <c r="M1241" s="6">
        <v>201631</v>
      </c>
      <c r="N1241" s="6" t="str">
        <f t="shared" si="58"/>
        <v>2016-3-1</v>
      </c>
      <c r="O1241" s="7">
        <v>3.38</v>
      </c>
      <c r="P1241" s="7">
        <v>3.55</v>
      </c>
      <c r="Q1241" s="6" t="s">
        <v>32</v>
      </c>
      <c r="R1241" s="6">
        <v>201631</v>
      </c>
      <c r="S1241" s="6" t="str">
        <f t="shared" si="59"/>
        <v>2016-3-1</v>
      </c>
      <c r="T1241" s="7">
        <v>3.38</v>
      </c>
      <c r="U1241" s="7">
        <v>3.55</v>
      </c>
      <c r="V1241" s="6" t="s">
        <v>32</v>
      </c>
      <c r="W1241" s="6">
        <v>0</v>
      </c>
      <c r="X1241" s="6">
        <v>1</v>
      </c>
      <c r="Y1241" s="6">
        <v>1</v>
      </c>
      <c r="Z1241" s="6">
        <v>0</v>
      </c>
      <c r="AA1241" s="6">
        <v>0</v>
      </c>
      <c r="AB1241" s="6">
        <v>0</v>
      </c>
      <c r="AC1241" s="6">
        <v>0</v>
      </c>
      <c r="AD1241" s="6">
        <v>0</v>
      </c>
      <c r="AE1241" s="6">
        <v>0</v>
      </c>
      <c r="AF1241" s="6">
        <v>0</v>
      </c>
      <c r="AG1241" s="6">
        <v>0</v>
      </c>
      <c r="AH1241" s="6">
        <v>0</v>
      </c>
    </row>
    <row r="1242" spans="1:34" x14ac:dyDescent="0.3">
      <c r="A1242" s="6">
        <v>201581</v>
      </c>
      <c r="B1242" s="12" t="str">
        <f t="shared" si="57"/>
        <v>2015-8-1</v>
      </c>
      <c r="C1242" s="15">
        <v>2015</v>
      </c>
      <c r="D1242" s="15">
        <v>8</v>
      </c>
      <c r="E1242" s="15">
        <v>1</v>
      </c>
      <c r="F1242" s="6" t="s">
        <v>28</v>
      </c>
      <c r="G1242" s="6" t="s">
        <v>37</v>
      </c>
      <c r="H1242" s="7">
        <v>3.07</v>
      </c>
      <c r="I1242" s="6" t="s">
        <v>56</v>
      </c>
      <c r="J1242" s="6" t="s">
        <v>43</v>
      </c>
      <c r="K1242" s="7">
        <v>2.9</v>
      </c>
      <c r="L1242" s="6" t="s">
        <v>32</v>
      </c>
      <c r="M1242" s="6">
        <v>201581</v>
      </c>
      <c r="N1242" s="6" t="str">
        <f t="shared" si="58"/>
        <v>2015-8-1</v>
      </c>
      <c r="O1242" s="7">
        <v>2.9</v>
      </c>
      <c r="P1242" s="7">
        <v>2.9</v>
      </c>
      <c r="Q1242" s="6" t="s">
        <v>32</v>
      </c>
      <c r="R1242" s="6">
        <v>201581</v>
      </c>
      <c r="S1242" s="6" t="str">
        <f t="shared" si="59"/>
        <v>2015-8-1</v>
      </c>
      <c r="T1242" s="7">
        <v>2.9</v>
      </c>
      <c r="U1242" s="7">
        <v>2.9</v>
      </c>
      <c r="V1242" s="6" t="s">
        <v>32</v>
      </c>
      <c r="W1242" s="6">
        <v>0</v>
      </c>
      <c r="X1242" s="6">
        <v>0</v>
      </c>
      <c r="Y1242" s="6">
        <v>1</v>
      </c>
      <c r="Z1242" s="6">
        <v>0</v>
      </c>
      <c r="AA1242" s="6">
        <v>0</v>
      </c>
      <c r="AB1242" s="6">
        <v>0</v>
      </c>
      <c r="AC1242" s="6">
        <v>0</v>
      </c>
      <c r="AD1242" s="6">
        <v>0</v>
      </c>
      <c r="AE1242" s="6">
        <v>0</v>
      </c>
      <c r="AF1242" s="6">
        <v>0</v>
      </c>
      <c r="AG1242" s="6">
        <v>0</v>
      </c>
      <c r="AH1242" s="6">
        <v>0</v>
      </c>
    </row>
    <row r="1243" spans="1:34" x14ac:dyDescent="0.3">
      <c r="A1243" s="6">
        <v>201581</v>
      </c>
      <c r="B1243" s="12" t="str">
        <f t="shared" si="57"/>
        <v>2015-8-1</v>
      </c>
      <c r="C1243" s="15">
        <v>2015</v>
      </c>
      <c r="D1243" s="15">
        <v>8</v>
      </c>
      <c r="E1243" s="15">
        <v>1</v>
      </c>
      <c r="F1243" s="6" t="s">
        <v>33</v>
      </c>
      <c r="G1243" s="6" t="s">
        <v>40</v>
      </c>
      <c r="H1243" s="7">
        <v>3.43</v>
      </c>
      <c r="I1243" s="6" t="s">
        <v>63</v>
      </c>
      <c r="J1243" s="6" t="s">
        <v>43</v>
      </c>
      <c r="K1243" s="7">
        <v>1.56</v>
      </c>
      <c r="L1243" s="6" t="s">
        <v>39</v>
      </c>
      <c r="M1243" s="6">
        <v>201631</v>
      </c>
      <c r="N1243" s="6" t="str">
        <f t="shared" si="58"/>
        <v>2016-3-1</v>
      </c>
      <c r="O1243" s="7">
        <v>2.06</v>
      </c>
      <c r="P1243" s="7">
        <v>2.56</v>
      </c>
      <c r="Q1243" s="6" t="s">
        <v>32</v>
      </c>
      <c r="R1243" s="6">
        <v>201931</v>
      </c>
      <c r="S1243" s="6" t="str">
        <f t="shared" si="59"/>
        <v>2019-3-1</v>
      </c>
      <c r="T1243" s="7">
        <v>2.4500000000000002</v>
      </c>
      <c r="U1243" s="7">
        <v>3.25</v>
      </c>
      <c r="V1243" s="6" t="s">
        <v>32</v>
      </c>
      <c r="W1243" s="6">
        <v>0</v>
      </c>
      <c r="X1243" s="6">
        <v>0</v>
      </c>
      <c r="Y1243" s="6">
        <v>1</v>
      </c>
      <c r="Z1243" s="6">
        <v>1</v>
      </c>
      <c r="AA1243" s="6">
        <v>1</v>
      </c>
      <c r="AB1243" s="6">
        <v>1</v>
      </c>
      <c r="AC1243" s="6">
        <v>0</v>
      </c>
      <c r="AD1243" s="6">
        <v>0</v>
      </c>
      <c r="AE1243" s="6">
        <v>0</v>
      </c>
      <c r="AF1243" s="6">
        <v>1</v>
      </c>
      <c r="AG1243" s="6">
        <v>1</v>
      </c>
      <c r="AH1243" s="6">
        <v>1</v>
      </c>
    </row>
    <row r="1244" spans="1:34" x14ac:dyDescent="0.3">
      <c r="A1244" s="6">
        <v>201581</v>
      </c>
      <c r="B1244" s="12" t="str">
        <f t="shared" si="57"/>
        <v>2015-8-1</v>
      </c>
      <c r="C1244" s="15">
        <v>2015</v>
      </c>
      <c r="D1244" s="15">
        <v>8</v>
      </c>
      <c r="E1244" s="15">
        <v>1</v>
      </c>
      <c r="F1244" s="6" t="s">
        <v>33</v>
      </c>
      <c r="G1244" s="6" t="s">
        <v>40</v>
      </c>
      <c r="H1244" s="7">
        <v>3.84</v>
      </c>
      <c r="I1244" s="6" t="s">
        <v>56</v>
      </c>
      <c r="J1244" s="6" t="s">
        <v>43</v>
      </c>
      <c r="K1244" s="7">
        <v>2.85</v>
      </c>
      <c r="L1244" s="6" t="s">
        <v>32</v>
      </c>
      <c r="M1244" s="6">
        <v>201631</v>
      </c>
      <c r="N1244" s="6" t="str">
        <f t="shared" si="58"/>
        <v>2016-3-1</v>
      </c>
      <c r="O1244" s="7">
        <v>3.05</v>
      </c>
      <c r="P1244" s="7">
        <v>3.17</v>
      </c>
      <c r="Q1244" s="6" t="s">
        <v>32</v>
      </c>
      <c r="R1244" s="6">
        <v>201981</v>
      </c>
      <c r="S1244" s="6" t="str">
        <f t="shared" si="59"/>
        <v>2019-8-1</v>
      </c>
      <c r="T1244" s="7">
        <v>3.37</v>
      </c>
      <c r="U1244" s="7">
        <v>3.76</v>
      </c>
      <c r="V1244" s="6" t="s">
        <v>32</v>
      </c>
      <c r="W1244" s="6">
        <v>1</v>
      </c>
      <c r="X1244" s="6">
        <v>0</v>
      </c>
      <c r="Y1244" s="6">
        <v>1</v>
      </c>
      <c r="Z1244" s="6">
        <v>1</v>
      </c>
      <c r="AA1244" s="6">
        <v>1</v>
      </c>
      <c r="AB1244" s="6">
        <v>1</v>
      </c>
      <c r="AC1244" s="6">
        <v>1</v>
      </c>
      <c r="AD1244" s="6">
        <v>0</v>
      </c>
      <c r="AE1244" s="6">
        <v>0</v>
      </c>
      <c r="AF1244" s="6">
        <v>0</v>
      </c>
      <c r="AG1244" s="6">
        <v>1</v>
      </c>
      <c r="AH1244" s="6">
        <v>1</v>
      </c>
    </row>
    <row r="1245" spans="1:34" x14ac:dyDescent="0.3">
      <c r="A1245" s="6">
        <v>201581</v>
      </c>
      <c r="B1245" s="12" t="str">
        <f t="shared" si="57"/>
        <v>2015-8-1</v>
      </c>
      <c r="C1245" s="15">
        <v>2015</v>
      </c>
      <c r="D1245" s="15">
        <v>8</v>
      </c>
      <c r="E1245" s="15">
        <v>1</v>
      </c>
      <c r="F1245" s="6" t="s">
        <v>33</v>
      </c>
      <c r="G1245" s="6" t="s">
        <v>37</v>
      </c>
      <c r="H1245" s="7">
        <v>3.79</v>
      </c>
      <c r="I1245" s="6" t="s">
        <v>63</v>
      </c>
      <c r="J1245" s="6" t="s">
        <v>31</v>
      </c>
      <c r="K1245" s="7">
        <v>3.17</v>
      </c>
      <c r="L1245" s="6" t="s">
        <v>32</v>
      </c>
      <c r="M1245" s="6">
        <v>201661</v>
      </c>
      <c r="N1245" s="6" t="str">
        <f t="shared" si="58"/>
        <v>2016-6-1</v>
      </c>
      <c r="O1245" s="7">
        <v>3.18</v>
      </c>
      <c r="P1245" s="7">
        <v>2</v>
      </c>
      <c r="Q1245" s="6" t="s">
        <v>32</v>
      </c>
      <c r="R1245" s="6">
        <v>201931</v>
      </c>
      <c r="S1245" s="6" t="str">
        <f t="shared" si="59"/>
        <v>2019-3-1</v>
      </c>
      <c r="T1245" s="7">
        <v>3.53</v>
      </c>
      <c r="U1245" s="7">
        <v>3.74</v>
      </c>
      <c r="V1245" s="6" t="s">
        <v>32</v>
      </c>
      <c r="W1245" s="6">
        <v>0</v>
      </c>
      <c r="X1245" s="6">
        <v>1</v>
      </c>
      <c r="Y1245" s="6">
        <v>1</v>
      </c>
      <c r="Z1245" s="6">
        <v>1</v>
      </c>
      <c r="AA1245" s="6">
        <v>1</v>
      </c>
      <c r="AB1245" s="6">
        <v>1</v>
      </c>
      <c r="AC1245" s="6">
        <v>0</v>
      </c>
      <c r="AD1245" s="6">
        <v>0</v>
      </c>
      <c r="AE1245" s="6">
        <v>0</v>
      </c>
      <c r="AF1245" s="6">
        <v>1</v>
      </c>
      <c r="AG1245" s="6">
        <v>1</v>
      </c>
      <c r="AH1245" s="6">
        <v>1</v>
      </c>
    </row>
    <row r="1246" spans="1:34" x14ac:dyDescent="0.3">
      <c r="A1246" s="6">
        <v>201581</v>
      </c>
      <c r="B1246" s="12" t="str">
        <f t="shared" si="57"/>
        <v>2015-8-1</v>
      </c>
      <c r="C1246" s="15">
        <v>2015</v>
      </c>
      <c r="D1246" s="15">
        <v>8</v>
      </c>
      <c r="E1246" s="15">
        <v>1</v>
      </c>
      <c r="F1246" s="6" t="s">
        <v>33</v>
      </c>
      <c r="G1246" s="6" t="s">
        <v>34</v>
      </c>
      <c r="H1246" s="7">
        <v>3.68</v>
      </c>
      <c r="I1246" s="6" t="s">
        <v>51</v>
      </c>
      <c r="J1246" s="6" t="s">
        <v>35</v>
      </c>
      <c r="K1246" s="7">
        <v>3.73</v>
      </c>
      <c r="L1246" s="6" t="s">
        <v>32</v>
      </c>
      <c r="M1246" s="6">
        <v>201631</v>
      </c>
      <c r="N1246" s="6" t="str">
        <f t="shared" si="58"/>
        <v>2016-3-1</v>
      </c>
      <c r="O1246" s="7">
        <v>3.84</v>
      </c>
      <c r="P1246" s="7">
        <v>3.94</v>
      </c>
      <c r="Q1246" s="6" t="s">
        <v>32</v>
      </c>
      <c r="R1246" s="6">
        <v>201831</v>
      </c>
      <c r="S1246" s="6" t="str">
        <f t="shared" si="59"/>
        <v>2018-3-1</v>
      </c>
      <c r="T1246" s="7">
        <v>3.8</v>
      </c>
      <c r="U1246" s="7">
        <v>3.67</v>
      </c>
      <c r="V1246" s="6" t="s">
        <v>32</v>
      </c>
      <c r="W1246" s="6">
        <v>0</v>
      </c>
      <c r="X1246" s="6">
        <v>0</v>
      </c>
      <c r="Y1246" s="6">
        <v>1</v>
      </c>
      <c r="Z1246" s="6">
        <v>1</v>
      </c>
      <c r="AA1246" s="6">
        <v>1</v>
      </c>
      <c r="AB1246" s="6">
        <v>0</v>
      </c>
      <c r="AC1246" s="6">
        <v>0</v>
      </c>
      <c r="AD1246" s="6">
        <v>0</v>
      </c>
      <c r="AE1246" s="6">
        <v>1</v>
      </c>
      <c r="AF1246" s="6">
        <v>1</v>
      </c>
      <c r="AG1246" s="6">
        <v>1</v>
      </c>
      <c r="AH1246" s="6">
        <v>1</v>
      </c>
    </row>
    <row r="1247" spans="1:34" x14ac:dyDescent="0.3">
      <c r="A1247" s="6">
        <v>201581</v>
      </c>
      <c r="B1247" s="12" t="str">
        <f t="shared" si="57"/>
        <v>2015-8-1</v>
      </c>
      <c r="C1247" s="15">
        <v>2015</v>
      </c>
      <c r="D1247" s="15">
        <v>8</v>
      </c>
      <c r="E1247" s="15">
        <v>1</v>
      </c>
      <c r="F1247" s="6" t="s">
        <v>28</v>
      </c>
      <c r="G1247" s="6" t="s">
        <v>40</v>
      </c>
      <c r="H1247" s="7">
        <v>3.58</v>
      </c>
      <c r="I1247" s="6" t="s">
        <v>51</v>
      </c>
      <c r="J1247" s="6" t="s">
        <v>43</v>
      </c>
      <c r="K1247" s="7">
        <v>3.43</v>
      </c>
      <c r="L1247" s="6" t="s">
        <v>32</v>
      </c>
      <c r="M1247" s="6">
        <v>201631</v>
      </c>
      <c r="N1247" s="6" t="str">
        <f t="shared" si="58"/>
        <v>2016-3-1</v>
      </c>
      <c r="O1247" s="7">
        <v>3.1</v>
      </c>
      <c r="P1247" s="7">
        <v>2.77</v>
      </c>
      <c r="Q1247" s="6" t="s">
        <v>32</v>
      </c>
      <c r="R1247" s="6">
        <v>201931</v>
      </c>
      <c r="S1247" s="6" t="str">
        <f t="shared" si="59"/>
        <v>2019-3-1</v>
      </c>
      <c r="T1247" s="7">
        <v>3.03</v>
      </c>
      <c r="U1247" s="7">
        <v>3.8</v>
      </c>
      <c r="V1247" s="6" t="s">
        <v>32</v>
      </c>
      <c r="W1247" s="6">
        <v>0</v>
      </c>
      <c r="X1247" s="6">
        <v>0</v>
      </c>
      <c r="Y1247" s="6">
        <v>1</v>
      </c>
      <c r="Z1247" s="6">
        <v>1</v>
      </c>
      <c r="AA1247" s="6">
        <v>1</v>
      </c>
      <c r="AB1247" s="6">
        <v>1</v>
      </c>
      <c r="AC1247" s="6">
        <v>0</v>
      </c>
      <c r="AD1247" s="6">
        <v>0</v>
      </c>
      <c r="AE1247" s="6">
        <v>0</v>
      </c>
      <c r="AF1247" s="6">
        <v>1</v>
      </c>
      <c r="AG1247" s="6">
        <v>1</v>
      </c>
      <c r="AH1247" s="6">
        <v>1</v>
      </c>
    </row>
    <row r="1248" spans="1:34" x14ac:dyDescent="0.3">
      <c r="A1248" s="6">
        <v>201581</v>
      </c>
      <c r="B1248" s="12" t="str">
        <f t="shared" si="57"/>
        <v>2015-8-1</v>
      </c>
      <c r="C1248" s="15">
        <v>2015</v>
      </c>
      <c r="D1248" s="15">
        <v>8</v>
      </c>
      <c r="E1248" s="15">
        <v>1</v>
      </c>
      <c r="F1248" s="6" t="s">
        <v>28</v>
      </c>
      <c r="G1248" s="6" t="s">
        <v>38</v>
      </c>
      <c r="H1248" s="7">
        <v>3.51</v>
      </c>
      <c r="I1248" s="6" t="s">
        <v>63</v>
      </c>
      <c r="J1248" s="6" t="s">
        <v>48</v>
      </c>
      <c r="K1248" s="7">
        <v>3.08</v>
      </c>
      <c r="L1248" s="6" t="s">
        <v>32</v>
      </c>
      <c r="M1248" s="6">
        <v>201631</v>
      </c>
      <c r="N1248" s="6" t="str">
        <f t="shared" si="58"/>
        <v>2016-3-1</v>
      </c>
      <c r="O1248" s="7">
        <v>2.73</v>
      </c>
      <c r="P1248" s="7">
        <v>2.48</v>
      </c>
      <c r="Q1248" s="6" t="s">
        <v>32</v>
      </c>
      <c r="R1248" s="6">
        <v>201631</v>
      </c>
      <c r="S1248" s="6" t="str">
        <f t="shared" si="59"/>
        <v>2016-3-1</v>
      </c>
      <c r="T1248" s="7">
        <v>2.73</v>
      </c>
      <c r="U1248" s="7">
        <v>2.48</v>
      </c>
      <c r="V1248" s="6" t="s">
        <v>32</v>
      </c>
      <c r="W1248" s="6">
        <v>0</v>
      </c>
      <c r="X1248" s="6">
        <v>1</v>
      </c>
      <c r="Y1248" s="6">
        <v>1</v>
      </c>
      <c r="Z1248" s="6">
        <v>0</v>
      </c>
      <c r="AA1248" s="6">
        <v>0</v>
      </c>
      <c r="AB1248" s="6">
        <v>0</v>
      </c>
      <c r="AC1248" s="6">
        <v>0</v>
      </c>
      <c r="AD1248" s="6">
        <v>0</v>
      </c>
      <c r="AE1248" s="6">
        <v>0</v>
      </c>
      <c r="AF1248" s="6">
        <v>0</v>
      </c>
      <c r="AG1248" s="6">
        <v>0</v>
      </c>
      <c r="AH1248" s="6">
        <v>0</v>
      </c>
    </row>
    <row r="1249" spans="1:34" x14ac:dyDescent="0.3">
      <c r="A1249" s="6">
        <v>201581</v>
      </c>
      <c r="B1249" s="12" t="str">
        <f t="shared" si="57"/>
        <v>2015-8-1</v>
      </c>
      <c r="C1249" s="15">
        <v>2015</v>
      </c>
      <c r="D1249" s="15">
        <v>8</v>
      </c>
      <c r="E1249" s="15">
        <v>1</v>
      </c>
      <c r="F1249" s="6" t="s">
        <v>33</v>
      </c>
      <c r="G1249" s="6" t="s">
        <v>37</v>
      </c>
      <c r="H1249" s="7">
        <v>2.97</v>
      </c>
      <c r="I1249" s="6" t="s">
        <v>55</v>
      </c>
      <c r="J1249" s="6" t="s">
        <v>43</v>
      </c>
      <c r="K1249" s="7">
        <v>2.92</v>
      </c>
      <c r="L1249" s="6" t="s">
        <v>32</v>
      </c>
      <c r="M1249" s="6">
        <v>201581</v>
      </c>
      <c r="N1249" s="6" t="str">
        <f t="shared" si="58"/>
        <v>2015-8-1</v>
      </c>
      <c r="O1249" s="7">
        <v>2.92</v>
      </c>
      <c r="P1249" s="7">
        <v>2.92</v>
      </c>
      <c r="Q1249" s="6" t="s">
        <v>32</v>
      </c>
      <c r="R1249" s="6">
        <v>201581</v>
      </c>
      <c r="S1249" s="6" t="str">
        <f t="shared" si="59"/>
        <v>2015-8-1</v>
      </c>
      <c r="T1249" s="7">
        <v>2.92</v>
      </c>
      <c r="U1249" s="7">
        <v>2.92</v>
      </c>
      <c r="V1249" s="6" t="s">
        <v>32</v>
      </c>
      <c r="W1249" s="6">
        <v>0</v>
      </c>
      <c r="X1249" s="6">
        <v>0</v>
      </c>
      <c r="Y1249" s="6">
        <v>1</v>
      </c>
      <c r="Z1249" s="6">
        <v>0</v>
      </c>
      <c r="AA1249" s="6">
        <v>0</v>
      </c>
      <c r="AB1249" s="6">
        <v>0</v>
      </c>
      <c r="AC1249" s="6">
        <v>0</v>
      </c>
      <c r="AD1249" s="6">
        <v>0</v>
      </c>
      <c r="AE1249" s="6">
        <v>0</v>
      </c>
      <c r="AF1249" s="6">
        <v>0</v>
      </c>
      <c r="AG1249" s="6">
        <v>0</v>
      </c>
      <c r="AH1249" s="6">
        <v>0</v>
      </c>
    </row>
    <row r="1250" spans="1:34" x14ac:dyDescent="0.3">
      <c r="A1250" s="6">
        <v>201581</v>
      </c>
      <c r="B1250" s="12" t="str">
        <f t="shared" si="57"/>
        <v>2015-8-1</v>
      </c>
      <c r="C1250" s="15">
        <v>2015</v>
      </c>
      <c r="D1250" s="15">
        <v>8</v>
      </c>
      <c r="E1250" s="15">
        <v>1</v>
      </c>
      <c r="F1250" s="6" t="s">
        <v>28</v>
      </c>
      <c r="G1250" s="6" t="s">
        <v>37</v>
      </c>
      <c r="H1250" s="7">
        <v>3.06</v>
      </c>
      <c r="I1250" s="6" t="s">
        <v>55</v>
      </c>
      <c r="J1250" s="6" t="s">
        <v>31</v>
      </c>
      <c r="K1250" s="7">
        <v>2</v>
      </c>
      <c r="L1250" s="6" t="s">
        <v>32</v>
      </c>
      <c r="M1250" s="6">
        <v>201581</v>
      </c>
      <c r="N1250" s="6" t="str">
        <f t="shared" si="58"/>
        <v>2015-8-1</v>
      </c>
      <c r="O1250" s="7">
        <v>2</v>
      </c>
      <c r="P1250" s="7">
        <v>2</v>
      </c>
      <c r="Q1250" s="6" t="s">
        <v>32</v>
      </c>
      <c r="R1250" s="6">
        <v>201881</v>
      </c>
      <c r="S1250" s="6" t="str">
        <f t="shared" si="59"/>
        <v>2018-8-1</v>
      </c>
      <c r="T1250" s="7">
        <v>2.41</v>
      </c>
      <c r="U1250" s="7">
        <v>0</v>
      </c>
      <c r="V1250" s="6" t="s">
        <v>32</v>
      </c>
      <c r="W1250" s="6">
        <v>0</v>
      </c>
      <c r="X1250" s="6">
        <v>1</v>
      </c>
      <c r="Y1250" s="6">
        <v>1</v>
      </c>
      <c r="Z1250" s="6">
        <v>1</v>
      </c>
      <c r="AA1250" s="6">
        <v>1</v>
      </c>
      <c r="AB1250" s="6">
        <v>1</v>
      </c>
      <c r="AC1250" s="6">
        <v>0</v>
      </c>
      <c r="AD1250" s="6">
        <v>0</v>
      </c>
      <c r="AE1250" s="6">
        <v>0</v>
      </c>
      <c r="AF1250" s="6">
        <v>0</v>
      </c>
      <c r="AG1250" s="6">
        <v>0</v>
      </c>
      <c r="AH1250" s="6">
        <v>0</v>
      </c>
    </row>
    <row r="1251" spans="1:34" x14ac:dyDescent="0.3">
      <c r="A1251" s="6">
        <v>201581</v>
      </c>
      <c r="B1251" s="12" t="str">
        <f t="shared" si="57"/>
        <v>2015-8-1</v>
      </c>
      <c r="C1251" s="15">
        <v>2015</v>
      </c>
      <c r="D1251" s="15">
        <v>8</v>
      </c>
      <c r="E1251" s="15">
        <v>1</v>
      </c>
      <c r="F1251" s="6" t="s">
        <v>33</v>
      </c>
      <c r="G1251" s="6" t="s">
        <v>38</v>
      </c>
      <c r="H1251" s="7">
        <v>2.6</v>
      </c>
      <c r="I1251" s="6" t="s">
        <v>55</v>
      </c>
      <c r="J1251" s="6" t="s">
        <v>46</v>
      </c>
      <c r="K1251" s="7">
        <v>1.02</v>
      </c>
      <c r="L1251" s="6" t="s">
        <v>39</v>
      </c>
      <c r="M1251" s="6">
        <v>201631</v>
      </c>
      <c r="N1251" s="6" t="str">
        <f t="shared" si="58"/>
        <v>2016-3-1</v>
      </c>
      <c r="O1251" s="7">
        <v>1.49</v>
      </c>
      <c r="P1251" s="7">
        <v>2.08</v>
      </c>
      <c r="Q1251" s="6" t="s">
        <v>39</v>
      </c>
      <c r="R1251" s="6">
        <v>201631</v>
      </c>
      <c r="S1251" s="6" t="str">
        <f t="shared" si="59"/>
        <v>2016-3-1</v>
      </c>
      <c r="T1251" s="7">
        <v>1.49</v>
      </c>
      <c r="U1251" s="7">
        <v>2.08</v>
      </c>
      <c r="V1251" s="6" t="s">
        <v>39</v>
      </c>
      <c r="W1251" s="6">
        <v>1</v>
      </c>
      <c r="X1251" s="6">
        <v>0</v>
      </c>
      <c r="Y1251" s="6">
        <v>1</v>
      </c>
      <c r="Z1251" s="6">
        <v>0</v>
      </c>
      <c r="AA1251" s="6">
        <v>0</v>
      </c>
      <c r="AB1251" s="6">
        <v>0</v>
      </c>
      <c r="AC1251" s="6">
        <v>0</v>
      </c>
      <c r="AD1251" s="6">
        <v>0</v>
      </c>
      <c r="AE1251" s="6">
        <v>0</v>
      </c>
      <c r="AF1251" s="6">
        <v>0</v>
      </c>
      <c r="AG1251" s="6">
        <v>0</v>
      </c>
      <c r="AH1251" s="6">
        <v>0</v>
      </c>
    </row>
    <row r="1252" spans="1:34" x14ac:dyDescent="0.3">
      <c r="A1252" s="6">
        <v>201581</v>
      </c>
      <c r="B1252" s="12" t="str">
        <f t="shared" si="57"/>
        <v>2015-8-1</v>
      </c>
      <c r="C1252" s="15">
        <v>2015</v>
      </c>
      <c r="D1252" s="15">
        <v>8</v>
      </c>
      <c r="E1252" s="15">
        <v>1</v>
      </c>
      <c r="F1252" s="6" t="s">
        <v>33</v>
      </c>
      <c r="G1252" s="6" t="s">
        <v>38</v>
      </c>
      <c r="H1252" s="7">
        <v>3.55</v>
      </c>
      <c r="I1252" s="6" t="s">
        <v>63</v>
      </c>
      <c r="J1252" s="6" t="s">
        <v>41</v>
      </c>
      <c r="K1252" s="7">
        <v>3.38</v>
      </c>
      <c r="L1252" s="6" t="s">
        <v>32</v>
      </c>
      <c r="M1252" s="6">
        <v>201631</v>
      </c>
      <c r="N1252" s="6" t="str">
        <f t="shared" si="58"/>
        <v>2016-3-1</v>
      </c>
      <c r="O1252" s="7">
        <v>3.5</v>
      </c>
      <c r="P1252" s="7">
        <v>3.6</v>
      </c>
      <c r="Q1252" s="6" t="s">
        <v>32</v>
      </c>
      <c r="R1252" s="6">
        <v>201731</v>
      </c>
      <c r="S1252" s="6" t="str">
        <f t="shared" si="59"/>
        <v>2017-3-1</v>
      </c>
      <c r="T1252" s="7">
        <v>3.69</v>
      </c>
      <c r="U1252" s="7">
        <v>3.85</v>
      </c>
      <c r="V1252" s="6" t="s">
        <v>32</v>
      </c>
      <c r="W1252" s="6">
        <v>1</v>
      </c>
      <c r="X1252" s="6">
        <v>0</v>
      </c>
      <c r="Y1252" s="6">
        <v>1</v>
      </c>
      <c r="Z1252" s="6">
        <v>1</v>
      </c>
      <c r="AA1252" s="6">
        <v>0</v>
      </c>
      <c r="AB1252" s="6">
        <v>0</v>
      </c>
      <c r="AC1252" s="6">
        <v>0</v>
      </c>
      <c r="AD1252" s="6">
        <v>0</v>
      </c>
      <c r="AE1252" s="6">
        <v>0</v>
      </c>
      <c r="AF1252" s="6">
        <v>0</v>
      </c>
      <c r="AG1252" s="6">
        <v>0</v>
      </c>
      <c r="AH1252" s="6">
        <v>0</v>
      </c>
    </row>
    <row r="1253" spans="1:34" x14ac:dyDescent="0.3">
      <c r="A1253" s="6">
        <v>201581</v>
      </c>
      <c r="B1253" s="12" t="str">
        <f t="shared" si="57"/>
        <v>2015-8-1</v>
      </c>
      <c r="C1253" s="15">
        <v>2015</v>
      </c>
      <c r="D1253" s="15">
        <v>8</v>
      </c>
      <c r="E1253" s="15">
        <v>1</v>
      </c>
      <c r="F1253" s="6" t="s">
        <v>33</v>
      </c>
      <c r="G1253" s="6" t="s">
        <v>38</v>
      </c>
      <c r="H1253" s="7">
        <v>3.8</v>
      </c>
      <c r="I1253" s="6" t="s">
        <v>56</v>
      </c>
      <c r="J1253" s="6" t="s">
        <v>41</v>
      </c>
      <c r="K1253" s="7">
        <v>2.92</v>
      </c>
      <c r="L1253" s="6" t="s">
        <v>32</v>
      </c>
      <c r="M1253" s="6">
        <v>201631</v>
      </c>
      <c r="N1253" s="6" t="str">
        <f t="shared" si="58"/>
        <v>2016-3-1</v>
      </c>
      <c r="O1253" s="7">
        <v>2.87</v>
      </c>
      <c r="P1253" s="7">
        <v>2.82</v>
      </c>
      <c r="Q1253" s="6" t="s">
        <v>32</v>
      </c>
      <c r="R1253" s="6">
        <v>201831</v>
      </c>
      <c r="S1253" s="6" t="str">
        <f t="shared" si="59"/>
        <v>2018-3-1</v>
      </c>
      <c r="T1253" s="7">
        <v>3.33</v>
      </c>
      <c r="U1253" s="7">
        <v>3.5</v>
      </c>
      <c r="V1253" s="6" t="s">
        <v>32</v>
      </c>
      <c r="W1253" s="6">
        <v>1</v>
      </c>
      <c r="X1253" s="6">
        <v>0</v>
      </c>
      <c r="Y1253" s="6">
        <v>1</v>
      </c>
      <c r="Z1253" s="6">
        <v>1</v>
      </c>
      <c r="AA1253" s="6">
        <v>1</v>
      </c>
      <c r="AB1253" s="6">
        <v>0</v>
      </c>
      <c r="AC1253" s="6">
        <v>0</v>
      </c>
      <c r="AD1253" s="6">
        <v>0</v>
      </c>
      <c r="AE1253" s="6">
        <v>1</v>
      </c>
      <c r="AF1253" s="6">
        <v>1</v>
      </c>
      <c r="AG1253" s="6">
        <v>1</v>
      </c>
      <c r="AH1253" s="6">
        <v>1</v>
      </c>
    </row>
    <row r="1254" spans="1:34" x14ac:dyDescent="0.3">
      <c r="A1254" s="6">
        <v>201681</v>
      </c>
      <c r="B1254" s="12" t="str">
        <f t="shared" si="57"/>
        <v>2016-8-1</v>
      </c>
      <c r="C1254" s="15">
        <v>2016</v>
      </c>
      <c r="D1254" s="15">
        <v>8</v>
      </c>
      <c r="E1254" s="15">
        <v>1</v>
      </c>
      <c r="F1254" s="6" t="s">
        <v>28</v>
      </c>
      <c r="G1254" s="6" t="s">
        <v>34</v>
      </c>
      <c r="H1254" s="7">
        <v>3</v>
      </c>
      <c r="I1254" s="6" t="s">
        <v>52</v>
      </c>
      <c r="J1254" s="6" t="s">
        <v>35</v>
      </c>
      <c r="K1254" s="7">
        <v>2.85</v>
      </c>
      <c r="L1254" s="6" t="s">
        <v>32</v>
      </c>
      <c r="M1254" s="6">
        <v>201731</v>
      </c>
      <c r="N1254" s="6" t="str">
        <f t="shared" si="58"/>
        <v>2017-3-1</v>
      </c>
      <c r="O1254" s="7">
        <v>1.74</v>
      </c>
      <c r="P1254" s="7">
        <v>1</v>
      </c>
      <c r="Q1254" s="6" t="s">
        <v>39</v>
      </c>
      <c r="R1254" s="6">
        <v>202031</v>
      </c>
      <c r="S1254" s="6" t="str">
        <f t="shared" si="59"/>
        <v>2020-3-1</v>
      </c>
      <c r="T1254" s="7">
        <v>2.69</v>
      </c>
      <c r="U1254" s="7">
        <v>3.22</v>
      </c>
      <c r="V1254" s="6" t="s">
        <v>32</v>
      </c>
      <c r="W1254" s="6">
        <v>0</v>
      </c>
      <c r="X1254" s="6">
        <v>0</v>
      </c>
      <c r="Y1254" s="6">
        <v>1</v>
      </c>
      <c r="Z1254" s="6">
        <v>1</v>
      </c>
      <c r="AA1254" s="6">
        <v>1</v>
      </c>
      <c r="AB1254" s="6">
        <v>1</v>
      </c>
      <c r="AC1254" s="6">
        <v>0</v>
      </c>
      <c r="AD1254" s="6">
        <v>0</v>
      </c>
      <c r="AE1254" s="6">
        <v>0</v>
      </c>
      <c r="AF1254" s="6">
        <v>1</v>
      </c>
      <c r="AG1254" s="6">
        <v>1</v>
      </c>
      <c r="AH1254" s="17"/>
    </row>
    <row r="1255" spans="1:34" x14ac:dyDescent="0.3">
      <c r="A1255" s="6">
        <v>201681</v>
      </c>
      <c r="B1255" s="12" t="str">
        <f t="shared" si="57"/>
        <v>2016-8-1</v>
      </c>
      <c r="C1255" s="15">
        <v>2016</v>
      </c>
      <c r="D1255" s="15">
        <v>8</v>
      </c>
      <c r="E1255" s="15">
        <v>1</v>
      </c>
      <c r="F1255" s="6" t="s">
        <v>28</v>
      </c>
      <c r="G1255" s="6" t="s">
        <v>37</v>
      </c>
      <c r="H1255" s="7">
        <v>3.04</v>
      </c>
      <c r="I1255" s="6" t="s">
        <v>54</v>
      </c>
      <c r="J1255" s="6" t="s">
        <v>45</v>
      </c>
      <c r="K1255" s="7">
        <v>2.36</v>
      </c>
      <c r="L1255" s="6" t="s">
        <v>32</v>
      </c>
      <c r="M1255" s="6">
        <v>201731</v>
      </c>
      <c r="N1255" s="6" t="str">
        <f t="shared" si="58"/>
        <v>2017-3-1</v>
      </c>
      <c r="O1255" s="7">
        <v>2.7</v>
      </c>
      <c r="P1255" s="7">
        <v>2.66</v>
      </c>
      <c r="Q1255" s="6" t="s">
        <v>32</v>
      </c>
      <c r="R1255" s="6">
        <v>201731</v>
      </c>
      <c r="S1255" s="6" t="str">
        <f t="shared" si="59"/>
        <v>2017-3-1</v>
      </c>
      <c r="T1255" s="7">
        <v>2.7</v>
      </c>
      <c r="U1255" s="7">
        <v>2.66</v>
      </c>
      <c r="V1255" s="6" t="s">
        <v>32</v>
      </c>
      <c r="W1255" s="6">
        <v>0</v>
      </c>
      <c r="X1255" s="6">
        <v>1</v>
      </c>
      <c r="Y1255" s="6">
        <v>1</v>
      </c>
      <c r="Z1255" s="6">
        <v>0</v>
      </c>
      <c r="AA1255" s="6">
        <v>0</v>
      </c>
      <c r="AB1255" s="6">
        <v>0</v>
      </c>
      <c r="AC1255" s="6">
        <v>0</v>
      </c>
      <c r="AD1255" s="6">
        <v>0</v>
      </c>
      <c r="AE1255" s="6">
        <v>0</v>
      </c>
      <c r="AF1255" s="6">
        <v>0</v>
      </c>
      <c r="AG1255" s="6">
        <v>0</v>
      </c>
      <c r="AH1255" s="17"/>
    </row>
    <row r="1256" spans="1:34" x14ac:dyDescent="0.3">
      <c r="A1256" s="6">
        <v>201681</v>
      </c>
      <c r="B1256" s="12" t="str">
        <f t="shared" si="57"/>
        <v>2016-8-1</v>
      </c>
      <c r="C1256" s="15">
        <v>2016</v>
      </c>
      <c r="D1256" s="15">
        <v>8</v>
      </c>
      <c r="E1256" s="15">
        <v>1</v>
      </c>
      <c r="F1256" s="6" t="s">
        <v>28</v>
      </c>
      <c r="G1256" s="6" t="s">
        <v>40</v>
      </c>
      <c r="H1256" s="7">
        <v>3.15</v>
      </c>
      <c r="I1256" s="6" t="s">
        <v>54</v>
      </c>
      <c r="J1256" s="6" t="s">
        <v>46</v>
      </c>
      <c r="K1256" s="7">
        <v>1.82</v>
      </c>
      <c r="L1256" s="6" t="s">
        <v>39</v>
      </c>
      <c r="M1256" s="6">
        <v>201731</v>
      </c>
      <c r="N1256" s="6" t="str">
        <f t="shared" si="58"/>
        <v>2017-3-1</v>
      </c>
      <c r="O1256" s="7">
        <v>2.39</v>
      </c>
      <c r="P1256" s="7">
        <v>2.75</v>
      </c>
      <c r="Q1256" s="6" t="s">
        <v>32</v>
      </c>
      <c r="R1256" s="6">
        <v>201731</v>
      </c>
      <c r="S1256" s="6" t="str">
        <f t="shared" si="59"/>
        <v>2017-3-1</v>
      </c>
      <c r="T1256" s="7">
        <v>2.39</v>
      </c>
      <c r="U1256" s="7">
        <v>2.75</v>
      </c>
      <c r="V1256" s="6" t="s">
        <v>32</v>
      </c>
      <c r="W1256" s="6">
        <v>0</v>
      </c>
      <c r="X1256" s="6">
        <v>1</v>
      </c>
      <c r="Y1256" s="6">
        <v>1</v>
      </c>
      <c r="Z1256" s="6">
        <v>0</v>
      </c>
      <c r="AA1256" s="6">
        <v>0</v>
      </c>
      <c r="AB1256" s="6">
        <v>0</v>
      </c>
      <c r="AC1256" s="6">
        <v>0</v>
      </c>
      <c r="AD1256" s="6">
        <v>0</v>
      </c>
      <c r="AE1256" s="6">
        <v>0</v>
      </c>
      <c r="AF1256" s="6">
        <v>0</v>
      </c>
      <c r="AG1256" s="6">
        <v>0</v>
      </c>
      <c r="AH1256" s="17"/>
    </row>
    <row r="1257" spans="1:34" x14ac:dyDescent="0.3">
      <c r="A1257" s="6">
        <v>201681</v>
      </c>
      <c r="B1257" s="12" t="str">
        <f t="shared" si="57"/>
        <v>2016-8-1</v>
      </c>
      <c r="C1257" s="15">
        <v>2016</v>
      </c>
      <c r="D1257" s="15">
        <v>8</v>
      </c>
      <c r="E1257" s="15">
        <v>1</v>
      </c>
      <c r="F1257" s="6" t="s">
        <v>28</v>
      </c>
      <c r="G1257" s="6" t="s">
        <v>38</v>
      </c>
      <c r="H1257" s="7">
        <v>3.02</v>
      </c>
      <c r="I1257" s="6" t="s">
        <v>53</v>
      </c>
      <c r="J1257" s="6" t="s">
        <v>31</v>
      </c>
      <c r="K1257" s="7">
        <v>2.36</v>
      </c>
      <c r="L1257" s="6" t="s">
        <v>32</v>
      </c>
      <c r="M1257" s="6">
        <v>201731</v>
      </c>
      <c r="N1257" s="6" t="str">
        <f t="shared" si="58"/>
        <v>2017-3-1</v>
      </c>
      <c r="O1257" s="7">
        <v>2.31</v>
      </c>
      <c r="P1257" s="7">
        <v>2.27</v>
      </c>
      <c r="Q1257" s="6" t="s">
        <v>32</v>
      </c>
      <c r="R1257" s="6">
        <v>201831</v>
      </c>
      <c r="S1257" s="6" t="str">
        <f t="shared" si="59"/>
        <v>2018-3-1</v>
      </c>
      <c r="T1257" s="7">
        <v>2.08</v>
      </c>
      <c r="U1257" s="7">
        <v>1.17</v>
      </c>
      <c r="V1257" s="6" t="s">
        <v>42</v>
      </c>
      <c r="W1257" s="6">
        <v>1</v>
      </c>
      <c r="X1257" s="6">
        <v>1</v>
      </c>
      <c r="Y1257" s="6">
        <v>1</v>
      </c>
      <c r="Z1257" s="6">
        <v>1</v>
      </c>
      <c r="AA1257" s="6">
        <v>0</v>
      </c>
      <c r="AB1257" s="6">
        <v>0</v>
      </c>
      <c r="AC1257" s="6">
        <v>0</v>
      </c>
      <c r="AD1257" s="6">
        <v>0</v>
      </c>
      <c r="AE1257" s="6">
        <v>0</v>
      </c>
      <c r="AF1257" s="6">
        <v>0</v>
      </c>
      <c r="AG1257" s="6">
        <v>0</v>
      </c>
      <c r="AH1257" s="17"/>
    </row>
    <row r="1258" spans="1:34" x14ac:dyDescent="0.3">
      <c r="A1258" s="6">
        <v>201681</v>
      </c>
      <c r="B1258" s="12" t="str">
        <f t="shared" si="57"/>
        <v>2016-8-1</v>
      </c>
      <c r="C1258" s="15">
        <v>2016</v>
      </c>
      <c r="D1258" s="15">
        <v>8</v>
      </c>
      <c r="E1258" s="15">
        <v>1</v>
      </c>
      <c r="F1258" s="6" t="s">
        <v>33</v>
      </c>
      <c r="G1258" s="6" t="s">
        <v>34</v>
      </c>
      <c r="H1258" s="7">
        <v>4</v>
      </c>
      <c r="I1258" s="6" t="s">
        <v>65</v>
      </c>
      <c r="J1258" s="6" t="s">
        <v>35</v>
      </c>
      <c r="K1258" s="7">
        <v>4</v>
      </c>
      <c r="L1258" s="6" t="s">
        <v>32</v>
      </c>
      <c r="M1258" s="6">
        <v>201731</v>
      </c>
      <c r="N1258" s="6" t="str">
        <f t="shared" si="58"/>
        <v>2017-3-1</v>
      </c>
      <c r="O1258" s="7">
        <v>4</v>
      </c>
      <c r="P1258" s="7">
        <v>4</v>
      </c>
      <c r="Q1258" s="6" t="s">
        <v>32</v>
      </c>
      <c r="R1258" s="6">
        <v>202031</v>
      </c>
      <c r="S1258" s="6" t="str">
        <f t="shared" si="59"/>
        <v>2020-3-1</v>
      </c>
      <c r="T1258" s="7">
        <v>4</v>
      </c>
      <c r="U1258" s="7">
        <v>4</v>
      </c>
      <c r="V1258" s="6" t="s">
        <v>32</v>
      </c>
      <c r="W1258" s="6">
        <v>0</v>
      </c>
      <c r="X1258" s="6">
        <v>1</v>
      </c>
      <c r="Y1258" s="6">
        <v>1</v>
      </c>
      <c r="Z1258" s="6">
        <v>1</v>
      </c>
      <c r="AA1258" s="6">
        <v>1</v>
      </c>
      <c r="AB1258" s="6">
        <v>1</v>
      </c>
      <c r="AC1258" s="6">
        <v>0</v>
      </c>
      <c r="AD1258" s="6">
        <v>0</v>
      </c>
      <c r="AE1258" s="6">
        <v>0</v>
      </c>
      <c r="AF1258" s="6">
        <v>1</v>
      </c>
      <c r="AG1258" s="6">
        <v>1</v>
      </c>
      <c r="AH1258" s="17"/>
    </row>
    <row r="1259" spans="1:34" x14ac:dyDescent="0.3">
      <c r="A1259" s="6">
        <v>201681</v>
      </c>
      <c r="B1259" s="12" t="str">
        <f t="shared" si="57"/>
        <v>2016-8-1</v>
      </c>
      <c r="C1259" s="15">
        <v>2016</v>
      </c>
      <c r="D1259" s="15">
        <v>8</v>
      </c>
      <c r="E1259" s="15">
        <v>1</v>
      </c>
      <c r="F1259" s="6" t="s">
        <v>28</v>
      </c>
      <c r="G1259" s="6" t="s">
        <v>34</v>
      </c>
      <c r="H1259" s="7">
        <v>3.55</v>
      </c>
      <c r="I1259" s="6" t="s">
        <v>56</v>
      </c>
      <c r="J1259" s="6" t="s">
        <v>35</v>
      </c>
      <c r="K1259" s="7">
        <v>2.65</v>
      </c>
      <c r="L1259" s="6" t="s">
        <v>32</v>
      </c>
      <c r="M1259" s="6">
        <v>201731</v>
      </c>
      <c r="N1259" s="6" t="str">
        <f t="shared" si="58"/>
        <v>2017-3-1</v>
      </c>
      <c r="O1259" s="7">
        <v>2.76</v>
      </c>
      <c r="P1259" s="7">
        <v>2.82</v>
      </c>
      <c r="Q1259" s="6" t="s">
        <v>32</v>
      </c>
      <c r="R1259" s="6">
        <v>201981</v>
      </c>
      <c r="S1259" s="6" t="str">
        <f t="shared" si="59"/>
        <v>2019-8-1</v>
      </c>
      <c r="T1259" s="7">
        <v>3.22</v>
      </c>
      <c r="U1259" s="7">
        <v>3.03</v>
      </c>
      <c r="V1259" s="6" t="s">
        <v>32</v>
      </c>
      <c r="W1259" s="6">
        <v>0</v>
      </c>
      <c r="X1259" s="6">
        <v>1</v>
      </c>
      <c r="Y1259" s="6">
        <v>1</v>
      </c>
      <c r="Z1259" s="6">
        <v>1</v>
      </c>
      <c r="AA1259" s="6">
        <v>1</v>
      </c>
      <c r="AB1259" s="6">
        <v>1</v>
      </c>
      <c r="AC1259" s="6">
        <v>0</v>
      </c>
      <c r="AD1259" s="6">
        <v>0</v>
      </c>
      <c r="AE1259" s="6">
        <v>0</v>
      </c>
      <c r="AF1259" s="6">
        <v>1</v>
      </c>
      <c r="AG1259" s="6">
        <v>1</v>
      </c>
      <c r="AH1259" s="17"/>
    </row>
    <row r="1260" spans="1:34" x14ac:dyDescent="0.3">
      <c r="A1260" s="6">
        <v>201681</v>
      </c>
      <c r="B1260" s="12" t="str">
        <f t="shared" si="57"/>
        <v>2016-8-1</v>
      </c>
      <c r="C1260" s="15">
        <v>2016</v>
      </c>
      <c r="D1260" s="15">
        <v>8</v>
      </c>
      <c r="E1260" s="15">
        <v>1</v>
      </c>
      <c r="F1260" s="6" t="s">
        <v>28</v>
      </c>
      <c r="G1260" s="6" t="s">
        <v>37</v>
      </c>
      <c r="H1260" s="7">
        <v>3.02</v>
      </c>
      <c r="I1260" s="6" t="s">
        <v>63</v>
      </c>
      <c r="J1260" s="6" t="s">
        <v>31</v>
      </c>
      <c r="K1260" s="7">
        <v>2.23</v>
      </c>
      <c r="L1260" s="6" t="s">
        <v>32</v>
      </c>
      <c r="M1260" s="6">
        <v>201771</v>
      </c>
      <c r="N1260" s="6" t="str">
        <f t="shared" si="58"/>
        <v>2017-7-1</v>
      </c>
      <c r="O1260" s="7">
        <v>2.46</v>
      </c>
      <c r="P1260" s="7">
        <v>1</v>
      </c>
      <c r="Q1260" s="6" t="s">
        <v>42</v>
      </c>
      <c r="R1260" s="6">
        <v>202081</v>
      </c>
      <c r="S1260" s="6" t="str">
        <f t="shared" si="59"/>
        <v>2020-8-1</v>
      </c>
      <c r="T1260" s="7">
        <v>2.8</v>
      </c>
      <c r="U1260" s="7">
        <v>3.46</v>
      </c>
      <c r="V1260" s="6" t="s">
        <v>32</v>
      </c>
      <c r="W1260" s="6">
        <v>0</v>
      </c>
      <c r="X1260" s="6">
        <v>1</v>
      </c>
      <c r="Y1260" s="6">
        <v>1</v>
      </c>
      <c r="Z1260" s="6">
        <v>1</v>
      </c>
      <c r="AA1260" s="6">
        <v>1</v>
      </c>
      <c r="AB1260" s="6">
        <v>1</v>
      </c>
      <c r="AC1260" s="6">
        <v>1</v>
      </c>
      <c r="AD1260" s="6">
        <v>0</v>
      </c>
      <c r="AE1260" s="6">
        <v>0</v>
      </c>
      <c r="AF1260" s="6">
        <v>0</v>
      </c>
      <c r="AG1260" s="6">
        <v>0</v>
      </c>
      <c r="AH1260" s="17"/>
    </row>
    <row r="1261" spans="1:34" x14ac:dyDescent="0.3">
      <c r="A1261" s="6">
        <v>201681</v>
      </c>
      <c r="B1261" s="12" t="str">
        <f t="shared" si="57"/>
        <v>2016-8-1</v>
      </c>
      <c r="C1261" s="15">
        <v>2016</v>
      </c>
      <c r="D1261" s="15">
        <v>8</v>
      </c>
      <c r="E1261" s="15">
        <v>1</v>
      </c>
      <c r="F1261" s="6" t="s">
        <v>33</v>
      </c>
      <c r="G1261" s="6" t="s">
        <v>40</v>
      </c>
      <c r="H1261" s="7">
        <v>3.98</v>
      </c>
      <c r="I1261" s="6" t="s">
        <v>54</v>
      </c>
      <c r="J1261" s="6" t="s">
        <v>31</v>
      </c>
      <c r="K1261" s="7">
        <v>3.23</v>
      </c>
      <c r="L1261" s="6" t="s">
        <v>32</v>
      </c>
      <c r="M1261" s="6">
        <v>201731</v>
      </c>
      <c r="N1261" s="6" t="str">
        <f t="shared" si="58"/>
        <v>2017-3-1</v>
      </c>
      <c r="O1261" s="7">
        <v>3.23</v>
      </c>
      <c r="P1261" s="7">
        <v>3.23</v>
      </c>
      <c r="Q1261" s="6" t="s">
        <v>32</v>
      </c>
      <c r="R1261" s="6">
        <v>201931</v>
      </c>
      <c r="S1261" s="6" t="str">
        <f t="shared" si="59"/>
        <v>2019-3-1</v>
      </c>
      <c r="T1261" s="7">
        <v>3.55</v>
      </c>
      <c r="U1261" s="7">
        <v>4</v>
      </c>
      <c r="V1261" s="6" t="s">
        <v>32</v>
      </c>
      <c r="W1261" s="6">
        <v>0</v>
      </c>
      <c r="X1261" s="6">
        <v>0</v>
      </c>
      <c r="Y1261" s="6">
        <v>1</v>
      </c>
      <c r="Z1261" s="6">
        <v>1</v>
      </c>
      <c r="AA1261" s="6">
        <v>1</v>
      </c>
      <c r="AB1261" s="6">
        <v>0</v>
      </c>
      <c r="AC1261" s="6">
        <v>0</v>
      </c>
      <c r="AD1261" s="6">
        <v>0</v>
      </c>
      <c r="AE1261" s="6">
        <v>0</v>
      </c>
      <c r="AF1261" s="6">
        <v>0</v>
      </c>
      <c r="AG1261" s="6">
        <v>0</v>
      </c>
      <c r="AH1261" s="17"/>
    </row>
    <row r="1262" spans="1:34" x14ac:dyDescent="0.3">
      <c r="A1262" s="6">
        <v>201681</v>
      </c>
      <c r="B1262" s="12" t="str">
        <f t="shared" si="57"/>
        <v>2016-8-1</v>
      </c>
      <c r="C1262" s="15">
        <v>2016</v>
      </c>
      <c r="D1262" s="15">
        <v>8</v>
      </c>
      <c r="E1262" s="15">
        <v>1</v>
      </c>
      <c r="F1262" s="6" t="s">
        <v>28</v>
      </c>
      <c r="G1262" s="6" t="s">
        <v>38</v>
      </c>
      <c r="H1262" s="7">
        <v>2.99</v>
      </c>
      <c r="I1262" s="6" t="s">
        <v>52</v>
      </c>
      <c r="J1262" s="6" t="s">
        <v>43</v>
      </c>
      <c r="K1262" s="7">
        <v>1.88</v>
      </c>
      <c r="L1262" s="6" t="s">
        <v>39</v>
      </c>
      <c r="M1262" s="6">
        <v>201731</v>
      </c>
      <c r="N1262" s="6" t="str">
        <f t="shared" si="58"/>
        <v>2017-3-1</v>
      </c>
      <c r="O1262" s="7">
        <v>2.5499999999999998</v>
      </c>
      <c r="P1262" s="7">
        <v>3.17</v>
      </c>
      <c r="Q1262" s="6" t="s">
        <v>32</v>
      </c>
      <c r="R1262" s="6">
        <v>202031</v>
      </c>
      <c r="S1262" s="6" t="str">
        <f t="shared" si="59"/>
        <v>2020-3-1</v>
      </c>
      <c r="T1262" s="7">
        <v>2.4700000000000002</v>
      </c>
      <c r="U1262" s="7">
        <v>3.13</v>
      </c>
      <c r="V1262" s="6" t="s">
        <v>32</v>
      </c>
      <c r="W1262" s="6">
        <v>1</v>
      </c>
      <c r="X1262" s="6">
        <v>1</v>
      </c>
      <c r="Y1262" s="6">
        <v>1</v>
      </c>
      <c r="Z1262" s="6">
        <v>1</v>
      </c>
      <c r="AA1262" s="6">
        <v>1</v>
      </c>
      <c r="AB1262" s="6">
        <v>1</v>
      </c>
      <c r="AC1262" s="6">
        <v>0</v>
      </c>
      <c r="AD1262" s="6">
        <v>0</v>
      </c>
      <c r="AE1262" s="6">
        <v>0</v>
      </c>
      <c r="AF1262" s="6">
        <v>1</v>
      </c>
      <c r="AG1262" s="6">
        <v>1</v>
      </c>
      <c r="AH1262" s="17"/>
    </row>
    <row r="1263" spans="1:34" x14ac:dyDescent="0.3">
      <c r="A1263" s="6">
        <v>201681</v>
      </c>
      <c r="B1263" s="12" t="str">
        <f t="shared" si="57"/>
        <v>2016-8-1</v>
      </c>
      <c r="C1263" s="15">
        <v>2016</v>
      </c>
      <c r="D1263" s="15">
        <v>8</v>
      </c>
      <c r="E1263" s="15">
        <v>1</v>
      </c>
      <c r="F1263" s="6" t="s">
        <v>33</v>
      </c>
      <c r="G1263" s="6" t="s">
        <v>38</v>
      </c>
      <c r="H1263" s="7">
        <v>3.17</v>
      </c>
      <c r="I1263" s="6" t="s">
        <v>56</v>
      </c>
      <c r="J1263" s="6" t="s">
        <v>41</v>
      </c>
      <c r="K1263" s="7">
        <v>3.17</v>
      </c>
      <c r="L1263" s="6" t="s">
        <v>32</v>
      </c>
      <c r="M1263" s="6">
        <v>201731</v>
      </c>
      <c r="N1263" s="6" t="str">
        <f t="shared" si="58"/>
        <v>2017-3-1</v>
      </c>
      <c r="O1263" s="7">
        <v>3.3</v>
      </c>
      <c r="P1263" s="7">
        <v>3.42</v>
      </c>
      <c r="Q1263" s="6" t="s">
        <v>32</v>
      </c>
      <c r="R1263" s="6">
        <v>202031</v>
      </c>
      <c r="S1263" s="6" t="str">
        <f t="shared" si="59"/>
        <v>2020-3-1</v>
      </c>
      <c r="T1263" s="7">
        <v>3.26</v>
      </c>
      <c r="U1263" s="7">
        <v>3.3</v>
      </c>
      <c r="V1263" s="6" t="s">
        <v>32</v>
      </c>
      <c r="W1263" s="6">
        <v>0</v>
      </c>
      <c r="X1263" s="6">
        <v>0</v>
      </c>
      <c r="Y1263" s="6">
        <v>1</v>
      </c>
      <c r="Z1263" s="6">
        <v>1</v>
      </c>
      <c r="AA1263" s="6">
        <v>1</v>
      </c>
      <c r="AB1263" s="6">
        <v>1</v>
      </c>
      <c r="AC1263" s="6">
        <v>0</v>
      </c>
      <c r="AD1263" s="6">
        <v>0</v>
      </c>
      <c r="AE1263" s="6">
        <v>0</v>
      </c>
      <c r="AF1263" s="6">
        <v>0</v>
      </c>
      <c r="AG1263" s="6">
        <v>0</v>
      </c>
      <c r="AH1263" s="17"/>
    </row>
    <row r="1264" spans="1:34" x14ac:dyDescent="0.3">
      <c r="A1264" s="6">
        <v>201681</v>
      </c>
      <c r="B1264" s="12" t="str">
        <f t="shared" si="57"/>
        <v>2016-8-1</v>
      </c>
      <c r="C1264" s="15">
        <v>2016</v>
      </c>
      <c r="D1264" s="15">
        <v>8</v>
      </c>
      <c r="E1264" s="15">
        <v>1</v>
      </c>
      <c r="F1264" s="6" t="s">
        <v>28</v>
      </c>
      <c r="G1264" s="6" t="s">
        <v>29</v>
      </c>
      <c r="H1264" s="7">
        <v>3.15</v>
      </c>
      <c r="I1264" s="6" t="s">
        <v>66</v>
      </c>
      <c r="J1264" s="6" t="s">
        <v>31</v>
      </c>
      <c r="K1264" s="7">
        <v>3.19</v>
      </c>
      <c r="L1264" s="6" t="s">
        <v>32</v>
      </c>
      <c r="M1264" s="6">
        <v>201731</v>
      </c>
      <c r="N1264" s="6" t="str">
        <f t="shared" si="58"/>
        <v>2017-3-1</v>
      </c>
      <c r="O1264" s="7">
        <v>3.43</v>
      </c>
      <c r="P1264" s="7">
        <v>3.6</v>
      </c>
      <c r="Q1264" s="6" t="s">
        <v>32</v>
      </c>
      <c r="R1264" s="6">
        <v>201731</v>
      </c>
      <c r="S1264" s="6" t="str">
        <f t="shared" si="59"/>
        <v>2017-3-1</v>
      </c>
      <c r="T1264" s="7">
        <v>3.43</v>
      </c>
      <c r="U1264" s="7">
        <v>3.6</v>
      </c>
      <c r="V1264" s="6" t="s">
        <v>32</v>
      </c>
      <c r="W1264" s="6">
        <v>0</v>
      </c>
      <c r="X1264" s="6">
        <v>0</v>
      </c>
      <c r="Y1264" s="6">
        <v>1</v>
      </c>
      <c r="Z1264" s="6">
        <v>0</v>
      </c>
      <c r="AA1264" s="6">
        <v>0</v>
      </c>
      <c r="AB1264" s="6">
        <v>0</v>
      </c>
      <c r="AC1264" s="6">
        <v>0</v>
      </c>
      <c r="AD1264" s="6">
        <v>0</v>
      </c>
      <c r="AE1264" s="6">
        <v>0</v>
      </c>
      <c r="AF1264" s="6">
        <v>0</v>
      </c>
      <c r="AG1264" s="6">
        <v>0</v>
      </c>
      <c r="AH1264" s="17"/>
    </row>
    <row r="1265" spans="1:34" x14ac:dyDescent="0.3">
      <c r="A1265" s="6">
        <v>201681</v>
      </c>
      <c r="B1265" s="12" t="str">
        <f t="shared" si="57"/>
        <v>2016-8-1</v>
      </c>
      <c r="C1265" s="15">
        <v>2016</v>
      </c>
      <c r="D1265" s="15">
        <v>8</v>
      </c>
      <c r="E1265" s="15">
        <v>1</v>
      </c>
      <c r="F1265" s="6" t="s">
        <v>28</v>
      </c>
      <c r="G1265" s="6" t="s">
        <v>34</v>
      </c>
      <c r="H1265" s="7">
        <v>2.9</v>
      </c>
      <c r="I1265" s="6" t="s">
        <v>65</v>
      </c>
      <c r="J1265" s="6" t="s">
        <v>35</v>
      </c>
      <c r="K1265" s="7">
        <v>4</v>
      </c>
      <c r="L1265" s="6" t="s">
        <v>32</v>
      </c>
      <c r="M1265" s="6">
        <v>201681</v>
      </c>
      <c r="N1265" s="6" t="str">
        <f t="shared" si="58"/>
        <v>2016-8-1</v>
      </c>
      <c r="O1265" s="7">
        <v>4</v>
      </c>
      <c r="P1265" s="7">
        <v>4</v>
      </c>
      <c r="Q1265" s="6" t="s">
        <v>32</v>
      </c>
      <c r="R1265" s="6">
        <v>201681</v>
      </c>
      <c r="S1265" s="6" t="str">
        <f t="shared" si="59"/>
        <v>2016-8-1</v>
      </c>
      <c r="T1265" s="7">
        <v>4</v>
      </c>
      <c r="U1265" s="7">
        <v>4</v>
      </c>
      <c r="V1265" s="6" t="s">
        <v>32</v>
      </c>
      <c r="W1265" s="6">
        <v>0</v>
      </c>
      <c r="X1265" s="6">
        <v>0</v>
      </c>
      <c r="Y1265" s="6">
        <v>1</v>
      </c>
      <c r="Z1265" s="6">
        <v>0</v>
      </c>
      <c r="AA1265" s="6">
        <v>0</v>
      </c>
      <c r="AB1265" s="6">
        <v>0</v>
      </c>
      <c r="AC1265" s="6">
        <v>0</v>
      </c>
      <c r="AD1265" s="6">
        <v>0</v>
      </c>
      <c r="AE1265" s="6">
        <v>0</v>
      </c>
      <c r="AF1265" s="6">
        <v>0</v>
      </c>
      <c r="AG1265" s="6">
        <v>0</v>
      </c>
      <c r="AH1265" s="17"/>
    </row>
    <row r="1266" spans="1:34" x14ac:dyDescent="0.3">
      <c r="A1266" s="6">
        <v>201681</v>
      </c>
      <c r="B1266" s="12" t="str">
        <f t="shared" si="57"/>
        <v>2016-8-1</v>
      </c>
      <c r="C1266" s="15">
        <v>2016</v>
      </c>
      <c r="D1266" s="15">
        <v>8</v>
      </c>
      <c r="E1266" s="15">
        <v>1</v>
      </c>
      <c r="F1266" s="6" t="s">
        <v>28</v>
      </c>
      <c r="G1266" s="6" t="s">
        <v>40</v>
      </c>
      <c r="H1266" s="7">
        <v>2.74</v>
      </c>
      <c r="I1266" s="6" t="s">
        <v>52</v>
      </c>
      <c r="J1266" s="6" t="s">
        <v>43</v>
      </c>
      <c r="K1266" s="7">
        <v>3.08</v>
      </c>
      <c r="L1266" s="6" t="s">
        <v>32</v>
      </c>
      <c r="M1266" s="6">
        <v>201731</v>
      </c>
      <c r="N1266" s="6" t="str">
        <f t="shared" si="58"/>
        <v>2017-3-1</v>
      </c>
      <c r="O1266" s="7">
        <v>2.87</v>
      </c>
      <c r="P1266" s="7">
        <v>2.67</v>
      </c>
      <c r="Q1266" s="6" t="s">
        <v>32</v>
      </c>
      <c r="R1266" s="6">
        <v>202071</v>
      </c>
      <c r="S1266" s="6" t="str">
        <f t="shared" si="59"/>
        <v>2020-7-1</v>
      </c>
      <c r="T1266" s="7">
        <v>2.63</v>
      </c>
      <c r="U1266" s="7">
        <v>3.3</v>
      </c>
      <c r="V1266" s="6" t="s">
        <v>32</v>
      </c>
      <c r="W1266" s="6">
        <v>1</v>
      </c>
      <c r="X1266" s="6">
        <v>0</v>
      </c>
      <c r="Y1266" s="6">
        <v>1</v>
      </c>
      <c r="Z1266" s="6">
        <v>1</v>
      </c>
      <c r="AA1266" s="6">
        <v>1</v>
      </c>
      <c r="AB1266" s="6">
        <v>1</v>
      </c>
      <c r="AC1266" s="6">
        <v>0</v>
      </c>
      <c r="AD1266" s="6">
        <v>0</v>
      </c>
      <c r="AE1266" s="6">
        <v>0</v>
      </c>
      <c r="AF1266" s="6">
        <v>0</v>
      </c>
      <c r="AG1266" s="6">
        <v>1</v>
      </c>
      <c r="AH1266" s="17"/>
    </row>
    <row r="1267" spans="1:34" x14ac:dyDescent="0.3">
      <c r="A1267" s="6">
        <v>201681</v>
      </c>
      <c r="B1267" s="12" t="str">
        <f t="shared" si="57"/>
        <v>2016-8-1</v>
      </c>
      <c r="C1267" s="15">
        <v>2016</v>
      </c>
      <c r="D1267" s="15">
        <v>8</v>
      </c>
      <c r="E1267" s="15">
        <v>1</v>
      </c>
      <c r="F1267" s="6" t="s">
        <v>33</v>
      </c>
      <c r="G1267" s="6" t="s">
        <v>34</v>
      </c>
      <c r="H1267" s="7">
        <v>3.97</v>
      </c>
      <c r="I1267" s="6" t="s">
        <v>56</v>
      </c>
      <c r="J1267" s="6" t="s">
        <v>35</v>
      </c>
      <c r="K1267" s="7">
        <v>3.94</v>
      </c>
      <c r="L1267" s="6" t="s">
        <v>32</v>
      </c>
      <c r="M1267" s="6">
        <v>201731</v>
      </c>
      <c r="N1267" s="6" t="str">
        <f t="shared" si="58"/>
        <v>2017-3-1</v>
      </c>
      <c r="O1267" s="7">
        <v>3.46</v>
      </c>
      <c r="P1267" s="7">
        <v>3.17</v>
      </c>
      <c r="Q1267" s="6" t="s">
        <v>32</v>
      </c>
      <c r="R1267" s="6">
        <v>202031</v>
      </c>
      <c r="S1267" s="6" t="str">
        <f t="shared" si="59"/>
        <v>2020-3-1</v>
      </c>
      <c r="T1267" s="7">
        <v>3.4</v>
      </c>
      <c r="U1267" s="7">
        <v>3.87</v>
      </c>
      <c r="V1267" s="6" t="s">
        <v>32</v>
      </c>
      <c r="W1267" s="6">
        <v>0</v>
      </c>
      <c r="X1267" s="6">
        <v>0</v>
      </c>
      <c r="Y1267" s="6">
        <v>1</v>
      </c>
      <c r="Z1267" s="6">
        <v>1</v>
      </c>
      <c r="AA1267" s="6">
        <v>1</v>
      </c>
      <c r="AB1267" s="6">
        <v>1</v>
      </c>
      <c r="AC1267" s="6">
        <v>0</v>
      </c>
      <c r="AD1267" s="6">
        <v>0</v>
      </c>
      <c r="AE1267" s="6">
        <v>0</v>
      </c>
      <c r="AF1267" s="6">
        <v>1</v>
      </c>
      <c r="AG1267" s="6">
        <v>1</v>
      </c>
      <c r="AH1267" s="17"/>
    </row>
    <row r="1268" spans="1:34" x14ac:dyDescent="0.3">
      <c r="A1268" s="6">
        <v>201681</v>
      </c>
      <c r="B1268" s="12" t="str">
        <f t="shared" si="57"/>
        <v>2016-8-1</v>
      </c>
      <c r="C1268" s="15">
        <v>2016</v>
      </c>
      <c r="D1268" s="15">
        <v>8</v>
      </c>
      <c r="E1268" s="15">
        <v>1</v>
      </c>
      <c r="F1268" s="6" t="s">
        <v>33</v>
      </c>
      <c r="G1268" s="6" t="s">
        <v>40</v>
      </c>
      <c r="H1268" s="7">
        <v>3.36</v>
      </c>
      <c r="I1268" s="6" t="s">
        <v>65</v>
      </c>
      <c r="J1268" s="6" t="s">
        <v>43</v>
      </c>
      <c r="K1268" s="7">
        <v>2.81</v>
      </c>
      <c r="L1268" s="6" t="s">
        <v>32</v>
      </c>
      <c r="M1268" s="6">
        <v>201731</v>
      </c>
      <c r="N1268" s="6" t="str">
        <f t="shared" si="58"/>
        <v>2017-3-1</v>
      </c>
      <c r="O1268" s="7">
        <v>2.52</v>
      </c>
      <c r="P1268" s="7">
        <v>2.27</v>
      </c>
      <c r="Q1268" s="6" t="s">
        <v>32</v>
      </c>
      <c r="R1268" s="6">
        <v>202031</v>
      </c>
      <c r="S1268" s="6" t="str">
        <f t="shared" si="59"/>
        <v>2020-3-1</v>
      </c>
      <c r="T1268" s="7">
        <v>2.5499999999999998</v>
      </c>
      <c r="U1268" s="7">
        <v>2.57</v>
      </c>
      <c r="V1268" s="6" t="s">
        <v>32</v>
      </c>
      <c r="W1268" s="6">
        <v>1</v>
      </c>
      <c r="X1268" s="6">
        <v>0</v>
      </c>
      <c r="Y1268" s="6">
        <v>1</v>
      </c>
      <c r="Z1268" s="6">
        <v>1</v>
      </c>
      <c r="AA1268" s="6">
        <v>1</v>
      </c>
      <c r="AB1268" s="6">
        <v>1</v>
      </c>
      <c r="AC1268" s="6">
        <v>0</v>
      </c>
      <c r="AD1268" s="6">
        <v>0</v>
      </c>
      <c r="AE1268" s="6">
        <v>0</v>
      </c>
      <c r="AF1268" s="6">
        <v>0</v>
      </c>
      <c r="AG1268" s="6">
        <v>0</v>
      </c>
      <c r="AH1268" s="17"/>
    </row>
    <row r="1269" spans="1:34" x14ac:dyDescent="0.3">
      <c r="A1269" s="6">
        <v>201681</v>
      </c>
      <c r="B1269" s="12" t="str">
        <f t="shared" si="57"/>
        <v>2016-8-1</v>
      </c>
      <c r="C1269" s="15">
        <v>2016</v>
      </c>
      <c r="D1269" s="15">
        <v>8</v>
      </c>
      <c r="E1269" s="15">
        <v>1</v>
      </c>
      <c r="F1269" s="6" t="s">
        <v>28</v>
      </c>
      <c r="G1269" s="8" t="s">
        <v>38</v>
      </c>
      <c r="H1269" s="7">
        <v>3.25</v>
      </c>
      <c r="I1269" s="6" t="s">
        <v>59</v>
      </c>
      <c r="J1269" s="6" t="s">
        <v>31</v>
      </c>
      <c r="K1269" s="7">
        <v>3.5</v>
      </c>
      <c r="L1269" s="6" t="s">
        <v>32</v>
      </c>
      <c r="M1269" s="6">
        <v>201731</v>
      </c>
      <c r="N1269" s="6" t="str">
        <f t="shared" si="58"/>
        <v>2017-3-1</v>
      </c>
      <c r="O1269" s="7">
        <v>3.58</v>
      </c>
      <c r="P1269" s="7">
        <v>3.67</v>
      </c>
      <c r="Q1269" s="6" t="s">
        <v>32</v>
      </c>
      <c r="R1269" s="6">
        <v>202031</v>
      </c>
      <c r="S1269" s="6" t="str">
        <f t="shared" si="59"/>
        <v>2020-3-1</v>
      </c>
      <c r="T1269" s="7">
        <v>3.4</v>
      </c>
      <c r="U1269" s="7">
        <v>3.66</v>
      </c>
      <c r="V1269" s="6" t="s">
        <v>32</v>
      </c>
      <c r="W1269" s="6">
        <v>0</v>
      </c>
      <c r="X1269" s="6">
        <v>1</v>
      </c>
      <c r="Y1269" s="6">
        <v>1</v>
      </c>
      <c r="Z1269" s="6">
        <v>1</v>
      </c>
      <c r="AA1269" s="6">
        <v>1</v>
      </c>
      <c r="AB1269" s="6">
        <v>1</v>
      </c>
      <c r="AC1269" s="6">
        <v>0</v>
      </c>
      <c r="AD1269" s="6">
        <v>0</v>
      </c>
      <c r="AE1269" s="6">
        <v>0</v>
      </c>
      <c r="AF1269" s="6">
        <v>1</v>
      </c>
      <c r="AG1269" s="6">
        <v>1</v>
      </c>
      <c r="AH1269" s="17"/>
    </row>
    <row r="1270" spans="1:34" x14ac:dyDescent="0.3">
      <c r="A1270" s="6">
        <v>201681</v>
      </c>
      <c r="B1270" s="12" t="str">
        <f t="shared" si="57"/>
        <v>2016-8-1</v>
      </c>
      <c r="C1270" s="15">
        <v>2016</v>
      </c>
      <c r="D1270" s="15">
        <v>8</v>
      </c>
      <c r="E1270" s="15">
        <v>1</v>
      </c>
      <c r="F1270" s="6" t="s">
        <v>28</v>
      </c>
      <c r="G1270" s="6" t="s">
        <v>34</v>
      </c>
      <c r="H1270" s="7">
        <v>3.71</v>
      </c>
      <c r="I1270" s="6" t="s">
        <v>66</v>
      </c>
      <c r="J1270" s="6" t="s">
        <v>35</v>
      </c>
      <c r="K1270" s="7">
        <v>3.2</v>
      </c>
      <c r="L1270" s="6" t="s">
        <v>32</v>
      </c>
      <c r="M1270" s="6">
        <v>201731</v>
      </c>
      <c r="N1270" s="6" t="str">
        <f t="shared" si="58"/>
        <v>2017-3-1</v>
      </c>
      <c r="O1270" s="7">
        <v>2.15</v>
      </c>
      <c r="P1270" s="7">
        <v>1.1000000000000001</v>
      </c>
      <c r="Q1270" s="6" t="s">
        <v>42</v>
      </c>
      <c r="R1270" s="6">
        <v>202031</v>
      </c>
      <c r="S1270" s="6" t="str">
        <f t="shared" si="59"/>
        <v>2020-3-1</v>
      </c>
      <c r="T1270" s="7">
        <v>2.54</v>
      </c>
      <c r="U1270" s="7">
        <v>2.93</v>
      </c>
      <c r="V1270" s="6" t="s">
        <v>32</v>
      </c>
      <c r="W1270" s="6">
        <v>0</v>
      </c>
      <c r="X1270" s="6">
        <v>0</v>
      </c>
      <c r="Y1270" s="6">
        <v>1</v>
      </c>
      <c r="Z1270" s="6">
        <v>1</v>
      </c>
      <c r="AA1270" s="6">
        <v>1</v>
      </c>
      <c r="AB1270" s="6">
        <v>1</v>
      </c>
      <c r="AC1270" s="6">
        <v>0</v>
      </c>
      <c r="AD1270" s="6">
        <v>0</v>
      </c>
      <c r="AE1270" s="6">
        <v>0</v>
      </c>
      <c r="AF1270" s="6">
        <v>1</v>
      </c>
      <c r="AG1270" s="6">
        <v>1</v>
      </c>
      <c r="AH1270" s="17"/>
    </row>
    <row r="1271" spans="1:34" x14ac:dyDescent="0.3">
      <c r="A1271" s="6">
        <v>201681</v>
      </c>
      <c r="B1271" s="12" t="str">
        <f t="shared" si="57"/>
        <v>2016-8-1</v>
      </c>
      <c r="C1271" s="15">
        <v>2016</v>
      </c>
      <c r="D1271" s="15">
        <v>8</v>
      </c>
      <c r="E1271" s="15">
        <v>1</v>
      </c>
      <c r="F1271" s="6" t="s">
        <v>28</v>
      </c>
      <c r="G1271" s="6" t="s">
        <v>38</v>
      </c>
      <c r="H1271" s="7">
        <v>3.67</v>
      </c>
      <c r="I1271" s="6" t="s">
        <v>56</v>
      </c>
      <c r="J1271" s="6" t="s">
        <v>31</v>
      </c>
      <c r="K1271" s="7">
        <v>3.72</v>
      </c>
      <c r="L1271" s="6" t="s">
        <v>32</v>
      </c>
      <c r="M1271" s="6">
        <v>201731</v>
      </c>
      <c r="N1271" s="6" t="str">
        <f t="shared" si="58"/>
        <v>2017-3-1</v>
      </c>
      <c r="O1271" s="7">
        <v>3.47</v>
      </c>
      <c r="P1271" s="7">
        <v>3.25</v>
      </c>
      <c r="Q1271" s="6" t="s">
        <v>32</v>
      </c>
      <c r="R1271" s="6">
        <v>202131</v>
      </c>
      <c r="S1271" s="6" t="str">
        <f t="shared" si="59"/>
        <v>2021-3-1</v>
      </c>
      <c r="T1271" s="7">
        <v>3.13</v>
      </c>
      <c r="U1271" s="7">
        <v>3.49</v>
      </c>
      <c r="V1271" s="6" t="s">
        <v>32</v>
      </c>
      <c r="W1271" s="6">
        <v>0</v>
      </c>
      <c r="X1271" s="6">
        <v>0</v>
      </c>
      <c r="Y1271" s="6">
        <v>1</v>
      </c>
      <c r="Z1271" s="6">
        <v>1</v>
      </c>
      <c r="AA1271" s="6">
        <v>1</v>
      </c>
      <c r="AB1271" s="6">
        <v>1</v>
      </c>
      <c r="AC1271" s="6">
        <v>1</v>
      </c>
      <c r="AD1271" s="6">
        <v>0</v>
      </c>
      <c r="AE1271" s="6">
        <v>0</v>
      </c>
      <c r="AF1271" s="6">
        <v>0</v>
      </c>
      <c r="AG1271" s="6">
        <v>1</v>
      </c>
      <c r="AH1271" s="17"/>
    </row>
    <row r="1272" spans="1:34" x14ac:dyDescent="0.3">
      <c r="A1272" s="6">
        <v>201681</v>
      </c>
      <c r="B1272" s="12" t="str">
        <f t="shared" si="57"/>
        <v>2016-8-1</v>
      </c>
      <c r="C1272" s="15">
        <v>2016</v>
      </c>
      <c r="D1272" s="15">
        <v>8</v>
      </c>
      <c r="E1272" s="15">
        <v>1</v>
      </c>
      <c r="F1272" s="6" t="s">
        <v>28</v>
      </c>
      <c r="G1272" s="6" t="s">
        <v>38</v>
      </c>
      <c r="H1272" s="7">
        <v>3.33</v>
      </c>
      <c r="I1272" s="6" t="s">
        <v>56</v>
      </c>
      <c r="J1272" s="6" t="s">
        <v>41</v>
      </c>
      <c r="K1272" s="7">
        <v>3.6</v>
      </c>
      <c r="L1272" s="6" t="s">
        <v>32</v>
      </c>
      <c r="M1272" s="6">
        <v>201731</v>
      </c>
      <c r="N1272" s="6" t="str">
        <f t="shared" si="58"/>
        <v>2017-3-1</v>
      </c>
      <c r="O1272" s="7">
        <v>3.17</v>
      </c>
      <c r="P1272" s="7">
        <v>2.75</v>
      </c>
      <c r="Q1272" s="6" t="s">
        <v>32</v>
      </c>
      <c r="R1272" s="6">
        <v>202081</v>
      </c>
      <c r="S1272" s="6" t="str">
        <f t="shared" si="59"/>
        <v>2020-8-1</v>
      </c>
      <c r="T1272" s="7">
        <v>3.49</v>
      </c>
      <c r="U1272" s="7">
        <v>4</v>
      </c>
      <c r="V1272" s="6" t="s">
        <v>32</v>
      </c>
      <c r="W1272" s="6">
        <v>1</v>
      </c>
      <c r="X1272" s="6">
        <v>0</v>
      </c>
      <c r="Y1272" s="6">
        <v>1</v>
      </c>
      <c r="Z1272" s="6">
        <v>1</v>
      </c>
      <c r="AA1272" s="6">
        <v>1</v>
      </c>
      <c r="AB1272" s="6">
        <v>1</v>
      </c>
      <c r="AC1272" s="6">
        <v>1</v>
      </c>
      <c r="AD1272" s="6">
        <v>0</v>
      </c>
      <c r="AE1272" s="6">
        <v>0</v>
      </c>
      <c r="AF1272" s="6">
        <v>0</v>
      </c>
      <c r="AG1272" s="6">
        <v>1</v>
      </c>
      <c r="AH1272" s="17"/>
    </row>
    <row r="1273" spans="1:34" x14ac:dyDescent="0.3">
      <c r="A1273" s="6">
        <v>201681</v>
      </c>
      <c r="B1273" s="12" t="str">
        <f t="shared" si="57"/>
        <v>2016-8-1</v>
      </c>
      <c r="C1273" s="15">
        <v>2016</v>
      </c>
      <c r="D1273" s="15">
        <v>8</v>
      </c>
      <c r="E1273" s="15">
        <v>1</v>
      </c>
      <c r="F1273" s="6" t="s">
        <v>33</v>
      </c>
      <c r="G1273" s="6" t="s">
        <v>29</v>
      </c>
      <c r="H1273" s="7">
        <v>3.46</v>
      </c>
      <c r="I1273" s="6" t="s">
        <v>54</v>
      </c>
      <c r="J1273" s="6" t="s">
        <v>46</v>
      </c>
      <c r="K1273" s="7">
        <v>3.17</v>
      </c>
      <c r="L1273" s="6" t="s">
        <v>32</v>
      </c>
      <c r="M1273" s="6">
        <v>201731</v>
      </c>
      <c r="N1273" s="6" t="str">
        <f t="shared" si="58"/>
        <v>2017-3-1</v>
      </c>
      <c r="O1273" s="7">
        <v>3.17</v>
      </c>
      <c r="P1273" s="7">
        <v>2.8</v>
      </c>
      <c r="Q1273" s="6" t="s">
        <v>32</v>
      </c>
      <c r="R1273" s="6">
        <v>201731</v>
      </c>
      <c r="S1273" s="6" t="str">
        <f t="shared" si="59"/>
        <v>2017-3-1</v>
      </c>
      <c r="T1273" s="7">
        <v>3.17</v>
      </c>
      <c r="U1273" s="7">
        <v>2.8</v>
      </c>
      <c r="V1273" s="6" t="s">
        <v>32</v>
      </c>
      <c r="W1273" s="6">
        <v>0</v>
      </c>
      <c r="X1273" s="6">
        <v>1</v>
      </c>
      <c r="Y1273" s="6">
        <v>1</v>
      </c>
      <c r="Z1273" s="6">
        <v>0</v>
      </c>
      <c r="AA1273" s="6">
        <v>0</v>
      </c>
      <c r="AB1273" s="6">
        <v>0</v>
      </c>
      <c r="AC1273" s="6">
        <v>0</v>
      </c>
      <c r="AD1273" s="6">
        <v>0</v>
      </c>
      <c r="AE1273" s="6">
        <v>0</v>
      </c>
      <c r="AF1273" s="6">
        <v>0</v>
      </c>
      <c r="AG1273" s="6">
        <v>0</v>
      </c>
      <c r="AH1273" s="17"/>
    </row>
    <row r="1274" spans="1:34" x14ac:dyDescent="0.3">
      <c r="A1274" s="6">
        <v>201681</v>
      </c>
      <c r="B1274" s="12" t="str">
        <f t="shared" si="57"/>
        <v>2016-8-1</v>
      </c>
      <c r="C1274" s="15">
        <v>2016</v>
      </c>
      <c r="D1274" s="15">
        <v>8</v>
      </c>
      <c r="E1274" s="15">
        <v>1</v>
      </c>
      <c r="F1274" s="6" t="s">
        <v>33</v>
      </c>
      <c r="G1274" s="6" t="s">
        <v>40</v>
      </c>
      <c r="H1274" s="7">
        <v>3.22</v>
      </c>
      <c r="I1274" s="6" t="s">
        <v>65</v>
      </c>
      <c r="J1274" s="6" t="s">
        <v>43</v>
      </c>
      <c r="K1274" s="7">
        <v>2.39</v>
      </c>
      <c r="L1274" s="6" t="s">
        <v>32</v>
      </c>
      <c r="M1274" s="6">
        <v>201731</v>
      </c>
      <c r="N1274" s="6" t="str">
        <f t="shared" si="58"/>
        <v>2017-3-1</v>
      </c>
      <c r="O1274" s="7">
        <v>2.72</v>
      </c>
      <c r="P1274" s="7">
        <v>3.06</v>
      </c>
      <c r="Q1274" s="6" t="s">
        <v>32</v>
      </c>
      <c r="R1274" s="6">
        <v>201831</v>
      </c>
      <c r="S1274" s="6" t="str">
        <f t="shared" si="59"/>
        <v>2018-3-1</v>
      </c>
      <c r="T1274" s="7">
        <v>2.02</v>
      </c>
      <c r="U1274" s="7">
        <v>1.75</v>
      </c>
      <c r="V1274" s="6" t="s">
        <v>42</v>
      </c>
      <c r="W1274" s="6">
        <v>1</v>
      </c>
      <c r="X1274" s="6">
        <v>0</v>
      </c>
      <c r="Y1274" s="6">
        <v>1</v>
      </c>
      <c r="Z1274" s="6">
        <v>1</v>
      </c>
      <c r="AA1274" s="6">
        <v>0</v>
      </c>
      <c r="AB1274" s="6">
        <v>0</v>
      </c>
      <c r="AC1274" s="6">
        <v>0</v>
      </c>
      <c r="AD1274" s="6">
        <v>0</v>
      </c>
      <c r="AE1274" s="6">
        <v>0</v>
      </c>
      <c r="AF1274" s="6">
        <v>0</v>
      </c>
      <c r="AG1274" s="6">
        <v>0</v>
      </c>
      <c r="AH1274" s="17"/>
    </row>
    <row r="1275" spans="1:34" x14ac:dyDescent="0.3">
      <c r="A1275" s="6">
        <v>201681</v>
      </c>
      <c r="B1275" s="12" t="str">
        <f t="shared" si="57"/>
        <v>2016-8-1</v>
      </c>
      <c r="C1275" s="15">
        <v>2016</v>
      </c>
      <c r="D1275" s="15">
        <v>8</v>
      </c>
      <c r="E1275" s="15">
        <v>1</v>
      </c>
      <c r="F1275" s="6" t="s">
        <v>33</v>
      </c>
      <c r="G1275" s="6" t="s">
        <v>40</v>
      </c>
      <c r="H1275" s="7">
        <v>3.15</v>
      </c>
      <c r="I1275" s="6" t="s">
        <v>54</v>
      </c>
      <c r="J1275" s="6" t="s">
        <v>43</v>
      </c>
      <c r="K1275" s="7">
        <v>3.18</v>
      </c>
      <c r="L1275" s="6" t="s">
        <v>32</v>
      </c>
      <c r="M1275" s="6">
        <v>201731</v>
      </c>
      <c r="N1275" s="6" t="str">
        <f t="shared" si="58"/>
        <v>2017-3-1</v>
      </c>
      <c r="O1275" s="7">
        <v>2.5099999999999998</v>
      </c>
      <c r="P1275" s="7">
        <v>1.92</v>
      </c>
      <c r="Q1275" s="6" t="s">
        <v>42</v>
      </c>
      <c r="R1275" s="6">
        <v>201831</v>
      </c>
      <c r="S1275" s="6" t="str">
        <f t="shared" si="59"/>
        <v>2018-3-1</v>
      </c>
      <c r="T1275" s="7">
        <v>2.4500000000000002</v>
      </c>
      <c r="U1275" s="7">
        <v>2</v>
      </c>
      <c r="V1275" s="6" t="s">
        <v>32</v>
      </c>
      <c r="W1275" s="6">
        <v>1</v>
      </c>
      <c r="X1275" s="6">
        <v>0</v>
      </c>
      <c r="Y1275" s="6">
        <v>1</v>
      </c>
      <c r="Z1275" s="6">
        <v>1</v>
      </c>
      <c r="AA1275" s="6">
        <v>0</v>
      </c>
      <c r="AB1275" s="6">
        <v>0</v>
      </c>
      <c r="AC1275" s="6">
        <v>0</v>
      </c>
      <c r="AD1275" s="6">
        <v>0</v>
      </c>
      <c r="AE1275" s="6">
        <v>0</v>
      </c>
      <c r="AF1275" s="6">
        <v>0</v>
      </c>
      <c r="AG1275" s="6">
        <v>0</v>
      </c>
      <c r="AH1275" s="17"/>
    </row>
    <row r="1276" spans="1:34" x14ac:dyDescent="0.3">
      <c r="A1276" s="6">
        <v>201681</v>
      </c>
      <c r="B1276" s="12" t="str">
        <f t="shared" si="57"/>
        <v>2016-8-1</v>
      </c>
      <c r="C1276" s="15">
        <v>2016</v>
      </c>
      <c r="D1276" s="15">
        <v>8</v>
      </c>
      <c r="E1276" s="15">
        <v>1</v>
      </c>
      <c r="F1276" s="6" t="s">
        <v>28</v>
      </c>
      <c r="G1276" s="6" t="s">
        <v>38</v>
      </c>
      <c r="H1276" s="7">
        <v>2.91</v>
      </c>
      <c r="I1276" s="6" t="s">
        <v>51</v>
      </c>
      <c r="J1276" s="6" t="s">
        <v>31</v>
      </c>
      <c r="K1276" s="7">
        <v>3.52</v>
      </c>
      <c r="L1276" s="6" t="s">
        <v>32</v>
      </c>
      <c r="M1276" s="6">
        <v>201731</v>
      </c>
      <c r="N1276" s="6" t="str">
        <f t="shared" si="58"/>
        <v>2017-3-1</v>
      </c>
      <c r="O1276" s="7">
        <v>3.08</v>
      </c>
      <c r="P1276" s="7">
        <v>2.65</v>
      </c>
      <c r="Q1276" s="6" t="s">
        <v>32</v>
      </c>
      <c r="R1276" s="6">
        <v>202081</v>
      </c>
      <c r="S1276" s="6" t="str">
        <f t="shared" si="59"/>
        <v>2020-8-1</v>
      </c>
      <c r="T1276" s="7">
        <v>3.21</v>
      </c>
      <c r="U1276" s="7">
        <v>2.68</v>
      </c>
      <c r="V1276" s="6" t="s">
        <v>32</v>
      </c>
      <c r="W1276" s="6">
        <v>0</v>
      </c>
      <c r="X1276" s="6">
        <v>0</v>
      </c>
      <c r="Y1276" s="6">
        <v>1</v>
      </c>
      <c r="Z1276" s="6">
        <v>1</v>
      </c>
      <c r="AA1276" s="6">
        <v>1</v>
      </c>
      <c r="AB1276" s="6">
        <v>1</v>
      </c>
      <c r="AC1276" s="6">
        <v>1</v>
      </c>
      <c r="AD1276" s="6">
        <v>0</v>
      </c>
      <c r="AE1276" s="6">
        <v>0</v>
      </c>
      <c r="AF1276" s="6">
        <v>0</v>
      </c>
      <c r="AG1276" s="6">
        <v>0</v>
      </c>
      <c r="AH1276" s="17"/>
    </row>
    <row r="1277" spans="1:34" x14ac:dyDescent="0.3">
      <c r="A1277" s="6">
        <v>201681</v>
      </c>
      <c r="B1277" s="12" t="str">
        <f t="shared" si="57"/>
        <v>2016-8-1</v>
      </c>
      <c r="C1277" s="15">
        <v>2016</v>
      </c>
      <c r="D1277" s="15">
        <v>8</v>
      </c>
      <c r="E1277" s="15">
        <v>1</v>
      </c>
      <c r="F1277" s="6" t="s">
        <v>28</v>
      </c>
      <c r="G1277" s="6" t="s">
        <v>40</v>
      </c>
      <c r="H1277" s="7">
        <v>3.4</v>
      </c>
      <c r="I1277" s="6" t="s">
        <v>66</v>
      </c>
      <c r="J1277" s="6" t="s">
        <v>43</v>
      </c>
      <c r="K1277" s="7">
        <v>3.03</v>
      </c>
      <c r="L1277" s="6" t="s">
        <v>32</v>
      </c>
      <c r="M1277" s="6">
        <v>201731</v>
      </c>
      <c r="N1277" s="6" t="str">
        <f t="shared" si="58"/>
        <v>2017-3-1</v>
      </c>
      <c r="O1277" s="7">
        <v>3.15</v>
      </c>
      <c r="P1277" s="7">
        <v>3.25</v>
      </c>
      <c r="Q1277" s="6" t="s">
        <v>32</v>
      </c>
      <c r="R1277" s="6">
        <v>202031</v>
      </c>
      <c r="S1277" s="6" t="str">
        <f t="shared" si="59"/>
        <v>2020-3-1</v>
      </c>
      <c r="T1277" s="7">
        <v>3.32</v>
      </c>
      <c r="U1277" s="7">
        <v>3.7</v>
      </c>
      <c r="V1277" s="6" t="s">
        <v>32</v>
      </c>
      <c r="W1277" s="6">
        <v>1</v>
      </c>
      <c r="X1277" s="6">
        <v>1</v>
      </c>
      <c r="Y1277" s="6">
        <v>1</v>
      </c>
      <c r="Z1277" s="6">
        <v>1</v>
      </c>
      <c r="AA1277" s="6">
        <v>1</v>
      </c>
      <c r="AB1277" s="6">
        <v>1</v>
      </c>
      <c r="AC1277" s="6">
        <v>0</v>
      </c>
      <c r="AD1277" s="6">
        <v>0</v>
      </c>
      <c r="AE1277" s="6">
        <v>0</v>
      </c>
      <c r="AF1277" s="6">
        <v>1</v>
      </c>
      <c r="AG1277" s="6">
        <v>1</v>
      </c>
      <c r="AH1277" s="17"/>
    </row>
    <row r="1278" spans="1:34" x14ac:dyDescent="0.3">
      <c r="A1278" s="6">
        <v>201681</v>
      </c>
      <c r="B1278" s="12" t="str">
        <f t="shared" si="57"/>
        <v>2016-8-1</v>
      </c>
      <c r="C1278" s="15">
        <v>2016</v>
      </c>
      <c r="D1278" s="15">
        <v>8</v>
      </c>
      <c r="E1278" s="15">
        <v>1</v>
      </c>
      <c r="F1278" s="6" t="s">
        <v>33</v>
      </c>
      <c r="G1278" s="6" t="s">
        <v>37</v>
      </c>
      <c r="H1278" s="7">
        <v>2.87</v>
      </c>
      <c r="I1278" s="6" t="s">
        <v>63</v>
      </c>
      <c r="J1278" s="6" t="s">
        <v>45</v>
      </c>
      <c r="K1278" s="7">
        <v>1.93</v>
      </c>
      <c r="L1278" s="6" t="s">
        <v>39</v>
      </c>
      <c r="M1278" s="6">
        <v>201731</v>
      </c>
      <c r="N1278" s="6" t="str">
        <f t="shared" si="58"/>
        <v>2017-3-1</v>
      </c>
      <c r="O1278" s="7">
        <v>1.92</v>
      </c>
      <c r="P1278" s="7">
        <v>1.92</v>
      </c>
      <c r="Q1278" s="6" t="s">
        <v>39</v>
      </c>
      <c r="R1278" s="6">
        <v>202031</v>
      </c>
      <c r="S1278" s="6" t="str">
        <f t="shared" si="59"/>
        <v>2020-3-1</v>
      </c>
      <c r="T1278" s="7">
        <v>2.2400000000000002</v>
      </c>
      <c r="U1278" s="7">
        <v>2.73</v>
      </c>
      <c r="V1278" s="6" t="s">
        <v>32</v>
      </c>
      <c r="W1278" s="6">
        <v>0</v>
      </c>
      <c r="X1278" s="6">
        <v>0</v>
      </c>
      <c r="Y1278" s="6">
        <v>1</v>
      </c>
      <c r="Z1278" s="6">
        <v>1</v>
      </c>
      <c r="AA1278" s="6">
        <v>1</v>
      </c>
      <c r="AB1278" s="6">
        <v>1</v>
      </c>
      <c r="AC1278" s="6">
        <v>0</v>
      </c>
      <c r="AD1278" s="6">
        <v>0</v>
      </c>
      <c r="AE1278" s="6">
        <v>0</v>
      </c>
      <c r="AF1278" s="6">
        <v>0</v>
      </c>
      <c r="AG1278" s="6">
        <v>1</v>
      </c>
      <c r="AH1278" s="17"/>
    </row>
    <row r="1279" spans="1:34" x14ac:dyDescent="0.3">
      <c r="A1279" s="6">
        <v>201681</v>
      </c>
      <c r="B1279" s="12" t="str">
        <f t="shared" si="57"/>
        <v>2016-8-1</v>
      </c>
      <c r="C1279" s="15">
        <v>2016</v>
      </c>
      <c r="D1279" s="15">
        <v>8</v>
      </c>
      <c r="E1279" s="15">
        <v>1</v>
      </c>
      <c r="F1279" s="6" t="s">
        <v>33</v>
      </c>
      <c r="G1279" s="6" t="s">
        <v>34</v>
      </c>
      <c r="H1279" s="7">
        <v>3.79</v>
      </c>
      <c r="I1279" s="6" t="s">
        <v>51</v>
      </c>
      <c r="J1279" s="6" t="s">
        <v>35</v>
      </c>
      <c r="K1279" s="7">
        <v>3.1</v>
      </c>
      <c r="L1279" s="6" t="s">
        <v>32</v>
      </c>
      <c r="M1279" s="6">
        <v>201771</v>
      </c>
      <c r="N1279" s="6" t="str">
        <f t="shared" si="58"/>
        <v>2017-7-1</v>
      </c>
      <c r="O1279" s="7">
        <v>3.29</v>
      </c>
      <c r="P1279" s="7">
        <v>3.3</v>
      </c>
      <c r="Q1279" s="6" t="s">
        <v>32</v>
      </c>
      <c r="R1279" s="6">
        <v>201831</v>
      </c>
      <c r="S1279" s="6" t="str">
        <f t="shared" si="59"/>
        <v>2018-3-1</v>
      </c>
      <c r="T1279" s="7">
        <v>3.31</v>
      </c>
      <c r="U1279" s="7">
        <v>3.33</v>
      </c>
      <c r="V1279" s="6" t="s">
        <v>32</v>
      </c>
      <c r="W1279" s="6">
        <v>0</v>
      </c>
      <c r="X1279" s="6">
        <v>1</v>
      </c>
      <c r="Y1279" s="6">
        <v>1</v>
      </c>
      <c r="Z1279" s="6">
        <v>1</v>
      </c>
      <c r="AA1279" s="6">
        <v>0</v>
      </c>
      <c r="AB1279" s="6">
        <v>0</v>
      </c>
      <c r="AC1279" s="6">
        <v>0</v>
      </c>
      <c r="AD1279" s="6">
        <v>0</v>
      </c>
      <c r="AE1279" s="6">
        <v>0</v>
      </c>
      <c r="AF1279" s="6">
        <v>0</v>
      </c>
      <c r="AG1279" s="6">
        <v>0</v>
      </c>
      <c r="AH1279" s="17"/>
    </row>
    <row r="1280" spans="1:34" x14ac:dyDescent="0.3">
      <c r="A1280" s="6">
        <v>201681</v>
      </c>
      <c r="B1280" s="12" t="str">
        <f t="shared" si="57"/>
        <v>2016-8-1</v>
      </c>
      <c r="C1280" s="15">
        <v>2016</v>
      </c>
      <c r="D1280" s="15">
        <v>8</v>
      </c>
      <c r="E1280" s="15">
        <v>1</v>
      </c>
      <c r="F1280" s="6" t="s">
        <v>28</v>
      </c>
      <c r="G1280" s="6" t="s">
        <v>38</v>
      </c>
      <c r="H1280" s="7">
        <v>3.53</v>
      </c>
      <c r="I1280" s="6" t="s">
        <v>54</v>
      </c>
      <c r="J1280" s="6" t="s">
        <v>31</v>
      </c>
      <c r="K1280" s="7">
        <v>4</v>
      </c>
      <c r="L1280" s="6" t="s">
        <v>32</v>
      </c>
      <c r="M1280" s="6">
        <v>201731</v>
      </c>
      <c r="N1280" s="6" t="str">
        <f t="shared" si="58"/>
        <v>2017-3-1</v>
      </c>
      <c r="O1280" s="7">
        <v>3.77</v>
      </c>
      <c r="P1280" s="7">
        <v>3.6</v>
      </c>
      <c r="Q1280" s="6" t="s">
        <v>32</v>
      </c>
      <c r="R1280" s="6">
        <v>202031</v>
      </c>
      <c r="S1280" s="6" t="str">
        <f t="shared" si="59"/>
        <v>2020-3-1</v>
      </c>
      <c r="T1280" s="7">
        <v>3.82</v>
      </c>
      <c r="U1280" s="7">
        <v>4</v>
      </c>
      <c r="V1280" s="6" t="s">
        <v>32</v>
      </c>
      <c r="W1280" s="6">
        <v>0</v>
      </c>
      <c r="X1280" s="6">
        <v>0</v>
      </c>
      <c r="Y1280" s="6">
        <v>1</v>
      </c>
      <c r="Z1280" s="6">
        <v>1</v>
      </c>
      <c r="AA1280" s="6">
        <v>1</v>
      </c>
      <c r="AB1280" s="6">
        <v>1</v>
      </c>
      <c r="AC1280" s="6">
        <v>0</v>
      </c>
      <c r="AD1280" s="6">
        <v>0</v>
      </c>
      <c r="AE1280" s="6">
        <v>0</v>
      </c>
      <c r="AF1280" s="6">
        <v>1</v>
      </c>
      <c r="AG1280" s="6">
        <v>1</v>
      </c>
      <c r="AH1280" s="17"/>
    </row>
    <row r="1281" spans="1:34" x14ac:dyDescent="0.3">
      <c r="A1281" s="6">
        <v>201681</v>
      </c>
      <c r="B1281" s="12" t="str">
        <f t="shared" si="57"/>
        <v>2016-8-1</v>
      </c>
      <c r="C1281" s="15">
        <v>2016</v>
      </c>
      <c r="D1281" s="15">
        <v>8</v>
      </c>
      <c r="E1281" s="15">
        <v>1</v>
      </c>
      <c r="F1281" s="6" t="s">
        <v>28</v>
      </c>
      <c r="G1281" s="6" t="s">
        <v>37</v>
      </c>
      <c r="H1281" s="7">
        <v>2.6</v>
      </c>
      <c r="I1281" s="6" t="s">
        <v>66</v>
      </c>
      <c r="J1281" s="6" t="s">
        <v>31</v>
      </c>
      <c r="K1281" s="7">
        <v>1.33</v>
      </c>
      <c r="L1281" s="6" t="s">
        <v>39</v>
      </c>
      <c r="M1281" s="6">
        <v>201731</v>
      </c>
      <c r="N1281" s="6" t="str">
        <f t="shared" si="58"/>
        <v>2017-3-1</v>
      </c>
      <c r="O1281" s="7">
        <v>1.83</v>
      </c>
      <c r="P1281" s="7">
        <v>2.33</v>
      </c>
      <c r="Q1281" s="6" t="s">
        <v>39</v>
      </c>
      <c r="R1281" s="6">
        <v>201731</v>
      </c>
      <c r="S1281" s="6" t="str">
        <f t="shared" si="59"/>
        <v>2017-3-1</v>
      </c>
      <c r="T1281" s="7">
        <v>1.83</v>
      </c>
      <c r="U1281" s="7">
        <v>2.33</v>
      </c>
      <c r="V1281" s="6" t="s">
        <v>39</v>
      </c>
      <c r="W1281" s="6">
        <v>0</v>
      </c>
      <c r="X1281" s="6">
        <v>1</v>
      </c>
      <c r="Y1281" s="6">
        <v>1</v>
      </c>
      <c r="Z1281" s="6">
        <v>0</v>
      </c>
      <c r="AA1281" s="6">
        <v>0</v>
      </c>
      <c r="AB1281" s="6">
        <v>0</v>
      </c>
      <c r="AC1281" s="6">
        <v>0</v>
      </c>
      <c r="AD1281" s="6">
        <v>0</v>
      </c>
      <c r="AE1281" s="6">
        <v>0</v>
      </c>
      <c r="AF1281" s="6">
        <v>0</v>
      </c>
      <c r="AG1281" s="6">
        <v>0</v>
      </c>
      <c r="AH1281" s="17"/>
    </row>
    <row r="1282" spans="1:34" x14ac:dyDescent="0.3">
      <c r="A1282" s="6">
        <v>201681</v>
      </c>
      <c r="B1282" s="12" t="str">
        <f t="shared" si="57"/>
        <v>2016-8-1</v>
      </c>
      <c r="C1282" s="15">
        <v>2016</v>
      </c>
      <c r="D1282" s="15">
        <v>8</v>
      </c>
      <c r="E1282" s="15">
        <v>1</v>
      </c>
      <c r="F1282" s="6" t="s">
        <v>28</v>
      </c>
      <c r="G1282" s="6" t="s">
        <v>40</v>
      </c>
      <c r="H1282" s="7">
        <v>3.06</v>
      </c>
      <c r="I1282" s="6" t="s">
        <v>57</v>
      </c>
      <c r="J1282" s="6" t="s">
        <v>43</v>
      </c>
      <c r="K1282" s="7">
        <v>2.42</v>
      </c>
      <c r="L1282" s="6" t="s">
        <v>32</v>
      </c>
      <c r="M1282" s="6">
        <v>201731</v>
      </c>
      <c r="N1282" s="6" t="str">
        <f t="shared" si="58"/>
        <v>2017-3-1</v>
      </c>
      <c r="O1282" s="7">
        <v>2.82</v>
      </c>
      <c r="P1282" s="7">
        <v>3.05</v>
      </c>
      <c r="Q1282" s="6" t="s">
        <v>32</v>
      </c>
      <c r="R1282" s="6">
        <v>201731</v>
      </c>
      <c r="S1282" s="6" t="str">
        <f t="shared" si="59"/>
        <v>2017-3-1</v>
      </c>
      <c r="T1282" s="7">
        <v>2.82</v>
      </c>
      <c r="U1282" s="7">
        <v>3.05</v>
      </c>
      <c r="V1282" s="6" t="s">
        <v>32</v>
      </c>
      <c r="W1282" s="6">
        <v>1</v>
      </c>
      <c r="X1282" s="6">
        <v>0</v>
      </c>
      <c r="Y1282" s="6">
        <v>1</v>
      </c>
      <c r="Z1282" s="6">
        <v>0</v>
      </c>
      <c r="AA1282" s="6">
        <v>0</v>
      </c>
      <c r="AB1282" s="6">
        <v>0</v>
      </c>
      <c r="AC1282" s="6">
        <v>0</v>
      </c>
      <c r="AD1282" s="6">
        <v>0</v>
      </c>
      <c r="AE1282" s="6">
        <v>0</v>
      </c>
      <c r="AF1282" s="6">
        <v>0</v>
      </c>
      <c r="AG1282" s="6">
        <v>0</v>
      </c>
      <c r="AH1282" s="17"/>
    </row>
    <row r="1283" spans="1:34" x14ac:dyDescent="0.3">
      <c r="A1283" s="6">
        <v>201681</v>
      </c>
      <c r="B1283" s="12" t="str">
        <f t="shared" ref="B1283:B1346" si="60">LEFT(A1283,4)&amp;"-"&amp;MID(A1283,5,1)&amp;"-"&amp;RIGHT(A1283,1)</f>
        <v>2016-8-1</v>
      </c>
      <c r="C1283" s="15">
        <v>2016</v>
      </c>
      <c r="D1283" s="15">
        <v>8</v>
      </c>
      <c r="E1283" s="15">
        <v>1</v>
      </c>
      <c r="F1283" s="6" t="s">
        <v>33</v>
      </c>
      <c r="G1283" s="6" t="s">
        <v>34</v>
      </c>
      <c r="H1283" s="7">
        <v>3.52</v>
      </c>
      <c r="I1283" s="6" t="s">
        <v>51</v>
      </c>
      <c r="J1283" s="6" t="s">
        <v>35</v>
      </c>
      <c r="K1283" s="7">
        <v>4</v>
      </c>
      <c r="L1283" s="6" t="s">
        <v>32</v>
      </c>
      <c r="M1283" s="6">
        <v>201771</v>
      </c>
      <c r="N1283" s="6" t="str">
        <f t="shared" ref="N1283:N1346" si="61">LEFT(M1283,4)&amp;"-"&amp;MID(M1283,5,1)&amp;"-"&amp;RIGHT(M1283,1)</f>
        <v>2017-7-1</v>
      </c>
      <c r="O1283" s="7">
        <v>4</v>
      </c>
      <c r="P1283" s="7">
        <v>4</v>
      </c>
      <c r="Q1283" s="6" t="s">
        <v>32</v>
      </c>
      <c r="R1283" s="6">
        <v>202031</v>
      </c>
      <c r="S1283" s="6" t="str">
        <f t="shared" ref="S1283:S1346" si="62">LEFT(R1283,4)&amp;"-"&amp;MID(R1283,5,1)&amp;"-"&amp;RIGHT(R1283,1)</f>
        <v>2020-3-1</v>
      </c>
      <c r="T1283" s="7">
        <v>3.97</v>
      </c>
      <c r="U1283" s="7">
        <v>3.8</v>
      </c>
      <c r="V1283" s="6" t="s">
        <v>32</v>
      </c>
      <c r="W1283" s="6">
        <v>0</v>
      </c>
      <c r="X1283" s="6">
        <v>1</v>
      </c>
      <c r="Y1283" s="6">
        <v>1</v>
      </c>
      <c r="Z1283" s="6">
        <v>1</v>
      </c>
      <c r="AA1283" s="6">
        <v>1</v>
      </c>
      <c r="AB1283" s="6">
        <v>1</v>
      </c>
      <c r="AC1283" s="6">
        <v>0</v>
      </c>
      <c r="AD1283" s="6">
        <v>0</v>
      </c>
      <c r="AE1283" s="6">
        <v>0</v>
      </c>
      <c r="AF1283" s="6">
        <v>1</v>
      </c>
      <c r="AG1283" s="6">
        <v>1</v>
      </c>
      <c r="AH1283" s="17"/>
    </row>
    <row r="1284" spans="1:34" x14ac:dyDescent="0.3">
      <c r="A1284" s="6">
        <v>201681</v>
      </c>
      <c r="B1284" s="12" t="str">
        <f t="shared" si="60"/>
        <v>2016-8-1</v>
      </c>
      <c r="C1284" s="15">
        <v>2016</v>
      </c>
      <c r="D1284" s="15">
        <v>8</v>
      </c>
      <c r="E1284" s="15">
        <v>1</v>
      </c>
      <c r="F1284" s="6" t="s">
        <v>33</v>
      </c>
      <c r="G1284" s="6" t="s">
        <v>34</v>
      </c>
      <c r="H1284" s="7">
        <v>2.87</v>
      </c>
      <c r="I1284" s="6" t="s">
        <v>56</v>
      </c>
      <c r="J1284" s="6" t="s">
        <v>35</v>
      </c>
      <c r="K1284" s="7">
        <v>4</v>
      </c>
      <c r="L1284" s="6" t="s">
        <v>32</v>
      </c>
      <c r="M1284" s="6">
        <v>201731</v>
      </c>
      <c r="N1284" s="6" t="str">
        <f t="shared" si="61"/>
        <v>2017-3-1</v>
      </c>
      <c r="O1284" s="7">
        <v>3.9</v>
      </c>
      <c r="P1284" s="7">
        <v>3.85</v>
      </c>
      <c r="Q1284" s="6" t="s">
        <v>32</v>
      </c>
      <c r="R1284" s="6">
        <v>202031</v>
      </c>
      <c r="S1284" s="6" t="str">
        <f t="shared" si="62"/>
        <v>2020-3-1</v>
      </c>
      <c r="T1284" s="7">
        <v>3.89</v>
      </c>
      <c r="U1284" s="7">
        <v>3.58</v>
      </c>
      <c r="V1284" s="6" t="s">
        <v>32</v>
      </c>
      <c r="W1284" s="6">
        <v>0</v>
      </c>
      <c r="X1284" s="6">
        <v>0</v>
      </c>
      <c r="Y1284" s="6">
        <v>1</v>
      </c>
      <c r="Z1284" s="6">
        <v>1</v>
      </c>
      <c r="AA1284" s="6">
        <v>1</v>
      </c>
      <c r="AB1284" s="6">
        <v>1</v>
      </c>
      <c r="AC1284" s="6">
        <v>0</v>
      </c>
      <c r="AD1284" s="6">
        <v>0</v>
      </c>
      <c r="AE1284" s="6">
        <v>0</v>
      </c>
      <c r="AF1284" s="6">
        <v>0</v>
      </c>
      <c r="AG1284" s="6">
        <v>0</v>
      </c>
      <c r="AH1284" s="17"/>
    </row>
    <row r="1285" spans="1:34" x14ac:dyDescent="0.3">
      <c r="A1285" s="6">
        <v>201681</v>
      </c>
      <c r="B1285" s="12" t="str">
        <f t="shared" si="60"/>
        <v>2016-8-1</v>
      </c>
      <c r="C1285" s="15">
        <v>2016</v>
      </c>
      <c r="D1285" s="15">
        <v>8</v>
      </c>
      <c r="E1285" s="15">
        <v>1</v>
      </c>
      <c r="F1285" s="6" t="s">
        <v>28</v>
      </c>
      <c r="G1285" s="6" t="s">
        <v>37</v>
      </c>
      <c r="H1285" s="7">
        <v>3.41</v>
      </c>
      <c r="I1285" s="6" t="s">
        <v>59</v>
      </c>
      <c r="J1285" s="6" t="s">
        <v>31</v>
      </c>
      <c r="K1285" s="7">
        <v>3.11</v>
      </c>
      <c r="L1285" s="6" t="s">
        <v>32</v>
      </c>
      <c r="M1285" s="6">
        <v>201731</v>
      </c>
      <c r="N1285" s="6" t="str">
        <f t="shared" si="61"/>
        <v>2017-3-1</v>
      </c>
      <c r="O1285" s="7">
        <v>3.05</v>
      </c>
      <c r="P1285" s="7">
        <v>3</v>
      </c>
      <c r="Q1285" s="6" t="s">
        <v>32</v>
      </c>
      <c r="R1285" s="6">
        <v>202031</v>
      </c>
      <c r="S1285" s="6" t="str">
        <f t="shared" si="62"/>
        <v>2020-3-1</v>
      </c>
      <c r="T1285" s="7">
        <v>3.37</v>
      </c>
      <c r="U1285" s="7">
        <v>3.82</v>
      </c>
      <c r="V1285" s="6" t="s">
        <v>32</v>
      </c>
      <c r="W1285" s="6">
        <v>0</v>
      </c>
      <c r="X1285" s="6">
        <v>0</v>
      </c>
      <c r="Y1285" s="6">
        <v>1</v>
      </c>
      <c r="Z1285" s="6">
        <v>1</v>
      </c>
      <c r="AA1285" s="6">
        <v>1</v>
      </c>
      <c r="AB1285" s="6">
        <v>1</v>
      </c>
      <c r="AC1285" s="6">
        <v>0</v>
      </c>
      <c r="AD1285" s="6">
        <v>0</v>
      </c>
      <c r="AE1285" s="6">
        <v>0</v>
      </c>
      <c r="AF1285" s="6">
        <v>1</v>
      </c>
      <c r="AG1285" s="6">
        <v>1</v>
      </c>
      <c r="AH1285" s="17"/>
    </row>
    <row r="1286" spans="1:34" x14ac:dyDescent="0.3">
      <c r="A1286" s="6">
        <v>201681</v>
      </c>
      <c r="B1286" s="12" t="str">
        <f t="shared" si="60"/>
        <v>2016-8-1</v>
      </c>
      <c r="C1286" s="15">
        <v>2016</v>
      </c>
      <c r="D1286" s="15">
        <v>8</v>
      </c>
      <c r="E1286" s="15">
        <v>1</v>
      </c>
      <c r="F1286" s="6" t="s">
        <v>28</v>
      </c>
      <c r="G1286" s="6" t="s">
        <v>38</v>
      </c>
      <c r="H1286" s="7">
        <v>3.4</v>
      </c>
      <c r="I1286" s="6" t="s">
        <v>59</v>
      </c>
      <c r="J1286" s="6" t="s">
        <v>41</v>
      </c>
      <c r="K1286" s="7">
        <v>3.9</v>
      </c>
      <c r="L1286" s="6" t="s">
        <v>32</v>
      </c>
      <c r="M1286" s="6">
        <v>201731</v>
      </c>
      <c r="N1286" s="6" t="str">
        <f t="shared" si="61"/>
        <v>2017-3-1</v>
      </c>
      <c r="O1286" s="7">
        <v>3.58</v>
      </c>
      <c r="P1286" s="7">
        <v>3.35</v>
      </c>
      <c r="Q1286" s="6" t="s">
        <v>32</v>
      </c>
      <c r="R1286" s="6">
        <v>202031</v>
      </c>
      <c r="S1286" s="6" t="str">
        <f t="shared" si="62"/>
        <v>2020-3-1</v>
      </c>
      <c r="T1286" s="7">
        <v>3.71</v>
      </c>
      <c r="U1286" s="7">
        <v>4</v>
      </c>
      <c r="V1286" s="6" t="s">
        <v>32</v>
      </c>
      <c r="W1286" s="6">
        <v>1</v>
      </c>
      <c r="X1286" s="6">
        <v>0</v>
      </c>
      <c r="Y1286" s="6">
        <v>1</v>
      </c>
      <c r="Z1286" s="6">
        <v>1</v>
      </c>
      <c r="AA1286" s="6">
        <v>1</v>
      </c>
      <c r="AB1286" s="6">
        <v>1</v>
      </c>
      <c r="AC1286" s="6">
        <v>0</v>
      </c>
      <c r="AD1286" s="6">
        <v>0</v>
      </c>
      <c r="AE1286" s="6">
        <v>0</v>
      </c>
      <c r="AF1286" s="6">
        <v>1</v>
      </c>
      <c r="AG1286" s="6">
        <v>1</v>
      </c>
      <c r="AH1286" s="17"/>
    </row>
    <row r="1287" spans="1:34" x14ac:dyDescent="0.3">
      <c r="A1287" s="6">
        <v>201681</v>
      </c>
      <c r="B1287" s="12" t="str">
        <f t="shared" si="60"/>
        <v>2016-8-1</v>
      </c>
      <c r="C1287" s="15">
        <v>2016</v>
      </c>
      <c r="D1287" s="15">
        <v>8</v>
      </c>
      <c r="E1287" s="15">
        <v>1</v>
      </c>
      <c r="F1287" s="6" t="s">
        <v>33</v>
      </c>
      <c r="G1287" s="6" t="s">
        <v>34</v>
      </c>
      <c r="H1287" s="7">
        <v>3.06</v>
      </c>
      <c r="I1287" s="6" t="s">
        <v>52</v>
      </c>
      <c r="J1287" s="6" t="s">
        <v>35</v>
      </c>
      <c r="K1287" s="7">
        <v>0.68</v>
      </c>
      <c r="L1287" s="6" t="s">
        <v>39</v>
      </c>
      <c r="M1287" s="6">
        <v>201681</v>
      </c>
      <c r="N1287" s="6" t="str">
        <f t="shared" si="61"/>
        <v>2016-8-1</v>
      </c>
      <c r="O1287" s="7">
        <v>0.68</v>
      </c>
      <c r="P1287" s="7">
        <v>0.68</v>
      </c>
      <c r="Q1287" s="6" t="s">
        <v>39</v>
      </c>
      <c r="R1287" s="6">
        <v>201681</v>
      </c>
      <c r="S1287" s="6" t="str">
        <f t="shared" si="62"/>
        <v>2016-8-1</v>
      </c>
      <c r="T1287" s="7">
        <v>0.68</v>
      </c>
      <c r="U1287" s="7">
        <v>0.68</v>
      </c>
      <c r="V1287" s="6" t="s">
        <v>39</v>
      </c>
      <c r="W1287" s="6">
        <v>0</v>
      </c>
      <c r="X1287" s="6">
        <v>0</v>
      </c>
      <c r="Y1287" s="6">
        <v>1</v>
      </c>
      <c r="Z1287" s="6">
        <v>0</v>
      </c>
      <c r="AA1287" s="6">
        <v>0</v>
      </c>
      <c r="AB1287" s="6">
        <v>0</v>
      </c>
      <c r="AC1287" s="6">
        <v>0</v>
      </c>
      <c r="AD1287" s="6">
        <v>0</v>
      </c>
      <c r="AE1287" s="6">
        <v>0</v>
      </c>
      <c r="AF1287" s="6">
        <v>0</v>
      </c>
      <c r="AG1287" s="6">
        <v>0</v>
      </c>
      <c r="AH1287" s="17"/>
    </row>
    <row r="1288" spans="1:34" x14ac:dyDescent="0.3">
      <c r="A1288" s="6">
        <v>201681</v>
      </c>
      <c r="B1288" s="12" t="str">
        <f t="shared" si="60"/>
        <v>2016-8-1</v>
      </c>
      <c r="C1288" s="15">
        <v>2016</v>
      </c>
      <c r="D1288" s="15">
        <v>8</v>
      </c>
      <c r="E1288" s="15">
        <v>1</v>
      </c>
      <c r="F1288" s="6" t="s">
        <v>33</v>
      </c>
      <c r="G1288" s="6" t="s">
        <v>38</v>
      </c>
      <c r="H1288" s="7">
        <v>3.53</v>
      </c>
      <c r="I1288" s="6" t="s">
        <v>61</v>
      </c>
      <c r="J1288" s="6" t="s">
        <v>46</v>
      </c>
      <c r="K1288" s="7">
        <v>3.45</v>
      </c>
      <c r="L1288" s="6" t="s">
        <v>32</v>
      </c>
      <c r="M1288" s="6">
        <v>201731</v>
      </c>
      <c r="N1288" s="6" t="str">
        <f t="shared" si="61"/>
        <v>2017-3-1</v>
      </c>
      <c r="O1288" s="7">
        <v>3.36</v>
      </c>
      <c r="P1288" s="7">
        <v>3.27</v>
      </c>
      <c r="Q1288" s="6" t="s">
        <v>32</v>
      </c>
      <c r="R1288" s="6">
        <v>202031</v>
      </c>
      <c r="S1288" s="6" t="str">
        <f t="shared" si="62"/>
        <v>2020-3-1</v>
      </c>
      <c r="T1288" s="7">
        <v>3.15</v>
      </c>
      <c r="U1288" s="7">
        <v>3.92</v>
      </c>
      <c r="V1288" s="6" t="s">
        <v>32</v>
      </c>
      <c r="W1288" s="6">
        <v>0</v>
      </c>
      <c r="X1288" s="6">
        <v>1</v>
      </c>
      <c r="Y1288" s="6">
        <v>1</v>
      </c>
      <c r="Z1288" s="6">
        <v>1</v>
      </c>
      <c r="AA1288" s="6">
        <v>1</v>
      </c>
      <c r="AB1288" s="6">
        <v>1</v>
      </c>
      <c r="AC1288" s="6">
        <v>0</v>
      </c>
      <c r="AD1288" s="6">
        <v>0</v>
      </c>
      <c r="AE1288" s="6">
        <v>0</v>
      </c>
      <c r="AF1288" s="6">
        <v>1</v>
      </c>
      <c r="AG1288" s="6">
        <v>1</v>
      </c>
      <c r="AH1288" s="17"/>
    </row>
    <row r="1289" spans="1:34" x14ac:dyDescent="0.3">
      <c r="A1289" s="6">
        <v>201681</v>
      </c>
      <c r="B1289" s="12" t="str">
        <f t="shared" si="60"/>
        <v>2016-8-1</v>
      </c>
      <c r="C1289" s="15">
        <v>2016</v>
      </c>
      <c r="D1289" s="15">
        <v>8</v>
      </c>
      <c r="E1289" s="15">
        <v>1</v>
      </c>
      <c r="F1289" s="6" t="s">
        <v>28</v>
      </c>
      <c r="G1289" s="6" t="s">
        <v>38</v>
      </c>
      <c r="H1289" s="7">
        <v>3.34</v>
      </c>
      <c r="I1289" s="6" t="s">
        <v>51</v>
      </c>
      <c r="J1289" s="6" t="s">
        <v>41</v>
      </c>
      <c r="K1289" s="7">
        <v>3.64</v>
      </c>
      <c r="L1289" s="6" t="s">
        <v>32</v>
      </c>
      <c r="M1289" s="6">
        <v>201731</v>
      </c>
      <c r="N1289" s="6" t="str">
        <f t="shared" si="61"/>
        <v>2017-3-1</v>
      </c>
      <c r="O1289" s="7">
        <v>3.66</v>
      </c>
      <c r="P1289" s="7">
        <v>3.67</v>
      </c>
      <c r="Q1289" s="6" t="s">
        <v>32</v>
      </c>
      <c r="R1289" s="6">
        <v>202031</v>
      </c>
      <c r="S1289" s="6" t="str">
        <f t="shared" si="62"/>
        <v>2020-3-1</v>
      </c>
      <c r="T1289" s="7">
        <v>3.74</v>
      </c>
      <c r="U1289" s="7">
        <v>0</v>
      </c>
      <c r="V1289" s="6" t="s">
        <v>32</v>
      </c>
      <c r="W1289" s="6">
        <v>0</v>
      </c>
      <c r="X1289" s="6">
        <v>0</v>
      </c>
      <c r="Y1289" s="6">
        <v>1</v>
      </c>
      <c r="Z1289" s="6">
        <v>1</v>
      </c>
      <c r="AA1289" s="6">
        <v>1</v>
      </c>
      <c r="AB1289" s="6">
        <v>1</v>
      </c>
      <c r="AC1289" s="6">
        <v>0</v>
      </c>
      <c r="AD1289" s="6">
        <v>0</v>
      </c>
      <c r="AE1289" s="6">
        <v>0</v>
      </c>
      <c r="AF1289" s="6">
        <v>1</v>
      </c>
      <c r="AG1289" s="6">
        <v>1</v>
      </c>
      <c r="AH1289" s="17"/>
    </row>
    <row r="1290" spans="1:34" x14ac:dyDescent="0.3">
      <c r="A1290" s="6">
        <v>201681</v>
      </c>
      <c r="B1290" s="12" t="str">
        <f t="shared" si="60"/>
        <v>2016-8-1</v>
      </c>
      <c r="C1290" s="15">
        <v>2016</v>
      </c>
      <c r="D1290" s="15">
        <v>8</v>
      </c>
      <c r="E1290" s="15">
        <v>1</v>
      </c>
      <c r="F1290" s="6" t="s">
        <v>33</v>
      </c>
      <c r="G1290" s="6" t="s">
        <v>37</v>
      </c>
      <c r="H1290" s="7">
        <v>3.11</v>
      </c>
      <c r="I1290" s="6" t="s">
        <v>52</v>
      </c>
      <c r="J1290" s="6" t="s">
        <v>43</v>
      </c>
      <c r="K1290" s="7">
        <v>2.97</v>
      </c>
      <c r="L1290" s="6" t="s">
        <v>32</v>
      </c>
      <c r="M1290" s="6">
        <v>201731</v>
      </c>
      <c r="N1290" s="6" t="str">
        <f t="shared" si="61"/>
        <v>2017-3-1</v>
      </c>
      <c r="O1290" s="7">
        <v>3.23</v>
      </c>
      <c r="P1290" s="7">
        <v>3.45</v>
      </c>
      <c r="Q1290" s="6" t="s">
        <v>32</v>
      </c>
      <c r="R1290" s="6">
        <v>202081</v>
      </c>
      <c r="S1290" s="6" t="str">
        <f t="shared" si="62"/>
        <v>2020-8-1</v>
      </c>
      <c r="T1290" s="7">
        <v>3.18</v>
      </c>
      <c r="U1290" s="7">
        <v>3.43</v>
      </c>
      <c r="V1290" s="6" t="s">
        <v>32</v>
      </c>
      <c r="W1290" s="6">
        <v>1</v>
      </c>
      <c r="X1290" s="6">
        <v>0</v>
      </c>
      <c r="Y1290" s="6">
        <v>1</v>
      </c>
      <c r="Z1290" s="6">
        <v>1</v>
      </c>
      <c r="AA1290" s="6">
        <v>1</v>
      </c>
      <c r="AB1290" s="6">
        <v>1</v>
      </c>
      <c r="AC1290" s="6">
        <v>1</v>
      </c>
      <c r="AD1290" s="6">
        <v>0</v>
      </c>
      <c r="AE1290" s="6">
        <v>0</v>
      </c>
      <c r="AF1290" s="6">
        <v>0</v>
      </c>
      <c r="AG1290" s="6">
        <v>1</v>
      </c>
      <c r="AH1290" s="17"/>
    </row>
    <row r="1291" spans="1:34" x14ac:dyDescent="0.3">
      <c r="A1291" s="6">
        <v>201681</v>
      </c>
      <c r="B1291" s="12" t="str">
        <f t="shared" si="60"/>
        <v>2016-8-1</v>
      </c>
      <c r="C1291" s="15">
        <v>2016</v>
      </c>
      <c r="D1291" s="15">
        <v>8</v>
      </c>
      <c r="E1291" s="15">
        <v>1</v>
      </c>
      <c r="F1291" s="6" t="s">
        <v>28</v>
      </c>
      <c r="G1291" s="6" t="s">
        <v>40</v>
      </c>
      <c r="H1291" s="7">
        <v>3.81</v>
      </c>
      <c r="I1291" s="6" t="s">
        <v>63</v>
      </c>
      <c r="J1291" s="6" t="s">
        <v>31</v>
      </c>
      <c r="K1291" s="7">
        <v>3.7</v>
      </c>
      <c r="L1291" s="6" t="s">
        <v>32</v>
      </c>
      <c r="M1291" s="6">
        <v>201731</v>
      </c>
      <c r="N1291" s="6" t="str">
        <f t="shared" si="61"/>
        <v>2017-3-1</v>
      </c>
      <c r="O1291" s="7">
        <v>3.87</v>
      </c>
      <c r="P1291" s="7">
        <v>4</v>
      </c>
      <c r="Q1291" s="6" t="s">
        <v>32</v>
      </c>
      <c r="R1291" s="6">
        <v>201971</v>
      </c>
      <c r="S1291" s="6" t="str">
        <f t="shared" si="62"/>
        <v>2019-7-1</v>
      </c>
      <c r="T1291" s="7">
        <v>3.7</v>
      </c>
      <c r="U1291" s="7">
        <v>3</v>
      </c>
      <c r="V1291" s="6" t="s">
        <v>32</v>
      </c>
      <c r="W1291" s="6">
        <v>0</v>
      </c>
      <c r="X1291" s="6">
        <v>1</v>
      </c>
      <c r="Y1291" s="6">
        <v>1</v>
      </c>
      <c r="Z1291" s="6">
        <v>1</v>
      </c>
      <c r="AA1291" s="6">
        <v>1</v>
      </c>
      <c r="AB1291" s="6">
        <v>0</v>
      </c>
      <c r="AC1291" s="6">
        <v>0</v>
      </c>
      <c r="AD1291" s="6">
        <v>0</v>
      </c>
      <c r="AE1291" s="6">
        <v>0</v>
      </c>
      <c r="AF1291" s="6">
        <v>1</v>
      </c>
      <c r="AG1291" s="6">
        <v>1</v>
      </c>
      <c r="AH1291" s="17"/>
    </row>
    <row r="1292" spans="1:34" x14ac:dyDescent="0.3">
      <c r="A1292" s="6">
        <v>201681</v>
      </c>
      <c r="B1292" s="12" t="str">
        <f t="shared" si="60"/>
        <v>2016-8-1</v>
      </c>
      <c r="C1292" s="15">
        <v>2016</v>
      </c>
      <c r="D1292" s="15">
        <v>8</v>
      </c>
      <c r="E1292" s="15">
        <v>1</v>
      </c>
      <c r="F1292" s="6" t="s">
        <v>28</v>
      </c>
      <c r="G1292" s="6" t="s">
        <v>37</v>
      </c>
      <c r="H1292" s="7">
        <v>2.91</v>
      </c>
      <c r="I1292" s="6" t="s">
        <v>65</v>
      </c>
      <c r="J1292" s="6" t="s">
        <v>43</v>
      </c>
      <c r="K1292" s="7">
        <v>2.0299999999999998</v>
      </c>
      <c r="L1292" s="6" t="s">
        <v>32</v>
      </c>
      <c r="M1292" s="6">
        <v>201731</v>
      </c>
      <c r="N1292" s="6" t="str">
        <f t="shared" si="61"/>
        <v>2017-3-1</v>
      </c>
      <c r="O1292" s="7">
        <v>2.33</v>
      </c>
      <c r="P1292" s="7">
        <v>2.87</v>
      </c>
      <c r="Q1292" s="6" t="s">
        <v>32</v>
      </c>
      <c r="R1292" s="6">
        <v>202131</v>
      </c>
      <c r="S1292" s="6" t="str">
        <f t="shared" si="62"/>
        <v>2021-3-1</v>
      </c>
      <c r="T1292" s="7">
        <v>2.68</v>
      </c>
      <c r="U1292" s="7">
        <v>3</v>
      </c>
      <c r="V1292" s="6" t="s">
        <v>32</v>
      </c>
      <c r="W1292" s="6">
        <v>0</v>
      </c>
      <c r="X1292" s="6">
        <v>1</v>
      </c>
      <c r="Y1292" s="6">
        <v>1</v>
      </c>
      <c r="Z1292" s="6">
        <v>1</v>
      </c>
      <c r="AA1292" s="6">
        <v>1</v>
      </c>
      <c r="AB1292" s="6">
        <v>1</v>
      </c>
      <c r="AC1292" s="6">
        <v>1</v>
      </c>
      <c r="AD1292" s="6">
        <v>1</v>
      </c>
      <c r="AE1292" s="6">
        <v>0</v>
      </c>
      <c r="AF1292" s="6">
        <v>0</v>
      </c>
      <c r="AG1292" s="6">
        <v>0</v>
      </c>
      <c r="AH1292" s="17"/>
    </row>
    <row r="1293" spans="1:34" x14ac:dyDescent="0.3">
      <c r="A1293" s="6">
        <v>201681</v>
      </c>
      <c r="B1293" s="12" t="str">
        <f t="shared" si="60"/>
        <v>2016-8-1</v>
      </c>
      <c r="C1293" s="15">
        <v>2016</v>
      </c>
      <c r="D1293" s="15">
        <v>8</v>
      </c>
      <c r="E1293" s="15">
        <v>1</v>
      </c>
      <c r="F1293" s="6" t="s">
        <v>28</v>
      </c>
      <c r="G1293" s="6" t="s">
        <v>38</v>
      </c>
      <c r="H1293" s="7">
        <v>3.68</v>
      </c>
      <c r="I1293" s="6" t="s">
        <v>57</v>
      </c>
      <c r="J1293" s="6" t="s">
        <v>41</v>
      </c>
      <c r="K1293" s="7">
        <v>3.32</v>
      </c>
      <c r="L1293" s="6" t="s">
        <v>32</v>
      </c>
      <c r="M1293" s="6">
        <v>201731</v>
      </c>
      <c r="N1293" s="6" t="str">
        <f t="shared" si="61"/>
        <v>2017-3-1</v>
      </c>
      <c r="O1293" s="7">
        <v>3.19</v>
      </c>
      <c r="P1293" s="7">
        <v>3.06</v>
      </c>
      <c r="Q1293" s="6" t="s">
        <v>32</v>
      </c>
      <c r="R1293" s="6">
        <v>201981</v>
      </c>
      <c r="S1293" s="6" t="str">
        <f t="shared" si="62"/>
        <v>2019-8-1</v>
      </c>
      <c r="T1293" s="7">
        <v>3.55</v>
      </c>
      <c r="U1293" s="7">
        <v>3.92</v>
      </c>
      <c r="V1293" s="6" t="s">
        <v>32</v>
      </c>
      <c r="W1293" s="6">
        <v>0</v>
      </c>
      <c r="X1293" s="6">
        <v>0</v>
      </c>
      <c r="Y1293" s="6">
        <v>1</v>
      </c>
      <c r="Z1293" s="6">
        <v>1</v>
      </c>
      <c r="AA1293" s="6">
        <v>1</v>
      </c>
      <c r="AB1293" s="6">
        <v>1</v>
      </c>
      <c r="AC1293" s="6">
        <v>0</v>
      </c>
      <c r="AD1293" s="6">
        <v>0</v>
      </c>
      <c r="AE1293" s="6">
        <v>0</v>
      </c>
      <c r="AF1293" s="6">
        <v>1</v>
      </c>
      <c r="AG1293" s="6">
        <v>1</v>
      </c>
      <c r="AH1293" s="17"/>
    </row>
    <row r="1294" spans="1:34" x14ac:dyDescent="0.3">
      <c r="A1294" s="6">
        <v>201681</v>
      </c>
      <c r="B1294" s="12" t="str">
        <f t="shared" si="60"/>
        <v>2016-8-1</v>
      </c>
      <c r="C1294" s="15">
        <v>2016</v>
      </c>
      <c r="D1294" s="15">
        <v>8</v>
      </c>
      <c r="E1294" s="15">
        <v>1</v>
      </c>
      <c r="F1294" s="6" t="s">
        <v>28</v>
      </c>
      <c r="G1294" s="6" t="s">
        <v>38</v>
      </c>
      <c r="H1294" s="7">
        <v>3.75</v>
      </c>
      <c r="I1294" s="6" t="s">
        <v>51</v>
      </c>
      <c r="J1294" s="6" t="s">
        <v>31</v>
      </c>
      <c r="K1294" s="7">
        <v>3.53</v>
      </c>
      <c r="L1294" s="6" t="s">
        <v>32</v>
      </c>
      <c r="M1294" s="6">
        <v>201771</v>
      </c>
      <c r="N1294" s="6" t="str">
        <f t="shared" si="61"/>
        <v>2017-7-1</v>
      </c>
      <c r="O1294" s="7">
        <v>3.61</v>
      </c>
      <c r="P1294" s="7">
        <v>4</v>
      </c>
      <c r="Q1294" s="6" t="s">
        <v>32</v>
      </c>
      <c r="R1294" s="6">
        <v>201831</v>
      </c>
      <c r="S1294" s="6" t="str">
        <f t="shared" si="62"/>
        <v>2018-3-1</v>
      </c>
      <c r="T1294" s="7">
        <v>3.71</v>
      </c>
      <c r="U1294" s="7">
        <v>3.66</v>
      </c>
      <c r="V1294" s="6" t="s">
        <v>32</v>
      </c>
      <c r="W1294" s="6">
        <v>0</v>
      </c>
      <c r="X1294" s="6">
        <v>1</v>
      </c>
      <c r="Y1294" s="6">
        <v>1</v>
      </c>
      <c r="Z1294" s="6">
        <v>1</v>
      </c>
      <c r="AA1294" s="6">
        <v>0</v>
      </c>
      <c r="AB1294" s="6">
        <v>0</v>
      </c>
      <c r="AC1294" s="6">
        <v>0</v>
      </c>
      <c r="AD1294" s="6">
        <v>0</v>
      </c>
      <c r="AE1294" s="6">
        <v>0</v>
      </c>
      <c r="AF1294" s="6">
        <v>0</v>
      </c>
      <c r="AG1294" s="6">
        <v>0</v>
      </c>
      <c r="AH1294" s="17"/>
    </row>
    <row r="1295" spans="1:34" x14ac:dyDescent="0.3">
      <c r="A1295" s="6">
        <v>201681</v>
      </c>
      <c r="B1295" s="12" t="str">
        <f t="shared" si="60"/>
        <v>2016-8-1</v>
      </c>
      <c r="C1295" s="15">
        <v>2016</v>
      </c>
      <c r="D1295" s="15">
        <v>8</v>
      </c>
      <c r="E1295" s="15">
        <v>1</v>
      </c>
      <c r="F1295" s="6" t="s">
        <v>33</v>
      </c>
      <c r="G1295" s="6" t="s">
        <v>38</v>
      </c>
      <c r="H1295" s="7">
        <v>3.4</v>
      </c>
      <c r="I1295" s="6" t="s">
        <v>57</v>
      </c>
      <c r="J1295" s="6" t="s">
        <v>43</v>
      </c>
      <c r="K1295" s="7">
        <v>2.38</v>
      </c>
      <c r="L1295" s="6" t="s">
        <v>32</v>
      </c>
      <c r="M1295" s="6">
        <v>201731</v>
      </c>
      <c r="N1295" s="6" t="str">
        <f t="shared" si="61"/>
        <v>2017-3-1</v>
      </c>
      <c r="O1295" s="7">
        <v>2.58</v>
      </c>
      <c r="P1295" s="7">
        <v>2.77</v>
      </c>
      <c r="Q1295" s="6" t="s">
        <v>32</v>
      </c>
      <c r="R1295" s="6">
        <v>201731</v>
      </c>
      <c r="S1295" s="6" t="str">
        <f t="shared" si="62"/>
        <v>2017-3-1</v>
      </c>
      <c r="T1295" s="7">
        <v>2.58</v>
      </c>
      <c r="U1295" s="7">
        <v>2.77</v>
      </c>
      <c r="V1295" s="6" t="s">
        <v>32</v>
      </c>
      <c r="W1295" s="6">
        <v>1</v>
      </c>
      <c r="X1295" s="6">
        <v>0</v>
      </c>
      <c r="Y1295" s="6">
        <v>1</v>
      </c>
      <c r="Z1295" s="6">
        <v>0</v>
      </c>
      <c r="AA1295" s="6">
        <v>0</v>
      </c>
      <c r="AB1295" s="6">
        <v>0</v>
      </c>
      <c r="AC1295" s="6">
        <v>0</v>
      </c>
      <c r="AD1295" s="6">
        <v>0</v>
      </c>
      <c r="AE1295" s="6">
        <v>0</v>
      </c>
      <c r="AF1295" s="6">
        <v>0</v>
      </c>
      <c r="AG1295" s="6">
        <v>0</v>
      </c>
      <c r="AH1295" s="17"/>
    </row>
    <row r="1296" spans="1:34" x14ac:dyDescent="0.3">
      <c r="A1296" s="6">
        <v>201681</v>
      </c>
      <c r="B1296" s="12" t="str">
        <f t="shared" si="60"/>
        <v>2016-8-1</v>
      </c>
      <c r="C1296" s="15">
        <v>2016</v>
      </c>
      <c r="D1296" s="15">
        <v>8</v>
      </c>
      <c r="E1296" s="15">
        <v>1</v>
      </c>
      <c r="F1296" s="6" t="s">
        <v>28</v>
      </c>
      <c r="G1296" s="6" t="s">
        <v>38</v>
      </c>
      <c r="H1296" s="7">
        <v>3.11</v>
      </c>
      <c r="I1296" s="6" t="s">
        <v>66</v>
      </c>
      <c r="J1296" s="6" t="s">
        <v>31</v>
      </c>
      <c r="K1296" s="7">
        <v>3.1</v>
      </c>
      <c r="L1296" s="6" t="s">
        <v>32</v>
      </c>
      <c r="M1296" s="6">
        <v>201731</v>
      </c>
      <c r="N1296" s="6" t="str">
        <f t="shared" si="61"/>
        <v>2017-3-1</v>
      </c>
      <c r="O1296" s="7">
        <v>3.05</v>
      </c>
      <c r="P1296" s="7">
        <v>3</v>
      </c>
      <c r="Q1296" s="6" t="s">
        <v>32</v>
      </c>
      <c r="R1296" s="6">
        <v>202031</v>
      </c>
      <c r="S1296" s="6" t="str">
        <f t="shared" si="62"/>
        <v>2020-3-1</v>
      </c>
      <c r="T1296" s="7">
        <v>2.96</v>
      </c>
      <c r="U1296" s="7">
        <v>3</v>
      </c>
      <c r="V1296" s="6" t="s">
        <v>32</v>
      </c>
      <c r="W1296" s="6">
        <v>0</v>
      </c>
      <c r="X1296" s="6">
        <v>0</v>
      </c>
      <c r="Y1296" s="6">
        <v>1</v>
      </c>
      <c r="Z1296" s="6">
        <v>1</v>
      </c>
      <c r="AA1296" s="6">
        <v>1</v>
      </c>
      <c r="AB1296" s="6">
        <v>1</v>
      </c>
      <c r="AC1296" s="6">
        <v>0</v>
      </c>
      <c r="AD1296" s="6">
        <v>0</v>
      </c>
      <c r="AE1296" s="6">
        <v>0</v>
      </c>
      <c r="AF1296" s="6">
        <v>0</v>
      </c>
      <c r="AG1296" s="6">
        <v>0</v>
      </c>
      <c r="AH1296" s="17"/>
    </row>
    <row r="1297" spans="1:34" x14ac:dyDescent="0.3">
      <c r="A1297" s="6">
        <v>201681</v>
      </c>
      <c r="B1297" s="12" t="str">
        <f t="shared" si="60"/>
        <v>2016-8-1</v>
      </c>
      <c r="C1297" s="15">
        <v>2016</v>
      </c>
      <c r="D1297" s="15">
        <v>8</v>
      </c>
      <c r="E1297" s="15">
        <v>1</v>
      </c>
      <c r="F1297" s="6" t="s">
        <v>28</v>
      </c>
      <c r="G1297" s="6" t="s">
        <v>38</v>
      </c>
      <c r="H1297" s="7">
        <v>3.86</v>
      </c>
      <c r="I1297" s="6" t="s">
        <v>52</v>
      </c>
      <c r="J1297" s="6" t="s">
        <v>31</v>
      </c>
      <c r="K1297" s="7">
        <v>3.82</v>
      </c>
      <c r="L1297" s="6" t="s">
        <v>32</v>
      </c>
      <c r="M1297" s="6">
        <v>201731</v>
      </c>
      <c r="N1297" s="6" t="str">
        <f t="shared" si="61"/>
        <v>2017-3-1</v>
      </c>
      <c r="O1297" s="7">
        <v>3.84</v>
      </c>
      <c r="P1297" s="7">
        <v>3.85</v>
      </c>
      <c r="Q1297" s="6" t="s">
        <v>32</v>
      </c>
      <c r="R1297" s="6">
        <v>202031</v>
      </c>
      <c r="S1297" s="6" t="str">
        <f t="shared" si="62"/>
        <v>2020-3-1</v>
      </c>
      <c r="T1297" s="7">
        <v>3.85</v>
      </c>
      <c r="U1297" s="7">
        <v>3.89</v>
      </c>
      <c r="V1297" s="6" t="s">
        <v>32</v>
      </c>
      <c r="W1297" s="6">
        <v>0</v>
      </c>
      <c r="X1297" s="6">
        <v>0</v>
      </c>
      <c r="Y1297" s="6">
        <v>1</v>
      </c>
      <c r="Z1297" s="6">
        <v>1</v>
      </c>
      <c r="AA1297" s="6">
        <v>1</v>
      </c>
      <c r="AB1297" s="6">
        <v>1</v>
      </c>
      <c r="AC1297" s="6">
        <v>0</v>
      </c>
      <c r="AD1297" s="6">
        <v>0</v>
      </c>
      <c r="AE1297" s="6">
        <v>0</v>
      </c>
      <c r="AF1297" s="6">
        <v>1</v>
      </c>
      <c r="AG1297" s="6">
        <v>1</v>
      </c>
      <c r="AH1297" s="17"/>
    </row>
    <row r="1298" spans="1:34" x14ac:dyDescent="0.3">
      <c r="A1298" s="6">
        <v>201681</v>
      </c>
      <c r="B1298" s="12" t="str">
        <f t="shared" si="60"/>
        <v>2016-8-1</v>
      </c>
      <c r="C1298" s="15">
        <v>2016</v>
      </c>
      <c r="D1298" s="15">
        <v>8</v>
      </c>
      <c r="E1298" s="15">
        <v>1</v>
      </c>
      <c r="F1298" s="6" t="s">
        <v>28</v>
      </c>
      <c r="G1298" s="6" t="s">
        <v>34</v>
      </c>
      <c r="H1298" s="7">
        <v>2.86</v>
      </c>
      <c r="I1298" s="6" t="s">
        <v>61</v>
      </c>
      <c r="J1298" s="6" t="s">
        <v>35</v>
      </c>
      <c r="K1298" s="7">
        <v>2.85</v>
      </c>
      <c r="L1298" s="6" t="s">
        <v>32</v>
      </c>
      <c r="M1298" s="6">
        <v>201771</v>
      </c>
      <c r="N1298" s="6" t="str">
        <f t="shared" si="61"/>
        <v>2017-7-1</v>
      </c>
      <c r="O1298" s="7">
        <v>2.27</v>
      </c>
      <c r="P1298" s="7">
        <v>2.2999999999999998</v>
      </c>
      <c r="Q1298" s="6" t="s">
        <v>32</v>
      </c>
      <c r="R1298" s="6">
        <v>202031</v>
      </c>
      <c r="S1298" s="6" t="str">
        <f t="shared" si="62"/>
        <v>2020-3-1</v>
      </c>
      <c r="T1298" s="7">
        <v>2.98</v>
      </c>
      <c r="U1298" s="7">
        <v>3.62</v>
      </c>
      <c r="V1298" s="6" t="s">
        <v>32</v>
      </c>
      <c r="W1298" s="6">
        <v>0</v>
      </c>
      <c r="X1298" s="6">
        <v>0</v>
      </c>
      <c r="Y1298" s="6">
        <v>1</v>
      </c>
      <c r="Z1298" s="6">
        <v>1</v>
      </c>
      <c r="AA1298" s="6">
        <v>1</v>
      </c>
      <c r="AB1298" s="6">
        <v>1</v>
      </c>
      <c r="AC1298" s="6">
        <v>0</v>
      </c>
      <c r="AD1298" s="6">
        <v>0</v>
      </c>
      <c r="AE1298" s="6">
        <v>0</v>
      </c>
      <c r="AF1298" s="6">
        <v>1</v>
      </c>
      <c r="AG1298" s="6">
        <v>1</v>
      </c>
      <c r="AH1298" s="17"/>
    </row>
    <row r="1299" spans="1:34" x14ac:dyDescent="0.3">
      <c r="A1299" s="6">
        <v>201681</v>
      </c>
      <c r="B1299" s="12" t="str">
        <f t="shared" si="60"/>
        <v>2016-8-1</v>
      </c>
      <c r="C1299" s="15">
        <v>2016</v>
      </c>
      <c r="D1299" s="15">
        <v>8</v>
      </c>
      <c r="E1299" s="15">
        <v>1</v>
      </c>
      <c r="F1299" s="6" t="s">
        <v>28</v>
      </c>
      <c r="G1299" s="6" t="s">
        <v>40</v>
      </c>
      <c r="H1299" s="7">
        <v>3.51</v>
      </c>
      <c r="I1299" s="6" t="s">
        <v>61</v>
      </c>
      <c r="J1299" s="6" t="s">
        <v>46</v>
      </c>
      <c r="K1299" s="7">
        <v>2.8</v>
      </c>
      <c r="L1299" s="6" t="s">
        <v>32</v>
      </c>
      <c r="M1299" s="6">
        <v>201731</v>
      </c>
      <c r="N1299" s="6" t="str">
        <f t="shared" si="61"/>
        <v>2017-3-1</v>
      </c>
      <c r="O1299" s="7">
        <v>2.2799999999999998</v>
      </c>
      <c r="P1299" s="7">
        <v>1.82</v>
      </c>
      <c r="Q1299" s="6" t="s">
        <v>42</v>
      </c>
      <c r="R1299" s="6">
        <v>202051</v>
      </c>
      <c r="S1299" s="6" t="str">
        <f t="shared" si="62"/>
        <v>2020-5-1</v>
      </c>
      <c r="T1299" s="7">
        <v>2.41</v>
      </c>
      <c r="U1299" s="7">
        <v>0</v>
      </c>
      <c r="V1299" s="6" t="s">
        <v>42</v>
      </c>
      <c r="W1299" s="6">
        <v>0</v>
      </c>
      <c r="X1299" s="6">
        <v>0</v>
      </c>
      <c r="Y1299" s="6">
        <v>1</v>
      </c>
      <c r="Z1299" s="6">
        <v>1</v>
      </c>
      <c r="AA1299" s="6">
        <v>1</v>
      </c>
      <c r="AB1299" s="6">
        <v>1</v>
      </c>
      <c r="AC1299" s="6">
        <v>0</v>
      </c>
      <c r="AD1299" s="6">
        <v>0</v>
      </c>
      <c r="AE1299" s="6">
        <v>0</v>
      </c>
      <c r="AF1299" s="6">
        <v>0</v>
      </c>
      <c r="AG1299" s="6">
        <v>0</v>
      </c>
      <c r="AH1299" s="17"/>
    </row>
    <row r="1300" spans="1:34" x14ac:dyDescent="0.3">
      <c r="A1300" s="6">
        <v>201681</v>
      </c>
      <c r="B1300" s="12" t="str">
        <f t="shared" si="60"/>
        <v>2016-8-1</v>
      </c>
      <c r="C1300" s="15">
        <v>2016</v>
      </c>
      <c r="D1300" s="15">
        <v>8</v>
      </c>
      <c r="E1300" s="15">
        <v>1</v>
      </c>
      <c r="F1300" s="6" t="s">
        <v>33</v>
      </c>
      <c r="G1300" s="6" t="s">
        <v>36</v>
      </c>
      <c r="H1300" s="7">
        <v>3.86</v>
      </c>
      <c r="I1300" s="6" t="s">
        <v>63</v>
      </c>
      <c r="J1300" s="6" t="s">
        <v>31</v>
      </c>
      <c r="K1300" s="7">
        <v>3</v>
      </c>
      <c r="L1300" s="6" t="s">
        <v>32</v>
      </c>
      <c r="M1300" s="6">
        <v>201761</v>
      </c>
      <c r="N1300" s="6" t="str">
        <f t="shared" si="61"/>
        <v>2017-6-1</v>
      </c>
      <c r="O1300" s="7">
        <v>3.27</v>
      </c>
      <c r="P1300" s="7">
        <v>3.3</v>
      </c>
      <c r="Q1300" s="6" t="s">
        <v>32</v>
      </c>
      <c r="R1300" s="6">
        <v>201831</v>
      </c>
      <c r="S1300" s="6" t="str">
        <f t="shared" si="62"/>
        <v>2018-3-1</v>
      </c>
      <c r="T1300" s="7">
        <v>3.42</v>
      </c>
      <c r="U1300" s="7">
        <v>3.57</v>
      </c>
      <c r="V1300" s="6" t="s">
        <v>32</v>
      </c>
      <c r="W1300" s="6">
        <v>0</v>
      </c>
      <c r="X1300" s="6">
        <v>1</v>
      </c>
      <c r="Y1300" s="6">
        <v>1</v>
      </c>
      <c r="Z1300" s="6">
        <v>1</v>
      </c>
      <c r="AA1300" s="6">
        <v>0</v>
      </c>
      <c r="AB1300" s="6">
        <v>0</v>
      </c>
      <c r="AC1300" s="6">
        <v>0</v>
      </c>
      <c r="AD1300" s="6">
        <v>0</v>
      </c>
      <c r="AE1300" s="6">
        <v>0</v>
      </c>
      <c r="AF1300" s="6">
        <v>0</v>
      </c>
      <c r="AG1300" s="6">
        <v>0</v>
      </c>
      <c r="AH1300" s="17"/>
    </row>
    <row r="1301" spans="1:34" x14ac:dyDescent="0.3">
      <c r="A1301" s="6">
        <v>201681</v>
      </c>
      <c r="B1301" s="12" t="str">
        <f t="shared" si="60"/>
        <v>2016-8-1</v>
      </c>
      <c r="C1301" s="15">
        <v>2016</v>
      </c>
      <c r="D1301" s="15">
        <v>8</v>
      </c>
      <c r="E1301" s="15">
        <v>1</v>
      </c>
      <c r="F1301" s="6" t="s">
        <v>33</v>
      </c>
      <c r="G1301" s="6" t="s">
        <v>40</v>
      </c>
      <c r="H1301" s="7">
        <v>3.74</v>
      </c>
      <c r="I1301" s="6" t="s">
        <v>54</v>
      </c>
      <c r="J1301" s="6" t="s">
        <v>41</v>
      </c>
      <c r="K1301" s="7">
        <v>3.2</v>
      </c>
      <c r="L1301" s="6" t="s">
        <v>32</v>
      </c>
      <c r="M1301" s="6">
        <v>201731</v>
      </c>
      <c r="N1301" s="6" t="str">
        <f t="shared" si="61"/>
        <v>2017-3-1</v>
      </c>
      <c r="O1301" s="7">
        <v>2.91</v>
      </c>
      <c r="P1301" s="7">
        <v>2.67</v>
      </c>
      <c r="Q1301" s="6" t="s">
        <v>32</v>
      </c>
      <c r="R1301" s="6">
        <v>202031</v>
      </c>
      <c r="S1301" s="6" t="str">
        <f t="shared" si="62"/>
        <v>2020-3-1</v>
      </c>
      <c r="T1301" s="7">
        <v>3.27</v>
      </c>
      <c r="U1301" s="7">
        <v>3.81</v>
      </c>
      <c r="V1301" s="6" t="s">
        <v>32</v>
      </c>
      <c r="W1301" s="6">
        <v>1</v>
      </c>
      <c r="X1301" s="6">
        <v>0</v>
      </c>
      <c r="Y1301" s="6">
        <v>1</v>
      </c>
      <c r="Z1301" s="6">
        <v>1</v>
      </c>
      <c r="AA1301" s="6">
        <v>1</v>
      </c>
      <c r="AB1301" s="6">
        <v>1</v>
      </c>
      <c r="AC1301" s="6">
        <v>0</v>
      </c>
      <c r="AD1301" s="6">
        <v>0</v>
      </c>
      <c r="AE1301" s="6">
        <v>0</v>
      </c>
      <c r="AF1301" s="6">
        <v>1</v>
      </c>
      <c r="AG1301" s="6">
        <v>1</v>
      </c>
      <c r="AH1301" s="17"/>
    </row>
    <row r="1302" spans="1:34" x14ac:dyDescent="0.3">
      <c r="A1302" s="6">
        <v>201681</v>
      </c>
      <c r="B1302" s="12" t="str">
        <f t="shared" si="60"/>
        <v>2016-8-1</v>
      </c>
      <c r="C1302" s="15">
        <v>2016</v>
      </c>
      <c r="D1302" s="15">
        <v>8</v>
      </c>
      <c r="E1302" s="15">
        <v>1</v>
      </c>
      <c r="F1302" s="6" t="s">
        <v>33</v>
      </c>
      <c r="G1302" s="6" t="s">
        <v>40</v>
      </c>
      <c r="H1302" s="7">
        <v>3.74</v>
      </c>
      <c r="I1302" s="6" t="s">
        <v>61</v>
      </c>
      <c r="J1302" s="6" t="s">
        <v>41</v>
      </c>
      <c r="K1302" s="7">
        <v>3.65</v>
      </c>
      <c r="L1302" s="6" t="s">
        <v>32</v>
      </c>
      <c r="M1302" s="6">
        <v>201731</v>
      </c>
      <c r="N1302" s="6" t="str">
        <f t="shared" si="61"/>
        <v>2017-3-1</v>
      </c>
      <c r="O1302" s="7">
        <v>3.61</v>
      </c>
      <c r="P1302" s="7">
        <v>3.57</v>
      </c>
      <c r="Q1302" s="6" t="s">
        <v>32</v>
      </c>
      <c r="R1302" s="6">
        <v>201931</v>
      </c>
      <c r="S1302" s="6" t="str">
        <f t="shared" si="62"/>
        <v>2019-3-1</v>
      </c>
      <c r="T1302" s="7">
        <v>3.72</v>
      </c>
      <c r="U1302" s="7">
        <v>3.85</v>
      </c>
      <c r="V1302" s="6" t="s">
        <v>32</v>
      </c>
      <c r="W1302" s="6">
        <v>1</v>
      </c>
      <c r="X1302" s="6">
        <v>0</v>
      </c>
      <c r="Y1302" s="6">
        <v>1</v>
      </c>
      <c r="Z1302" s="6">
        <v>1</v>
      </c>
      <c r="AA1302" s="6">
        <v>1</v>
      </c>
      <c r="AB1302" s="6">
        <v>0</v>
      </c>
      <c r="AC1302" s="6">
        <v>0</v>
      </c>
      <c r="AD1302" s="6">
        <v>0</v>
      </c>
      <c r="AE1302" s="6">
        <v>1</v>
      </c>
      <c r="AF1302" s="6">
        <v>1</v>
      </c>
      <c r="AG1302" s="6">
        <v>1</v>
      </c>
      <c r="AH1302" s="17"/>
    </row>
    <row r="1303" spans="1:34" x14ac:dyDescent="0.3">
      <c r="A1303" s="6">
        <v>201681</v>
      </c>
      <c r="B1303" s="12" t="str">
        <f t="shared" si="60"/>
        <v>2016-8-1</v>
      </c>
      <c r="C1303" s="15">
        <v>2016</v>
      </c>
      <c r="D1303" s="15">
        <v>8</v>
      </c>
      <c r="E1303" s="15">
        <v>1</v>
      </c>
      <c r="F1303" s="6" t="s">
        <v>33</v>
      </c>
      <c r="G1303" s="6" t="s">
        <v>40</v>
      </c>
      <c r="H1303" s="7">
        <v>3.83</v>
      </c>
      <c r="I1303" s="6" t="s">
        <v>65</v>
      </c>
      <c r="J1303" s="6" t="s">
        <v>43</v>
      </c>
      <c r="K1303" s="7">
        <v>3.42</v>
      </c>
      <c r="L1303" s="6" t="s">
        <v>32</v>
      </c>
      <c r="M1303" s="6">
        <v>201731</v>
      </c>
      <c r="N1303" s="6" t="str">
        <f t="shared" si="61"/>
        <v>2017-3-1</v>
      </c>
      <c r="O1303" s="7">
        <v>3.46</v>
      </c>
      <c r="P1303" s="7">
        <v>3.42</v>
      </c>
      <c r="Q1303" s="6" t="s">
        <v>32</v>
      </c>
      <c r="R1303" s="6">
        <v>202031</v>
      </c>
      <c r="S1303" s="6" t="str">
        <f t="shared" si="62"/>
        <v>2020-3-1</v>
      </c>
      <c r="T1303" s="7">
        <v>3.65</v>
      </c>
      <c r="U1303" s="7">
        <v>4</v>
      </c>
      <c r="V1303" s="6" t="s">
        <v>32</v>
      </c>
      <c r="W1303" s="6">
        <v>1</v>
      </c>
      <c r="X1303" s="6">
        <v>0</v>
      </c>
      <c r="Y1303" s="6">
        <v>1</v>
      </c>
      <c r="Z1303" s="6">
        <v>1</v>
      </c>
      <c r="AA1303" s="6">
        <v>1</v>
      </c>
      <c r="AB1303" s="6">
        <v>1</v>
      </c>
      <c r="AC1303" s="6">
        <v>0</v>
      </c>
      <c r="AD1303" s="6">
        <v>0</v>
      </c>
      <c r="AE1303" s="6">
        <v>0</v>
      </c>
      <c r="AF1303" s="6">
        <v>1</v>
      </c>
      <c r="AG1303" s="6">
        <v>1</v>
      </c>
      <c r="AH1303" s="17"/>
    </row>
    <row r="1304" spans="1:34" x14ac:dyDescent="0.3">
      <c r="A1304" s="6">
        <v>201681</v>
      </c>
      <c r="B1304" s="12" t="str">
        <f t="shared" si="60"/>
        <v>2016-8-1</v>
      </c>
      <c r="C1304" s="15">
        <v>2016</v>
      </c>
      <c r="D1304" s="15">
        <v>8</v>
      </c>
      <c r="E1304" s="15">
        <v>1</v>
      </c>
      <c r="F1304" s="6" t="s">
        <v>28</v>
      </c>
      <c r="G1304" s="6" t="s">
        <v>40</v>
      </c>
      <c r="H1304" s="7">
        <v>3.05</v>
      </c>
      <c r="I1304" s="6" t="s">
        <v>66</v>
      </c>
      <c r="J1304" s="6" t="s">
        <v>43</v>
      </c>
      <c r="K1304" s="7">
        <v>2.46</v>
      </c>
      <c r="L1304" s="6" t="s">
        <v>32</v>
      </c>
      <c r="M1304" s="6">
        <v>201751</v>
      </c>
      <c r="N1304" s="6" t="str">
        <f t="shared" si="61"/>
        <v>2017-5-1</v>
      </c>
      <c r="O1304" s="7">
        <v>2.21</v>
      </c>
      <c r="P1304" s="7">
        <v>2.2999999999999998</v>
      </c>
      <c r="Q1304" s="6" t="s">
        <v>32</v>
      </c>
      <c r="R1304" s="6">
        <v>202071</v>
      </c>
      <c r="S1304" s="6" t="str">
        <f t="shared" si="62"/>
        <v>2020-7-1</v>
      </c>
      <c r="T1304" s="7">
        <v>2.68</v>
      </c>
      <c r="U1304" s="7">
        <v>3</v>
      </c>
      <c r="V1304" s="6" t="s">
        <v>32</v>
      </c>
      <c r="W1304" s="6">
        <v>1</v>
      </c>
      <c r="X1304" s="6">
        <v>1</v>
      </c>
      <c r="Y1304" s="6">
        <v>1</v>
      </c>
      <c r="Z1304" s="6">
        <v>1</v>
      </c>
      <c r="AA1304" s="6">
        <v>1</v>
      </c>
      <c r="AB1304" s="6">
        <v>1</v>
      </c>
      <c r="AC1304" s="6">
        <v>0</v>
      </c>
      <c r="AD1304" s="6">
        <v>0</v>
      </c>
      <c r="AE1304" s="6">
        <v>0</v>
      </c>
      <c r="AF1304" s="6">
        <v>0</v>
      </c>
      <c r="AG1304" s="6">
        <v>0</v>
      </c>
      <c r="AH1304" s="17"/>
    </row>
    <row r="1305" spans="1:34" x14ac:dyDescent="0.3">
      <c r="A1305" s="6">
        <v>201681</v>
      </c>
      <c r="B1305" s="12" t="str">
        <f t="shared" si="60"/>
        <v>2016-8-1</v>
      </c>
      <c r="C1305" s="15">
        <v>2016</v>
      </c>
      <c r="D1305" s="15">
        <v>8</v>
      </c>
      <c r="E1305" s="15">
        <v>1</v>
      </c>
      <c r="F1305" s="6" t="s">
        <v>28</v>
      </c>
      <c r="G1305" s="6" t="s">
        <v>40</v>
      </c>
      <c r="H1305" s="16">
        <v>3.47</v>
      </c>
      <c r="I1305" s="6" t="s">
        <v>61</v>
      </c>
      <c r="J1305" s="6" t="s">
        <v>44</v>
      </c>
      <c r="K1305" s="7">
        <v>3.56</v>
      </c>
      <c r="L1305" s="6" t="s">
        <v>32</v>
      </c>
      <c r="M1305" s="6">
        <v>201731</v>
      </c>
      <c r="N1305" s="6" t="str">
        <f t="shared" si="61"/>
        <v>2017-3-1</v>
      </c>
      <c r="O1305" s="7">
        <v>2.82</v>
      </c>
      <c r="P1305" s="7">
        <v>2.2400000000000002</v>
      </c>
      <c r="Q1305" s="6" t="s">
        <v>32</v>
      </c>
      <c r="R1305" s="6">
        <v>201731</v>
      </c>
      <c r="S1305" s="6" t="str">
        <f t="shared" si="62"/>
        <v>2017-3-1</v>
      </c>
      <c r="T1305" s="7">
        <v>2.82</v>
      </c>
      <c r="U1305" s="7">
        <v>2.2400000000000002</v>
      </c>
      <c r="V1305" s="6" t="s">
        <v>32</v>
      </c>
      <c r="W1305" s="6">
        <v>1</v>
      </c>
      <c r="X1305" s="6">
        <v>0</v>
      </c>
      <c r="Y1305" s="6">
        <v>1</v>
      </c>
      <c r="Z1305" s="6">
        <v>0</v>
      </c>
      <c r="AA1305" s="6">
        <v>0</v>
      </c>
      <c r="AB1305" s="6">
        <v>0</v>
      </c>
      <c r="AC1305" s="6">
        <v>0</v>
      </c>
      <c r="AD1305" s="6">
        <v>0</v>
      </c>
      <c r="AE1305" s="6">
        <v>0</v>
      </c>
      <c r="AF1305" s="6">
        <v>0</v>
      </c>
      <c r="AG1305" s="6">
        <v>0</v>
      </c>
      <c r="AH1305" s="17"/>
    </row>
    <row r="1306" spans="1:34" x14ac:dyDescent="0.3">
      <c r="A1306" s="6">
        <v>201681</v>
      </c>
      <c r="B1306" s="12" t="str">
        <f t="shared" si="60"/>
        <v>2016-8-1</v>
      </c>
      <c r="C1306" s="15">
        <v>2016</v>
      </c>
      <c r="D1306" s="15">
        <v>8</v>
      </c>
      <c r="E1306" s="15">
        <v>1</v>
      </c>
      <c r="F1306" s="6" t="s">
        <v>28</v>
      </c>
      <c r="G1306" s="6" t="s">
        <v>40</v>
      </c>
      <c r="H1306" s="7">
        <v>3.58</v>
      </c>
      <c r="I1306" s="6" t="s">
        <v>56</v>
      </c>
      <c r="J1306" s="6" t="s">
        <v>43</v>
      </c>
      <c r="K1306" s="7">
        <v>3.21</v>
      </c>
      <c r="L1306" s="6" t="s">
        <v>32</v>
      </c>
      <c r="M1306" s="6">
        <v>201731</v>
      </c>
      <c r="N1306" s="6" t="str">
        <f t="shared" si="61"/>
        <v>2017-3-1</v>
      </c>
      <c r="O1306" s="7">
        <v>1.55</v>
      </c>
      <c r="P1306" s="7">
        <v>0</v>
      </c>
      <c r="Q1306" s="6" t="s">
        <v>39</v>
      </c>
      <c r="R1306" s="6">
        <v>201781</v>
      </c>
      <c r="S1306" s="6" t="str">
        <f t="shared" si="62"/>
        <v>2017-8-1</v>
      </c>
      <c r="T1306" s="7">
        <v>1.98</v>
      </c>
      <c r="U1306" s="7">
        <v>2.93</v>
      </c>
      <c r="V1306" s="6" t="s">
        <v>39</v>
      </c>
      <c r="W1306" s="6">
        <v>0</v>
      </c>
      <c r="X1306" s="6">
        <v>0</v>
      </c>
      <c r="Y1306" s="6">
        <v>1</v>
      </c>
      <c r="Z1306" s="6">
        <v>1</v>
      </c>
      <c r="AA1306" s="6">
        <v>0</v>
      </c>
      <c r="AB1306" s="6">
        <v>0</v>
      </c>
      <c r="AC1306" s="6">
        <v>0</v>
      </c>
      <c r="AD1306" s="6">
        <v>0</v>
      </c>
      <c r="AE1306" s="6">
        <v>0</v>
      </c>
      <c r="AF1306" s="6">
        <v>0</v>
      </c>
      <c r="AG1306" s="6">
        <v>0</v>
      </c>
      <c r="AH1306" s="17"/>
    </row>
    <row r="1307" spans="1:34" x14ac:dyDescent="0.3">
      <c r="A1307" s="6">
        <v>201681</v>
      </c>
      <c r="B1307" s="12" t="str">
        <f t="shared" si="60"/>
        <v>2016-8-1</v>
      </c>
      <c r="C1307" s="15">
        <v>2016</v>
      </c>
      <c r="D1307" s="15">
        <v>8</v>
      </c>
      <c r="E1307" s="15">
        <v>1</v>
      </c>
      <c r="F1307" s="6" t="s">
        <v>33</v>
      </c>
      <c r="G1307" s="6" t="s">
        <v>40</v>
      </c>
      <c r="H1307" s="7">
        <v>3.9</v>
      </c>
      <c r="I1307" s="6" t="s">
        <v>65</v>
      </c>
      <c r="J1307" s="6" t="s">
        <v>43</v>
      </c>
      <c r="K1307" s="7">
        <v>3.67</v>
      </c>
      <c r="L1307" s="6" t="s">
        <v>32</v>
      </c>
      <c r="M1307" s="6">
        <v>201731</v>
      </c>
      <c r="N1307" s="6" t="str">
        <f t="shared" si="61"/>
        <v>2017-3-1</v>
      </c>
      <c r="O1307" s="7">
        <v>3.95</v>
      </c>
      <c r="P1307" s="7">
        <v>4</v>
      </c>
      <c r="Q1307" s="6" t="s">
        <v>32</v>
      </c>
      <c r="R1307" s="6">
        <v>202031</v>
      </c>
      <c r="S1307" s="6" t="str">
        <f t="shared" si="62"/>
        <v>2020-3-1</v>
      </c>
      <c r="T1307" s="7">
        <v>3.79</v>
      </c>
      <c r="U1307" s="7">
        <v>3.94</v>
      </c>
      <c r="V1307" s="6" t="s">
        <v>32</v>
      </c>
      <c r="W1307" s="6">
        <v>1</v>
      </c>
      <c r="X1307" s="6">
        <v>0</v>
      </c>
      <c r="Y1307" s="6">
        <v>1</v>
      </c>
      <c r="Z1307" s="6">
        <v>1</v>
      </c>
      <c r="AA1307" s="6">
        <v>1</v>
      </c>
      <c r="AB1307" s="6">
        <v>1</v>
      </c>
      <c r="AC1307" s="6">
        <v>0</v>
      </c>
      <c r="AD1307" s="6">
        <v>0</v>
      </c>
      <c r="AE1307" s="6">
        <v>0</v>
      </c>
      <c r="AF1307" s="6">
        <v>1</v>
      </c>
      <c r="AG1307" s="6">
        <v>1</v>
      </c>
      <c r="AH1307" s="17"/>
    </row>
    <row r="1308" spans="1:34" x14ac:dyDescent="0.3">
      <c r="A1308" s="6">
        <v>201681</v>
      </c>
      <c r="B1308" s="12" t="str">
        <f t="shared" si="60"/>
        <v>2016-8-1</v>
      </c>
      <c r="C1308" s="15">
        <v>2016</v>
      </c>
      <c r="D1308" s="15">
        <v>8</v>
      </c>
      <c r="E1308" s="15">
        <v>1</v>
      </c>
      <c r="F1308" s="6" t="s">
        <v>33</v>
      </c>
      <c r="G1308" s="6" t="s">
        <v>40</v>
      </c>
      <c r="H1308" s="7">
        <v>3.5</v>
      </c>
      <c r="I1308" s="6" t="s">
        <v>65</v>
      </c>
      <c r="J1308" s="6" t="s">
        <v>41</v>
      </c>
      <c r="K1308" s="7">
        <v>2.85</v>
      </c>
      <c r="L1308" s="6" t="s">
        <v>32</v>
      </c>
      <c r="M1308" s="6">
        <v>201731</v>
      </c>
      <c r="N1308" s="6" t="str">
        <f t="shared" si="61"/>
        <v>2017-3-1</v>
      </c>
      <c r="O1308" s="7">
        <v>2.2599999999999998</v>
      </c>
      <c r="P1308" s="7">
        <v>1.67</v>
      </c>
      <c r="Q1308" s="6" t="s">
        <v>42</v>
      </c>
      <c r="R1308" s="6">
        <v>202031</v>
      </c>
      <c r="S1308" s="6" t="str">
        <f t="shared" si="62"/>
        <v>2020-3-1</v>
      </c>
      <c r="T1308" s="7">
        <v>2.93</v>
      </c>
      <c r="U1308" s="7">
        <v>3.86</v>
      </c>
      <c r="V1308" s="6" t="s">
        <v>32</v>
      </c>
      <c r="W1308" s="6">
        <v>0</v>
      </c>
      <c r="X1308" s="6">
        <v>0</v>
      </c>
      <c r="Y1308" s="6">
        <v>1</v>
      </c>
      <c r="Z1308" s="6">
        <v>1</v>
      </c>
      <c r="AA1308" s="6">
        <v>1</v>
      </c>
      <c r="AB1308" s="6">
        <v>1</v>
      </c>
      <c r="AC1308" s="6">
        <v>0</v>
      </c>
      <c r="AD1308" s="6">
        <v>0</v>
      </c>
      <c r="AE1308" s="6">
        <v>0</v>
      </c>
      <c r="AF1308" s="6">
        <v>1</v>
      </c>
      <c r="AG1308" s="6">
        <v>1</v>
      </c>
      <c r="AH1308" s="17"/>
    </row>
    <row r="1309" spans="1:34" x14ac:dyDescent="0.3">
      <c r="A1309" s="6">
        <v>201681</v>
      </c>
      <c r="B1309" s="12" t="str">
        <f t="shared" si="60"/>
        <v>2016-8-1</v>
      </c>
      <c r="C1309" s="15">
        <v>2016</v>
      </c>
      <c r="D1309" s="15">
        <v>8</v>
      </c>
      <c r="E1309" s="15">
        <v>1</v>
      </c>
      <c r="F1309" s="6" t="s">
        <v>33</v>
      </c>
      <c r="G1309" s="6" t="s">
        <v>38</v>
      </c>
      <c r="H1309" s="7">
        <v>4</v>
      </c>
      <c r="I1309" s="6" t="s">
        <v>56</v>
      </c>
      <c r="J1309" s="6" t="s">
        <v>46</v>
      </c>
      <c r="K1309" s="7">
        <v>4</v>
      </c>
      <c r="L1309" s="6" t="s">
        <v>32</v>
      </c>
      <c r="M1309" s="6">
        <v>201731</v>
      </c>
      <c r="N1309" s="6" t="str">
        <f t="shared" si="61"/>
        <v>2017-3-1</v>
      </c>
      <c r="O1309" s="7">
        <v>3.96</v>
      </c>
      <c r="P1309" s="7">
        <v>3.92</v>
      </c>
      <c r="Q1309" s="6" t="s">
        <v>32</v>
      </c>
      <c r="R1309" s="6">
        <v>202031</v>
      </c>
      <c r="S1309" s="6" t="str">
        <f t="shared" si="62"/>
        <v>2020-3-1</v>
      </c>
      <c r="T1309" s="7">
        <v>3.98</v>
      </c>
      <c r="U1309" s="7">
        <v>4</v>
      </c>
      <c r="V1309" s="6" t="s">
        <v>32</v>
      </c>
      <c r="W1309" s="6">
        <v>0</v>
      </c>
      <c r="X1309" s="6">
        <v>0</v>
      </c>
      <c r="Y1309" s="6">
        <v>1</v>
      </c>
      <c r="Z1309" s="6">
        <v>1</v>
      </c>
      <c r="AA1309" s="6">
        <v>1</v>
      </c>
      <c r="AB1309" s="6">
        <v>1</v>
      </c>
      <c r="AC1309" s="6">
        <v>0</v>
      </c>
      <c r="AD1309" s="6">
        <v>0</v>
      </c>
      <c r="AE1309" s="6">
        <v>0</v>
      </c>
      <c r="AF1309" s="6">
        <v>1</v>
      </c>
      <c r="AG1309" s="6">
        <v>1</v>
      </c>
      <c r="AH1309" s="17"/>
    </row>
    <row r="1310" spans="1:34" x14ac:dyDescent="0.3">
      <c r="A1310" s="6">
        <v>201681</v>
      </c>
      <c r="B1310" s="12" t="str">
        <f t="shared" si="60"/>
        <v>2016-8-1</v>
      </c>
      <c r="C1310" s="15">
        <v>2016</v>
      </c>
      <c r="D1310" s="15">
        <v>8</v>
      </c>
      <c r="E1310" s="15">
        <v>1</v>
      </c>
      <c r="F1310" s="6" t="s">
        <v>28</v>
      </c>
      <c r="G1310" s="6" t="s">
        <v>38</v>
      </c>
      <c r="H1310" s="7">
        <v>3.09</v>
      </c>
      <c r="I1310" s="6" t="s">
        <v>61</v>
      </c>
      <c r="J1310" s="6" t="s">
        <v>31</v>
      </c>
      <c r="K1310" s="7">
        <v>1.9</v>
      </c>
      <c r="L1310" s="6" t="s">
        <v>39</v>
      </c>
      <c r="M1310" s="6">
        <v>201731</v>
      </c>
      <c r="N1310" s="6" t="str">
        <f t="shared" si="61"/>
        <v>2017-3-1</v>
      </c>
      <c r="O1310" s="7">
        <v>1.52</v>
      </c>
      <c r="P1310" s="7">
        <v>0</v>
      </c>
      <c r="Q1310" s="6" t="s">
        <v>39</v>
      </c>
      <c r="R1310" s="6">
        <v>201731</v>
      </c>
      <c r="S1310" s="6" t="str">
        <f t="shared" si="62"/>
        <v>2017-3-1</v>
      </c>
      <c r="T1310" s="7">
        <v>1.52</v>
      </c>
      <c r="U1310" s="7">
        <v>0</v>
      </c>
      <c r="V1310" s="6" t="s">
        <v>39</v>
      </c>
      <c r="W1310" s="6">
        <v>0</v>
      </c>
      <c r="X1310" s="6">
        <v>0</v>
      </c>
      <c r="Y1310" s="6">
        <v>1</v>
      </c>
      <c r="Z1310" s="6">
        <v>0</v>
      </c>
      <c r="AA1310" s="6">
        <v>0</v>
      </c>
      <c r="AB1310" s="6">
        <v>0</v>
      </c>
      <c r="AC1310" s="6">
        <v>0</v>
      </c>
      <c r="AD1310" s="6">
        <v>0</v>
      </c>
      <c r="AE1310" s="6">
        <v>0</v>
      </c>
      <c r="AF1310" s="6">
        <v>0</v>
      </c>
      <c r="AG1310" s="6">
        <v>0</v>
      </c>
      <c r="AH1310" s="17"/>
    </row>
    <row r="1311" spans="1:34" x14ac:dyDescent="0.3">
      <c r="A1311" s="6">
        <v>201681</v>
      </c>
      <c r="B1311" s="12" t="str">
        <f t="shared" si="60"/>
        <v>2016-8-1</v>
      </c>
      <c r="C1311" s="15">
        <v>2016</v>
      </c>
      <c r="D1311" s="15">
        <v>8</v>
      </c>
      <c r="E1311" s="15">
        <v>1</v>
      </c>
      <c r="F1311" s="6" t="s">
        <v>28</v>
      </c>
      <c r="G1311" s="6" t="s">
        <v>37</v>
      </c>
      <c r="H1311" s="7">
        <v>3</v>
      </c>
      <c r="I1311" s="6" t="s">
        <v>54</v>
      </c>
      <c r="J1311" s="6" t="s">
        <v>31</v>
      </c>
      <c r="K1311" s="7">
        <v>2.82</v>
      </c>
      <c r="L1311" s="6" t="s">
        <v>32</v>
      </c>
      <c r="M1311" s="6">
        <v>201731</v>
      </c>
      <c r="N1311" s="6" t="str">
        <f t="shared" si="61"/>
        <v>2017-3-1</v>
      </c>
      <c r="O1311" s="7">
        <v>2.3199999999999998</v>
      </c>
      <c r="P1311" s="7">
        <v>1.86</v>
      </c>
      <c r="Q1311" s="6" t="s">
        <v>42</v>
      </c>
      <c r="R1311" s="6">
        <v>201831</v>
      </c>
      <c r="S1311" s="6" t="str">
        <f t="shared" si="62"/>
        <v>2018-3-1</v>
      </c>
      <c r="T1311" s="7">
        <v>2.42</v>
      </c>
      <c r="U1311" s="7">
        <v>2.76</v>
      </c>
      <c r="V1311" s="6" t="s">
        <v>32</v>
      </c>
      <c r="W1311" s="6">
        <v>0</v>
      </c>
      <c r="X1311" s="6">
        <v>1</v>
      </c>
      <c r="Y1311" s="6">
        <v>1</v>
      </c>
      <c r="Z1311" s="6">
        <v>1</v>
      </c>
      <c r="AA1311" s="6">
        <v>0</v>
      </c>
      <c r="AB1311" s="6">
        <v>0</v>
      </c>
      <c r="AC1311" s="6">
        <v>0</v>
      </c>
      <c r="AD1311" s="6">
        <v>0</v>
      </c>
      <c r="AE1311" s="6">
        <v>0</v>
      </c>
      <c r="AF1311" s="6">
        <v>0</v>
      </c>
      <c r="AG1311" s="6">
        <v>0</v>
      </c>
      <c r="AH1311" s="17"/>
    </row>
    <row r="1312" spans="1:34" x14ac:dyDescent="0.3">
      <c r="A1312" s="6">
        <v>201681</v>
      </c>
      <c r="B1312" s="12" t="str">
        <f t="shared" si="60"/>
        <v>2016-8-1</v>
      </c>
      <c r="C1312" s="15">
        <v>2016</v>
      </c>
      <c r="D1312" s="15">
        <v>8</v>
      </c>
      <c r="E1312" s="15">
        <v>1</v>
      </c>
      <c r="F1312" s="6" t="s">
        <v>28</v>
      </c>
      <c r="G1312" s="6" t="s">
        <v>40</v>
      </c>
      <c r="H1312" s="7">
        <v>3.63</v>
      </c>
      <c r="I1312" s="6" t="s">
        <v>63</v>
      </c>
      <c r="J1312" s="6" t="s">
        <v>31</v>
      </c>
      <c r="K1312" s="7">
        <v>3.14</v>
      </c>
      <c r="L1312" s="6" t="s">
        <v>32</v>
      </c>
      <c r="M1312" s="6">
        <v>201731</v>
      </c>
      <c r="N1312" s="6" t="str">
        <f t="shared" si="61"/>
        <v>2017-3-1</v>
      </c>
      <c r="O1312" s="7">
        <v>3.41</v>
      </c>
      <c r="P1312" s="7">
        <v>3.6</v>
      </c>
      <c r="Q1312" s="6" t="s">
        <v>32</v>
      </c>
      <c r="R1312" s="6">
        <v>202031</v>
      </c>
      <c r="S1312" s="6" t="str">
        <f t="shared" si="62"/>
        <v>2020-3-1</v>
      </c>
      <c r="T1312" s="7">
        <v>3.57</v>
      </c>
      <c r="U1312" s="7">
        <v>4</v>
      </c>
      <c r="V1312" s="6" t="s">
        <v>32</v>
      </c>
      <c r="W1312" s="6">
        <v>0</v>
      </c>
      <c r="X1312" s="6">
        <v>1</v>
      </c>
      <c r="Y1312" s="6">
        <v>1</v>
      </c>
      <c r="Z1312" s="6">
        <v>1</v>
      </c>
      <c r="AA1312" s="6">
        <v>1</v>
      </c>
      <c r="AB1312" s="6">
        <v>1</v>
      </c>
      <c r="AC1312" s="6">
        <v>0</v>
      </c>
      <c r="AD1312" s="6">
        <v>0</v>
      </c>
      <c r="AE1312" s="6">
        <v>0</v>
      </c>
      <c r="AF1312" s="6">
        <v>1</v>
      </c>
      <c r="AG1312" s="6">
        <v>1</v>
      </c>
      <c r="AH1312" s="17"/>
    </row>
    <row r="1313" spans="1:34" x14ac:dyDescent="0.3">
      <c r="A1313" s="6">
        <v>201681</v>
      </c>
      <c r="B1313" s="12" t="str">
        <f t="shared" si="60"/>
        <v>2016-8-1</v>
      </c>
      <c r="C1313" s="15">
        <v>2016</v>
      </c>
      <c r="D1313" s="15">
        <v>8</v>
      </c>
      <c r="E1313" s="15">
        <v>1</v>
      </c>
      <c r="F1313" s="6" t="s">
        <v>33</v>
      </c>
      <c r="G1313" s="6" t="s">
        <v>40</v>
      </c>
      <c r="H1313" s="7">
        <v>3.98</v>
      </c>
      <c r="I1313" s="6" t="s">
        <v>53</v>
      </c>
      <c r="J1313" s="6" t="s">
        <v>31</v>
      </c>
      <c r="K1313" s="7">
        <v>3.91</v>
      </c>
      <c r="L1313" s="6" t="s">
        <v>32</v>
      </c>
      <c r="M1313" s="6">
        <v>201731</v>
      </c>
      <c r="N1313" s="6" t="str">
        <f t="shared" si="61"/>
        <v>2017-3-1</v>
      </c>
      <c r="O1313" s="7">
        <v>3.67</v>
      </c>
      <c r="P1313" s="7">
        <v>3.67</v>
      </c>
      <c r="Q1313" s="6" t="s">
        <v>32</v>
      </c>
      <c r="R1313" s="6">
        <v>202031</v>
      </c>
      <c r="S1313" s="6" t="str">
        <f t="shared" si="62"/>
        <v>2020-3-1</v>
      </c>
      <c r="T1313" s="7">
        <v>3.69</v>
      </c>
      <c r="U1313" s="7">
        <v>3.76</v>
      </c>
      <c r="V1313" s="6" t="s">
        <v>32</v>
      </c>
      <c r="W1313" s="6">
        <v>0</v>
      </c>
      <c r="X1313" s="6">
        <v>0</v>
      </c>
      <c r="Y1313" s="6">
        <v>1</v>
      </c>
      <c r="Z1313" s="6">
        <v>1</v>
      </c>
      <c r="AA1313" s="6">
        <v>1</v>
      </c>
      <c r="AB1313" s="6">
        <v>1</v>
      </c>
      <c r="AC1313" s="6">
        <v>0</v>
      </c>
      <c r="AD1313" s="6">
        <v>0</v>
      </c>
      <c r="AE1313" s="6">
        <v>0</v>
      </c>
      <c r="AF1313" s="6">
        <v>1</v>
      </c>
      <c r="AG1313" s="6">
        <v>1</v>
      </c>
      <c r="AH1313" s="17"/>
    </row>
    <row r="1314" spans="1:34" x14ac:dyDescent="0.3">
      <c r="A1314" s="6">
        <v>201681</v>
      </c>
      <c r="B1314" s="12" t="str">
        <f t="shared" si="60"/>
        <v>2016-8-1</v>
      </c>
      <c r="C1314" s="15">
        <v>2016</v>
      </c>
      <c r="D1314" s="15">
        <v>8</v>
      </c>
      <c r="E1314" s="15">
        <v>1</v>
      </c>
      <c r="F1314" s="6" t="s">
        <v>33</v>
      </c>
      <c r="G1314" s="6" t="s">
        <v>29</v>
      </c>
      <c r="H1314" s="7">
        <v>4</v>
      </c>
      <c r="I1314" s="6" t="s">
        <v>56</v>
      </c>
      <c r="J1314" s="6" t="s">
        <v>31</v>
      </c>
      <c r="K1314" s="7">
        <v>4</v>
      </c>
      <c r="L1314" s="6" t="s">
        <v>32</v>
      </c>
      <c r="M1314" s="6">
        <v>201731</v>
      </c>
      <c r="N1314" s="6" t="str">
        <f t="shared" si="61"/>
        <v>2017-3-1</v>
      </c>
      <c r="O1314" s="7">
        <v>4</v>
      </c>
      <c r="P1314" s="7">
        <v>4</v>
      </c>
      <c r="Q1314" s="6" t="s">
        <v>32</v>
      </c>
      <c r="R1314" s="6">
        <v>201931</v>
      </c>
      <c r="S1314" s="6" t="str">
        <f t="shared" si="62"/>
        <v>2019-3-1</v>
      </c>
      <c r="T1314" s="7">
        <v>4</v>
      </c>
      <c r="U1314" s="7">
        <v>4</v>
      </c>
      <c r="V1314" s="6" t="s">
        <v>32</v>
      </c>
      <c r="W1314" s="6">
        <v>0</v>
      </c>
      <c r="X1314" s="6">
        <v>1</v>
      </c>
      <c r="Y1314" s="6">
        <v>1</v>
      </c>
      <c r="Z1314" s="6">
        <v>1</v>
      </c>
      <c r="AA1314" s="6">
        <v>1</v>
      </c>
      <c r="AB1314" s="6">
        <v>0</v>
      </c>
      <c r="AC1314" s="6">
        <v>0</v>
      </c>
      <c r="AD1314" s="6">
        <v>0</v>
      </c>
      <c r="AE1314" s="6">
        <v>0</v>
      </c>
      <c r="AF1314" s="6">
        <v>0</v>
      </c>
      <c r="AG1314" s="6">
        <v>0</v>
      </c>
      <c r="AH1314" s="17"/>
    </row>
    <row r="1315" spans="1:34" x14ac:dyDescent="0.3">
      <c r="A1315" s="6">
        <v>201681</v>
      </c>
      <c r="B1315" s="12" t="str">
        <f t="shared" si="60"/>
        <v>2016-8-1</v>
      </c>
      <c r="C1315" s="15">
        <v>2016</v>
      </c>
      <c r="D1315" s="15">
        <v>8</v>
      </c>
      <c r="E1315" s="15">
        <v>1</v>
      </c>
      <c r="F1315" s="6" t="s">
        <v>33</v>
      </c>
      <c r="G1315" s="6" t="s">
        <v>38</v>
      </c>
      <c r="H1315" s="7">
        <v>2.77</v>
      </c>
      <c r="I1315" s="6" t="s">
        <v>65</v>
      </c>
      <c r="J1315" s="6" t="s">
        <v>41</v>
      </c>
      <c r="K1315" s="7">
        <v>0.79</v>
      </c>
      <c r="L1315" s="6" t="s">
        <v>39</v>
      </c>
      <c r="M1315" s="6">
        <v>201731</v>
      </c>
      <c r="N1315" s="6" t="str">
        <f t="shared" si="61"/>
        <v>2017-3-1</v>
      </c>
      <c r="O1315" s="7">
        <v>1.32</v>
      </c>
      <c r="P1315" s="7">
        <v>3.3</v>
      </c>
      <c r="Q1315" s="6" t="s">
        <v>39</v>
      </c>
      <c r="R1315" s="6">
        <v>201981</v>
      </c>
      <c r="S1315" s="6" t="str">
        <f t="shared" si="62"/>
        <v>2019-8-1</v>
      </c>
      <c r="T1315" s="7">
        <v>2.08</v>
      </c>
      <c r="U1315" s="7">
        <v>0</v>
      </c>
      <c r="V1315" s="6" t="s">
        <v>42</v>
      </c>
      <c r="W1315" s="6">
        <v>1</v>
      </c>
      <c r="X1315" s="6">
        <v>0</v>
      </c>
      <c r="Y1315" s="6">
        <v>1</v>
      </c>
      <c r="Z1315" s="6">
        <v>1</v>
      </c>
      <c r="AA1315" s="6">
        <v>1</v>
      </c>
      <c r="AB1315" s="6">
        <v>1</v>
      </c>
      <c r="AC1315" s="6">
        <v>0</v>
      </c>
      <c r="AD1315" s="6">
        <v>0</v>
      </c>
      <c r="AE1315" s="6">
        <v>0</v>
      </c>
      <c r="AF1315" s="6">
        <v>0</v>
      </c>
      <c r="AG1315" s="6">
        <v>0</v>
      </c>
      <c r="AH1315" s="17"/>
    </row>
    <row r="1316" spans="1:34" x14ac:dyDescent="0.3">
      <c r="A1316" s="6">
        <v>201681</v>
      </c>
      <c r="B1316" s="12" t="str">
        <f t="shared" si="60"/>
        <v>2016-8-1</v>
      </c>
      <c r="C1316" s="15">
        <v>2016</v>
      </c>
      <c r="D1316" s="15">
        <v>8</v>
      </c>
      <c r="E1316" s="15">
        <v>1</v>
      </c>
      <c r="F1316" s="6" t="s">
        <v>33</v>
      </c>
      <c r="G1316" s="6" t="s">
        <v>37</v>
      </c>
      <c r="H1316" s="7">
        <v>3.38</v>
      </c>
      <c r="I1316" s="6" t="s">
        <v>56</v>
      </c>
      <c r="J1316" s="6" t="s">
        <v>44</v>
      </c>
      <c r="K1316" s="7">
        <v>3.2</v>
      </c>
      <c r="L1316" s="6" t="s">
        <v>32</v>
      </c>
      <c r="M1316" s="6">
        <v>201731</v>
      </c>
      <c r="N1316" s="6" t="str">
        <f t="shared" si="61"/>
        <v>2017-3-1</v>
      </c>
      <c r="O1316" s="7">
        <v>3.14</v>
      </c>
      <c r="P1316" s="7">
        <v>3.1</v>
      </c>
      <c r="Q1316" s="6" t="s">
        <v>32</v>
      </c>
      <c r="R1316" s="6">
        <v>202081</v>
      </c>
      <c r="S1316" s="6" t="str">
        <f t="shared" si="62"/>
        <v>2020-8-1</v>
      </c>
      <c r="T1316" s="7">
        <v>3.17</v>
      </c>
      <c r="U1316" s="7">
        <v>3.72</v>
      </c>
      <c r="V1316" s="6" t="s">
        <v>32</v>
      </c>
      <c r="W1316" s="6">
        <v>0</v>
      </c>
      <c r="X1316" s="6">
        <v>0</v>
      </c>
      <c r="Y1316" s="6">
        <v>1</v>
      </c>
      <c r="Z1316" s="6">
        <v>1</v>
      </c>
      <c r="AA1316" s="6">
        <v>1</v>
      </c>
      <c r="AB1316" s="6">
        <v>1</v>
      </c>
      <c r="AC1316" s="6">
        <v>1</v>
      </c>
      <c r="AD1316" s="6">
        <v>0</v>
      </c>
      <c r="AE1316" s="6">
        <v>0</v>
      </c>
      <c r="AF1316" s="6">
        <v>0</v>
      </c>
      <c r="AG1316" s="6">
        <v>0</v>
      </c>
      <c r="AH1316" s="17"/>
    </row>
    <row r="1317" spans="1:34" x14ac:dyDescent="0.3">
      <c r="A1317" s="6">
        <v>201681</v>
      </c>
      <c r="B1317" s="12" t="str">
        <f t="shared" si="60"/>
        <v>2016-8-1</v>
      </c>
      <c r="C1317" s="15">
        <v>2016</v>
      </c>
      <c r="D1317" s="15">
        <v>8</v>
      </c>
      <c r="E1317" s="15">
        <v>1</v>
      </c>
      <c r="F1317" s="6" t="s">
        <v>28</v>
      </c>
      <c r="G1317" s="6" t="s">
        <v>37</v>
      </c>
      <c r="H1317" s="7">
        <v>3.12</v>
      </c>
      <c r="I1317" s="6" t="s">
        <v>56</v>
      </c>
      <c r="J1317" s="6" t="s">
        <v>31</v>
      </c>
      <c r="K1317" s="7">
        <v>3.35</v>
      </c>
      <c r="L1317" s="6" t="s">
        <v>32</v>
      </c>
      <c r="M1317" s="6">
        <v>201731</v>
      </c>
      <c r="N1317" s="6" t="str">
        <f t="shared" si="61"/>
        <v>2017-3-1</v>
      </c>
      <c r="O1317" s="7">
        <v>3.39</v>
      </c>
      <c r="P1317" s="7">
        <v>3.43</v>
      </c>
      <c r="Q1317" s="6" t="s">
        <v>32</v>
      </c>
      <c r="R1317" s="6">
        <v>202031</v>
      </c>
      <c r="S1317" s="6" t="str">
        <f t="shared" si="62"/>
        <v>2020-3-1</v>
      </c>
      <c r="T1317" s="7">
        <v>3.82</v>
      </c>
      <c r="U1317" s="7">
        <v>3.85</v>
      </c>
      <c r="V1317" s="6" t="s">
        <v>32</v>
      </c>
      <c r="W1317" s="6">
        <v>1</v>
      </c>
      <c r="X1317" s="6">
        <v>0</v>
      </c>
      <c r="Y1317" s="6">
        <v>1</v>
      </c>
      <c r="Z1317" s="6">
        <v>1</v>
      </c>
      <c r="AA1317" s="6">
        <v>1</v>
      </c>
      <c r="AB1317" s="6">
        <v>1</v>
      </c>
      <c r="AC1317" s="6">
        <v>0</v>
      </c>
      <c r="AD1317" s="6">
        <v>0</v>
      </c>
      <c r="AE1317" s="6">
        <v>0</v>
      </c>
      <c r="AF1317" s="6">
        <v>1</v>
      </c>
      <c r="AG1317" s="6">
        <v>1</v>
      </c>
      <c r="AH1317" s="17"/>
    </row>
    <row r="1318" spans="1:34" x14ac:dyDescent="0.3">
      <c r="A1318" s="6">
        <v>201681</v>
      </c>
      <c r="B1318" s="12" t="str">
        <f t="shared" si="60"/>
        <v>2016-8-1</v>
      </c>
      <c r="C1318" s="15">
        <v>2016</v>
      </c>
      <c r="D1318" s="15">
        <v>8</v>
      </c>
      <c r="E1318" s="15">
        <v>1</v>
      </c>
      <c r="F1318" s="6" t="s">
        <v>33</v>
      </c>
      <c r="G1318" s="6" t="s">
        <v>38</v>
      </c>
      <c r="H1318" s="7">
        <v>3.29</v>
      </c>
      <c r="I1318" s="6" t="s">
        <v>51</v>
      </c>
      <c r="J1318" s="6" t="s">
        <v>41</v>
      </c>
      <c r="K1318" s="7">
        <v>2.82</v>
      </c>
      <c r="L1318" s="6" t="s">
        <v>32</v>
      </c>
      <c r="M1318" s="6">
        <v>201731</v>
      </c>
      <c r="N1318" s="6" t="str">
        <f t="shared" si="61"/>
        <v>2017-3-1</v>
      </c>
      <c r="O1318" s="7">
        <v>3.12</v>
      </c>
      <c r="P1318" s="7">
        <v>3.42</v>
      </c>
      <c r="Q1318" s="6" t="s">
        <v>32</v>
      </c>
      <c r="R1318" s="6">
        <v>202031</v>
      </c>
      <c r="S1318" s="6" t="str">
        <f t="shared" si="62"/>
        <v>2020-3-1</v>
      </c>
      <c r="T1318" s="7">
        <v>3.49</v>
      </c>
      <c r="U1318" s="7">
        <v>3.92</v>
      </c>
      <c r="V1318" s="6" t="s">
        <v>32</v>
      </c>
      <c r="W1318" s="6">
        <v>0</v>
      </c>
      <c r="X1318" s="6">
        <v>0</v>
      </c>
      <c r="Y1318" s="6">
        <v>1</v>
      </c>
      <c r="Z1318" s="6">
        <v>1</v>
      </c>
      <c r="AA1318" s="6">
        <v>1</v>
      </c>
      <c r="AB1318" s="6">
        <v>1</v>
      </c>
      <c r="AC1318" s="6">
        <v>0</v>
      </c>
      <c r="AD1318" s="6">
        <v>0</v>
      </c>
      <c r="AE1318" s="6">
        <v>0</v>
      </c>
      <c r="AF1318" s="6">
        <v>1</v>
      </c>
      <c r="AG1318" s="6">
        <v>1</v>
      </c>
      <c r="AH1318" s="17"/>
    </row>
    <row r="1319" spans="1:34" x14ac:dyDescent="0.3">
      <c r="A1319" s="6">
        <v>201681</v>
      </c>
      <c r="B1319" s="12" t="str">
        <f t="shared" si="60"/>
        <v>2016-8-1</v>
      </c>
      <c r="C1319" s="15">
        <v>2016</v>
      </c>
      <c r="D1319" s="15">
        <v>8</v>
      </c>
      <c r="E1319" s="15">
        <v>1</v>
      </c>
      <c r="F1319" s="6" t="s">
        <v>28</v>
      </c>
      <c r="G1319" s="6" t="s">
        <v>38</v>
      </c>
      <c r="H1319" s="7">
        <v>3.48</v>
      </c>
      <c r="I1319" s="6" t="s">
        <v>51</v>
      </c>
      <c r="J1319" s="6" t="s">
        <v>31</v>
      </c>
      <c r="K1319" s="7">
        <v>3.67</v>
      </c>
      <c r="L1319" s="6" t="s">
        <v>32</v>
      </c>
      <c r="M1319" s="6">
        <v>201731</v>
      </c>
      <c r="N1319" s="6" t="str">
        <f t="shared" si="61"/>
        <v>2017-3-1</v>
      </c>
      <c r="O1319" s="7">
        <v>3.59</v>
      </c>
      <c r="P1319" s="7">
        <v>3.53</v>
      </c>
      <c r="Q1319" s="6" t="s">
        <v>32</v>
      </c>
      <c r="R1319" s="6">
        <v>201831</v>
      </c>
      <c r="S1319" s="6" t="str">
        <f t="shared" si="62"/>
        <v>2018-3-1</v>
      </c>
      <c r="T1319" s="7">
        <v>3.61</v>
      </c>
      <c r="U1319" s="7">
        <v>3.75</v>
      </c>
      <c r="V1319" s="6" t="s">
        <v>32</v>
      </c>
      <c r="W1319" s="6">
        <v>0</v>
      </c>
      <c r="X1319" s="6">
        <v>0</v>
      </c>
      <c r="Y1319" s="6">
        <v>1</v>
      </c>
      <c r="Z1319" s="6">
        <v>1</v>
      </c>
      <c r="AA1319" s="6">
        <v>0</v>
      </c>
      <c r="AB1319" s="6">
        <v>0</v>
      </c>
      <c r="AC1319" s="6">
        <v>0</v>
      </c>
      <c r="AD1319" s="6">
        <v>0</v>
      </c>
      <c r="AE1319" s="6">
        <v>0</v>
      </c>
      <c r="AF1319" s="6">
        <v>0</v>
      </c>
      <c r="AG1319" s="6">
        <v>0</v>
      </c>
      <c r="AH1319" s="17"/>
    </row>
    <row r="1320" spans="1:34" x14ac:dyDescent="0.3">
      <c r="A1320" s="6">
        <v>201681</v>
      </c>
      <c r="B1320" s="12" t="str">
        <f t="shared" si="60"/>
        <v>2016-8-1</v>
      </c>
      <c r="C1320" s="15">
        <v>2016</v>
      </c>
      <c r="D1320" s="15">
        <v>8</v>
      </c>
      <c r="E1320" s="15">
        <v>1</v>
      </c>
      <c r="F1320" s="6" t="s">
        <v>28</v>
      </c>
      <c r="G1320" s="6" t="s">
        <v>40</v>
      </c>
      <c r="H1320" s="7">
        <v>3.72</v>
      </c>
      <c r="I1320" s="6" t="s">
        <v>60</v>
      </c>
      <c r="J1320" s="6" t="s">
        <v>45</v>
      </c>
      <c r="K1320" s="7">
        <v>3</v>
      </c>
      <c r="L1320" s="6" t="s">
        <v>32</v>
      </c>
      <c r="M1320" s="6">
        <v>201731</v>
      </c>
      <c r="N1320" s="6" t="str">
        <f t="shared" si="61"/>
        <v>2017-3-1</v>
      </c>
      <c r="O1320" s="7">
        <v>3.32</v>
      </c>
      <c r="P1320" s="7">
        <v>3.6</v>
      </c>
      <c r="Q1320" s="6" t="s">
        <v>32</v>
      </c>
      <c r="R1320" s="6">
        <v>202031</v>
      </c>
      <c r="S1320" s="6" t="str">
        <f t="shared" si="62"/>
        <v>2020-3-1</v>
      </c>
      <c r="T1320" s="7">
        <v>3.29</v>
      </c>
      <c r="U1320" s="7">
        <v>3.4</v>
      </c>
      <c r="V1320" s="6" t="s">
        <v>32</v>
      </c>
      <c r="W1320" s="6">
        <v>0</v>
      </c>
      <c r="X1320" s="6">
        <v>0</v>
      </c>
      <c r="Y1320" s="6">
        <v>1</v>
      </c>
      <c r="Z1320" s="6">
        <v>1</v>
      </c>
      <c r="AA1320" s="6">
        <v>1</v>
      </c>
      <c r="AB1320" s="6">
        <v>1</v>
      </c>
      <c r="AC1320" s="6">
        <v>0</v>
      </c>
      <c r="AD1320" s="6">
        <v>0</v>
      </c>
      <c r="AE1320" s="6">
        <v>0</v>
      </c>
      <c r="AF1320" s="6">
        <v>1</v>
      </c>
      <c r="AG1320" s="6">
        <v>1</v>
      </c>
      <c r="AH1320" s="17"/>
    </row>
    <row r="1321" spans="1:34" x14ac:dyDescent="0.3">
      <c r="A1321" s="6">
        <v>201681</v>
      </c>
      <c r="B1321" s="12" t="str">
        <f t="shared" si="60"/>
        <v>2016-8-1</v>
      </c>
      <c r="C1321" s="15">
        <v>2016</v>
      </c>
      <c r="D1321" s="15">
        <v>8</v>
      </c>
      <c r="E1321" s="15">
        <v>1</v>
      </c>
      <c r="F1321" s="6" t="s">
        <v>28</v>
      </c>
      <c r="G1321" s="6" t="s">
        <v>40</v>
      </c>
      <c r="H1321" s="7">
        <v>3.63</v>
      </c>
      <c r="I1321" s="6" t="s">
        <v>53</v>
      </c>
      <c r="J1321" s="6" t="s">
        <v>31</v>
      </c>
      <c r="K1321" s="7">
        <v>2.86</v>
      </c>
      <c r="L1321" s="6" t="s">
        <v>32</v>
      </c>
      <c r="M1321" s="6">
        <v>201731</v>
      </c>
      <c r="N1321" s="6" t="str">
        <f t="shared" si="61"/>
        <v>2017-3-1</v>
      </c>
      <c r="O1321" s="7">
        <v>2.38</v>
      </c>
      <c r="P1321" s="7">
        <v>2</v>
      </c>
      <c r="Q1321" s="6" t="s">
        <v>32</v>
      </c>
      <c r="R1321" s="6">
        <v>201881</v>
      </c>
      <c r="S1321" s="6" t="str">
        <f t="shared" si="62"/>
        <v>2018-8-1</v>
      </c>
      <c r="T1321" s="7">
        <v>1.48</v>
      </c>
      <c r="U1321" s="7">
        <v>0</v>
      </c>
      <c r="V1321" s="6" t="s">
        <v>47</v>
      </c>
      <c r="W1321" s="6">
        <v>1</v>
      </c>
      <c r="X1321" s="6">
        <v>0</v>
      </c>
      <c r="Y1321" s="6">
        <v>1</v>
      </c>
      <c r="Z1321" s="6">
        <v>1</v>
      </c>
      <c r="AA1321" s="6">
        <v>1</v>
      </c>
      <c r="AB1321" s="6">
        <v>0</v>
      </c>
      <c r="AC1321" s="6">
        <v>0</v>
      </c>
      <c r="AD1321" s="6">
        <v>0</v>
      </c>
      <c r="AE1321" s="6">
        <v>0</v>
      </c>
      <c r="AF1321" s="6">
        <v>0</v>
      </c>
      <c r="AG1321" s="6">
        <v>0</v>
      </c>
      <c r="AH1321" s="17"/>
    </row>
    <row r="1322" spans="1:34" x14ac:dyDescent="0.3">
      <c r="A1322" s="6">
        <v>201681</v>
      </c>
      <c r="B1322" s="12" t="str">
        <f t="shared" si="60"/>
        <v>2016-8-1</v>
      </c>
      <c r="C1322" s="15">
        <v>2016</v>
      </c>
      <c r="D1322" s="15">
        <v>8</v>
      </c>
      <c r="E1322" s="15">
        <v>1</v>
      </c>
      <c r="F1322" s="6" t="s">
        <v>28</v>
      </c>
      <c r="G1322" s="6" t="s">
        <v>37</v>
      </c>
      <c r="H1322" s="7">
        <v>3.26</v>
      </c>
      <c r="I1322" s="6" t="s">
        <v>51</v>
      </c>
      <c r="J1322" s="6" t="s">
        <v>31</v>
      </c>
      <c r="K1322" s="7">
        <v>2.4300000000000002</v>
      </c>
      <c r="L1322" s="6" t="s">
        <v>32</v>
      </c>
      <c r="M1322" s="6">
        <v>201731</v>
      </c>
      <c r="N1322" s="6" t="str">
        <f t="shared" si="61"/>
        <v>2017-3-1</v>
      </c>
      <c r="O1322" s="7">
        <v>2.57</v>
      </c>
      <c r="P1322" s="7">
        <v>2.67</v>
      </c>
      <c r="Q1322" s="6" t="s">
        <v>32</v>
      </c>
      <c r="R1322" s="6">
        <v>202081</v>
      </c>
      <c r="S1322" s="6" t="str">
        <f t="shared" si="62"/>
        <v>2020-8-1</v>
      </c>
      <c r="T1322" s="7">
        <v>2.67</v>
      </c>
      <c r="U1322" s="7">
        <v>2.65</v>
      </c>
      <c r="V1322" s="6" t="s">
        <v>32</v>
      </c>
      <c r="W1322" s="6">
        <v>0</v>
      </c>
      <c r="X1322" s="6">
        <v>1</v>
      </c>
      <c r="Y1322" s="6">
        <v>1</v>
      </c>
      <c r="Z1322" s="6">
        <v>1</v>
      </c>
      <c r="AA1322" s="6">
        <v>1</v>
      </c>
      <c r="AB1322" s="6">
        <v>1</v>
      </c>
      <c r="AC1322" s="6">
        <v>1</v>
      </c>
      <c r="AD1322" s="6">
        <v>0</v>
      </c>
      <c r="AE1322" s="6">
        <v>0</v>
      </c>
      <c r="AF1322" s="6">
        <v>0</v>
      </c>
      <c r="AG1322" s="6">
        <v>0</v>
      </c>
      <c r="AH1322" s="17"/>
    </row>
    <row r="1323" spans="1:34" x14ac:dyDescent="0.3">
      <c r="A1323" s="6">
        <v>201681</v>
      </c>
      <c r="B1323" s="12" t="str">
        <f t="shared" si="60"/>
        <v>2016-8-1</v>
      </c>
      <c r="C1323" s="15">
        <v>2016</v>
      </c>
      <c r="D1323" s="15">
        <v>8</v>
      </c>
      <c r="E1323" s="15">
        <v>1</v>
      </c>
      <c r="F1323" s="6" t="s">
        <v>33</v>
      </c>
      <c r="G1323" s="6" t="s">
        <v>40</v>
      </c>
      <c r="H1323" s="7">
        <v>3.47</v>
      </c>
      <c r="I1323" s="6" t="s">
        <v>54</v>
      </c>
      <c r="J1323" s="6" t="s">
        <v>45</v>
      </c>
      <c r="K1323" s="7">
        <v>3.12</v>
      </c>
      <c r="L1323" s="6" t="s">
        <v>32</v>
      </c>
      <c r="M1323" s="6">
        <v>201731</v>
      </c>
      <c r="N1323" s="6" t="str">
        <f t="shared" si="61"/>
        <v>2017-3-1</v>
      </c>
      <c r="O1323" s="7">
        <v>2.98</v>
      </c>
      <c r="P1323" s="7">
        <v>2.85</v>
      </c>
      <c r="Q1323" s="6" t="s">
        <v>32</v>
      </c>
      <c r="R1323" s="6">
        <v>201831</v>
      </c>
      <c r="S1323" s="6" t="str">
        <f t="shared" si="62"/>
        <v>2018-3-1</v>
      </c>
      <c r="T1323" s="7">
        <v>3.03</v>
      </c>
      <c r="U1323" s="7">
        <v>3.66</v>
      </c>
      <c r="V1323" s="6" t="s">
        <v>32</v>
      </c>
      <c r="W1323" s="6">
        <v>1</v>
      </c>
      <c r="X1323" s="6">
        <v>0</v>
      </c>
      <c r="Y1323" s="6">
        <v>1</v>
      </c>
      <c r="Z1323" s="6">
        <v>1</v>
      </c>
      <c r="AA1323" s="6">
        <v>0</v>
      </c>
      <c r="AB1323" s="6">
        <v>0</v>
      </c>
      <c r="AC1323" s="6">
        <v>0</v>
      </c>
      <c r="AD1323" s="6">
        <v>0</v>
      </c>
      <c r="AE1323" s="6">
        <v>0</v>
      </c>
      <c r="AF1323" s="6">
        <v>0</v>
      </c>
      <c r="AG1323" s="6">
        <v>0</v>
      </c>
      <c r="AH1323" s="17"/>
    </row>
    <row r="1324" spans="1:34" x14ac:dyDescent="0.3">
      <c r="A1324" s="6">
        <v>201681</v>
      </c>
      <c r="B1324" s="12" t="str">
        <f t="shared" si="60"/>
        <v>2016-8-1</v>
      </c>
      <c r="C1324" s="15">
        <v>2016</v>
      </c>
      <c r="D1324" s="15">
        <v>8</v>
      </c>
      <c r="E1324" s="15">
        <v>1</v>
      </c>
      <c r="F1324" s="6" t="s">
        <v>28</v>
      </c>
      <c r="G1324" s="6" t="s">
        <v>40</v>
      </c>
      <c r="H1324" s="7">
        <v>3.36</v>
      </c>
      <c r="I1324" s="6" t="s">
        <v>66</v>
      </c>
      <c r="J1324" s="6" t="s">
        <v>44</v>
      </c>
      <c r="K1324" s="7">
        <v>1.1000000000000001</v>
      </c>
      <c r="L1324" s="6" t="s">
        <v>39</v>
      </c>
      <c r="M1324" s="6">
        <v>201751</v>
      </c>
      <c r="N1324" s="6" t="str">
        <f t="shared" si="61"/>
        <v>2017-5-1</v>
      </c>
      <c r="O1324" s="7">
        <v>2.0499999999999998</v>
      </c>
      <c r="P1324" s="7">
        <v>3</v>
      </c>
      <c r="Q1324" s="6" t="s">
        <v>32</v>
      </c>
      <c r="R1324" s="6">
        <v>202051</v>
      </c>
      <c r="S1324" s="6" t="str">
        <f t="shared" si="62"/>
        <v>2020-5-1</v>
      </c>
      <c r="T1324" s="7">
        <v>2.62</v>
      </c>
      <c r="U1324" s="7">
        <v>2</v>
      </c>
      <c r="V1324" s="6" t="s">
        <v>32</v>
      </c>
      <c r="W1324" s="6">
        <v>0</v>
      </c>
      <c r="X1324" s="6">
        <v>1</v>
      </c>
      <c r="Y1324" s="6">
        <v>1</v>
      </c>
      <c r="Z1324" s="6">
        <v>1</v>
      </c>
      <c r="AA1324" s="6">
        <v>1</v>
      </c>
      <c r="AB1324" s="6">
        <v>1</v>
      </c>
      <c r="AC1324" s="6">
        <v>0</v>
      </c>
      <c r="AD1324" s="6">
        <v>0</v>
      </c>
      <c r="AE1324" s="6">
        <v>0</v>
      </c>
      <c r="AF1324" s="6">
        <v>1</v>
      </c>
      <c r="AG1324" s="6">
        <v>1</v>
      </c>
      <c r="AH1324" s="17"/>
    </row>
    <row r="1325" spans="1:34" x14ac:dyDescent="0.3">
      <c r="A1325" s="6">
        <v>201781</v>
      </c>
      <c r="B1325" s="12" t="str">
        <f t="shared" si="60"/>
        <v>2017-8-1</v>
      </c>
      <c r="C1325" s="15">
        <v>2017</v>
      </c>
      <c r="D1325" s="15">
        <v>8</v>
      </c>
      <c r="E1325" s="15">
        <v>1</v>
      </c>
      <c r="F1325" s="6" t="s">
        <v>28</v>
      </c>
      <c r="G1325" s="6" t="s">
        <v>34</v>
      </c>
      <c r="H1325" s="7">
        <v>3.4</v>
      </c>
      <c r="I1325" s="6" t="s">
        <v>65</v>
      </c>
      <c r="J1325" s="6" t="s">
        <v>35</v>
      </c>
      <c r="K1325" s="7">
        <v>1.18</v>
      </c>
      <c r="L1325" s="6" t="s">
        <v>39</v>
      </c>
      <c r="M1325" s="6">
        <v>201831</v>
      </c>
      <c r="N1325" s="6" t="str">
        <f t="shared" si="61"/>
        <v>2018-3-1</v>
      </c>
      <c r="O1325" s="7">
        <v>1.7</v>
      </c>
      <c r="P1325" s="7">
        <v>1.91</v>
      </c>
      <c r="Q1325" s="6" t="s">
        <v>39</v>
      </c>
      <c r="R1325" s="6">
        <v>201831</v>
      </c>
      <c r="S1325" s="6" t="str">
        <f t="shared" si="62"/>
        <v>2018-3-1</v>
      </c>
      <c r="T1325" s="7">
        <v>1.7</v>
      </c>
      <c r="U1325" s="7">
        <v>1.91</v>
      </c>
      <c r="V1325" s="6" t="s">
        <v>39</v>
      </c>
      <c r="W1325" s="6">
        <v>0</v>
      </c>
      <c r="X1325" s="6">
        <v>0</v>
      </c>
      <c r="Y1325" s="6">
        <v>1</v>
      </c>
      <c r="Z1325" s="6">
        <v>0</v>
      </c>
      <c r="AA1325" s="6">
        <v>0</v>
      </c>
      <c r="AB1325" s="6">
        <v>0</v>
      </c>
      <c r="AC1325" s="6">
        <v>0</v>
      </c>
      <c r="AD1325" s="17"/>
      <c r="AE1325" s="6">
        <v>0</v>
      </c>
      <c r="AF1325" s="6">
        <v>0</v>
      </c>
      <c r="AG1325" s="17"/>
      <c r="AH1325" s="17"/>
    </row>
    <row r="1326" spans="1:34" x14ac:dyDescent="0.3">
      <c r="A1326" s="6">
        <v>201781</v>
      </c>
      <c r="B1326" s="12" t="str">
        <f t="shared" si="60"/>
        <v>2017-8-1</v>
      </c>
      <c r="C1326" s="15">
        <v>2017</v>
      </c>
      <c r="D1326" s="15">
        <v>8</v>
      </c>
      <c r="E1326" s="15">
        <v>1</v>
      </c>
      <c r="F1326" s="6" t="s">
        <v>33</v>
      </c>
      <c r="G1326" s="6" t="s">
        <v>34</v>
      </c>
      <c r="H1326" s="7">
        <v>3.76</v>
      </c>
      <c r="I1326" s="6" t="s">
        <v>51</v>
      </c>
      <c r="J1326" s="6" t="s">
        <v>35</v>
      </c>
      <c r="K1326" s="7">
        <v>3.78</v>
      </c>
      <c r="L1326" s="6" t="s">
        <v>32</v>
      </c>
      <c r="M1326" s="6">
        <v>201831</v>
      </c>
      <c r="N1326" s="6" t="str">
        <f t="shared" si="61"/>
        <v>2018-3-1</v>
      </c>
      <c r="O1326" s="7">
        <v>3.72</v>
      </c>
      <c r="P1326" s="7">
        <v>3.67</v>
      </c>
      <c r="Q1326" s="6" t="s">
        <v>32</v>
      </c>
      <c r="R1326" s="6">
        <v>201981</v>
      </c>
      <c r="S1326" s="6" t="str">
        <f t="shared" si="62"/>
        <v>2019-8-1</v>
      </c>
      <c r="T1326" s="7">
        <v>3.65</v>
      </c>
      <c r="U1326" s="7">
        <v>3.67</v>
      </c>
      <c r="V1326" s="6" t="s">
        <v>32</v>
      </c>
      <c r="W1326" s="6">
        <v>0</v>
      </c>
      <c r="X1326" s="6">
        <v>0</v>
      </c>
      <c r="Y1326" s="6">
        <v>1</v>
      </c>
      <c r="Z1326" s="6">
        <v>1</v>
      </c>
      <c r="AA1326" s="6">
        <v>1</v>
      </c>
      <c r="AB1326" s="6">
        <v>0</v>
      </c>
      <c r="AC1326" s="6">
        <v>0</v>
      </c>
      <c r="AD1326" s="17"/>
      <c r="AE1326" s="6">
        <v>0</v>
      </c>
      <c r="AF1326" s="6">
        <v>0</v>
      </c>
      <c r="AG1326" s="17"/>
      <c r="AH1326" s="17"/>
    </row>
    <row r="1327" spans="1:34" x14ac:dyDescent="0.3">
      <c r="A1327" s="6">
        <v>201781</v>
      </c>
      <c r="B1327" s="12" t="str">
        <f t="shared" si="60"/>
        <v>2017-8-1</v>
      </c>
      <c r="C1327" s="15">
        <v>2017</v>
      </c>
      <c r="D1327" s="15">
        <v>8</v>
      </c>
      <c r="E1327" s="15">
        <v>1</v>
      </c>
      <c r="F1327" s="6" t="s">
        <v>28</v>
      </c>
      <c r="G1327" s="6" t="s">
        <v>34</v>
      </c>
      <c r="H1327" s="7">
        <v>3.41</v>
      </c>
      <c r="I1327" s="6" t="s">
        <v>65</v>
      </c>
      <c r="J1327" s="6" t="s">
        <v>35</v>
      </c>
      <c r="K1327" s="7">
        <v>3.02</v>
      </c>
      <c r="L1327" s="6" t="s">
        <v>32</v>
      </c>
      <c r="M1327" s="6">
        <v>201781</v>
      </c>
      <c r="N1327" s="6" t="str">
        <f t="shared" si="61"/>
        <v>2017-8-1</v>
      </c>
      <c r="O1327" s="7">
        <v>3.02</v>
      </c>
      <c r="P1327" s="7">
        <v>3.02</v>
      </c>
      <c r="Q1327" s="6" t="s">
        <v>32</v>
      </c>
      <c r="R1327" s="6">
        <v>201781</v>
      </c>
      <c r="S1327" s="6" t="str">
        <f t="shared" si="62"/>
        <v>2017-8-1</v>
      </c>
      <c r="T1327" s="7">
        <v>3.02</v>
      </c>
      <c r="U1327" s="7">
        <v>3.02</v>
      </c>
      <c r="V1327" s="6" t="s">
        <v>32</v>
      </c>
      <c r="W1327" s="6">
        <v>0</v>
      </c>
      <c r="X1327" s="6">
        <v>1</v>
      </c>
      <c r="Y1327" s="6">
        <v>1</v>
      </c>
      <c r="Z1327" s="6">
        <v>0</v>
      </c>
      <c r="AA1327" s="6">
        <v>0</v>
      </c>
      <c r="AB1327" s="6">
        <v>0</v>
      </c>
      <c r="AC1327" s="6">
        <v>0</v>
      </c>
      <c r="AD1327" s="17"/>
      <c r="AE1327" s="6">
        <v>0</v>
      </c>
      <c r="AF1327" s="6">
        <v>0</v>
      </c>
      <c r="AG1327" s="17"/>
      <c r="AH1327" s="17"/>
    </row>
    <row r="1328" spans="1:34" x14ac:dyDescent="0.3">
      <c r="A1328" s="6">
        <v>201781</v>
      </c>
      <c r="B1328" s="12" t="str">
        <f t="shared" si="60"/>
        <v>2017-8-1</v>
      </c>
      <c r="C1328" s="15">
        <v>2017</v>
      </c>
      <c r="D1328" s="15">
        <v>8</v>
      </c>
      <c r="E1328" s="15">
        <v>1</v>
      </c>
      <c r="F1328" s="6" t="s">
        <v>33</v>
      </c>
      <c r="G1328" s="6" t="s">
        <v>34</v>
      </c>
      <c r="H1328" s="7">
        <v>3.69</v>
      </c>
      <c r="I1328" s="6" t="s">
        <v>57</v>
      </c>
      <c r="J1328" s="6" t="s">
        <v>35</v>
      </c>
      <c r="K1328" s="7">
        <v>2.38</v>
      </c>
      <c r="L1328" s="6" t="s">
        <v>32</v>
      </c>
      <c r="M1328" s="6">
        <v>201831</v>
      </c>
      <c r="N1328" s="6" t="str">
        <f t="shared" si="61"/>
        <v>2018-3-1</v>
      </c>
      <c r="O1328" s="7">
        <v>2.52</v>
      </c>
      <c r="P1328" s="7">
        <v>2.65</v>
      </c>
      <c r="Q1328" s="6" t="s">
        <v>32</v>
      </c>
      <c r="R1328" s="6">
        <v>201881</v>
      </c>
      <c r="S1328" s="6" t="str">
        <f t="shared" si="62"/>
        <v>2018-8-1</v>
      </c>
      <c r="T1328" s="7">
        <v>2.56</v>
      </c>
      <c r="U1328" s="7">
        <v>2.66</v>
      </c>
      <c r="V1328" s="6" t="s">
        <v>32</v>
      </c>
      <c r="W1328" s="6">
        <v>0</v>
      </c>
      <c r="X1328" s="6">
        <v>1</v>
      </c>
      <c r="Y1328" s="6">
        <v>1</v>
      </c>
      <c r="Z1328" s="6">
        <v>1</v>
      </c>
      <c r="AA1328" s="6">
        <v>0</v>
      </c>
      <c r="AB1328" s="6">
        <v>0</v>
      </c>
      <c r="AC1328" s="6">
        <v>0</v>
      </c>
      <c r="AD1328" s="17"/>
      <c r="AE1328" s="6">
        <v>0</v>
      </c>
      <c r="AF1328" s="6">
        <v>0</v>
      </c>
      <c r="AG1328" s="17"/>
      <c r="AH1328" s="17"/>
    </row>
    <row r="1329" spans="1:34" x14ac:dyDescent="0.3">
      <c r="A1329" s="6">
        <v>201781</v>
      </c>
      <c r="B1329" s="12" t="str">
        <f t="shared" si="60"/>
        <v>2017-8-1</v>
      </c>
      <c r="C1329" s="15">
        <v>2017</v>
      </c>
      <c r="D1329" s="15">
        <v>8</v>
      </c>
      <c r="E1329" s="15">
        <v>1</v>
      </c>
      <c r="F1329" s="6" t="s">
        <v>28</v>
      </c>
      <c r="G1329" s="6" t="s">
        <v>29</v>
      </c>
      <c r="H1329" s="7">
        <v>3.04</v>
      </c>
      <c r="I1329" s="6" t="s">
        <v>59</v>
      </c>
      <c r="J1329" s="6" t="s">
        <v>31</v>
      </c>
      <c r="K1329" s="7">
        <v>3.38</v>
      </c>
      <c r="L1329" s="6" t="s">
        <v>32</v>
      </c>
      <c r="M1329" s="6">
        <v>201831</v>
      </c>
      <c r="N1329" s="6" t="str">
        <f t="shared" si="61"/>
        <v>2018-3-1</v>
      </c>
      <c r="O1329" s="7">
        <v>3.54</v>
      </c>
      <c r="P1329" s="7">
        <v>3.63</v>
      </c>
      <c r="Q1329" s="6" t="s">
        <v>32</v>
      </c>
      <c r="R1329" s="6">
        <v>201831</v>
      </c>
      <c r="S1329" s="6" t="str">
        <f t="shared" si="62"/>
        <v>2018-3-1</v>
      </c>
      <c r="T1329" s="7">
        <v>3.54</v>
      </c>
      <c r="U1329" s="7">
        <v>3.63</v>
      </c>
      <c r="V1329" s="6" t="s">
        <v>32</v>
      </c>
      <c r="W1329" s="6">
        <v>0</v>
      </c>
      <c r="X1329" s="6">
        <v>1</v>
      </c>
      <c r="Y1329" s="6">
        <v>1</v>
      </c>
      <c r="Z1329" s="6">
        <v>0</v>
      </c>
      <c r="AA1329" s="6">
        <v>0</v>
      </c>
      <c r="AB1329" s="6">
        <v>0</v>
      </c>
      <c r="AC1329" s="6">
        <v>0</v>
      </c>
      <c r="AD1329" s="17"/>
      <c r="AE1329" s="6">
        <v>0</v>
      </c>
      <c r="AF1329" s="6">
        <v>0</v>
      </c>
      <c r="AG1329" s="17"/>
      <c r="AH1329" s="17"/>
    </row>
    <row r="1330" spans="1:34" x14ac:dyDescent="0.3">
      <c r="A1330" s="6">
        <v>201781</v>
      </c>
      <c r="B1330" s="12" t="str">
        <f t="shared" si="60"/>
        <v>2017-8-1</v>
      </c>
      <c r="C1330" s="15">
        <v>2017</v>
      </c>
      <c r="D1330" s="15">
        <v>8</v>
      </c>
      <c r="E1330" s="15">
        <v>1</v>
      </c>
      <c r="F1330" s="6" t="s">
        <v>28</v>
      </c>
      <c r="G1330" s="6" t="s">
        <v>36</v>
      </c>
      <c r="H1330" s="7">
        <v>3.27</v>
      </c>
      <c r="I1330" s="6" t="s">
        <v>51</v>
      </c>
      <c r="J1330" s="6" t="s">
        <v>43</v>
      </c>
      <c r="K1330" s="7">
        <v>2.04</v>
      </c>
      <c r="L1330" s="6" t="s">
        <v>32</v>
      </c>
      <c r="M1330" s="6">
        <v>201781</v>
      </c>
      <c r="N1330" s="6" t="str">
        <f t="shared" si="61"/>
        <v>2017-8-1</v>
      </c>
      <c r="O1330" s="7">
        <v>2.04</v>
      </c>
      <c r="P1330" s="7">
        <v>2.04</v>
      </c>
      <c r="Q1330" s="6" t="s">
        <v>32</v>
      </c>
      <c r="R1330" s="6">
        <v>201781</v>
      </c>
      <c r="S1330" s="6" t="str">
        <f t="shared" si="62"/>
        <v>2017-8-1</v>
      </c>
      <c r="T1330" s="7">
        <v>2.04</v>
      </c>
      <c r="U1330" s="7">
        <v>2.04</v>
      </c>
      <c r="V1330" s="6" t="s">
        <v>32</v>
      </c>
      <c r="W1330" s="6">
        <v>1</v>
      </c>
      <c r="X1330" s="6">
        <v>1</v>
      </c>
      <c r="Y1330" s="6">
        <v>1</v>
      </c>
      <c r="Z1330" s="6">
        <v>0</v>
      </c>
      <c r="AA1330" s="6">
        <v>0</v>
      </c>
      <c r="AB1330" s="6">
        <v>0</v>
      </c>
      <c r="AC1330" s="6">
        <v>0</v>
      </c>
      <c r="AD1330" s="17"/>
      <c r="AE1330" s="6">
        <v>0</v>
      </c>
      <c r="AF1330" s="6">
        <v>0</v>
      </c>
      <c r="AG1330" s="17"/>
      <c r="AH1330" s="17"/>
    </row>
    <row r="1331" spans="1:34" x14ac:dyDescent="0.3">
      <c r="A1331" s="6">
        <v>201781</v>
      </c>
      <c r="B1331" s="12" t="str">
        <f t="shared" si="60"/>
        <v>2017-8-1</v>
      </c>
      <c r="C1331" s="15">
        <v>2017</v>
      </c>
      <c r="D1331" s="15">
        <v>8</v>
      </c>
      <c r="E1331" s="15">
        <v>1</v>
      </c>
      <c r="F1331" s="6" t="s">
        <v>33</v>
      </c>
      <c r="G1331" s="6" t="s">
        <v>38</v>
      </c>
      <c r="H1331" s="7">
        <v>3.36</v>
      </c>
      <c r="I1331" s="6" t="s">
        <v>53</v>
      </c>
      <c r="J1331" s="6" t="s">
        <v>48</v>
      </c>
      <c r="K1331" s="7">
        <v>3.42</v>
      </c>
      <c r="L1331" s="6" t="s">
        <v>32</v>
      </c>
      <c r="M1331" s="6">
        <v>201831</v>
      </c>
      <c r="N1331" s="6" t="str">
        <f t="shared" si="61"/>
        <v>2018-3-1</v>
      </c>
      <c r="O1331" s="7">
        <v>3.26</v>
      </c>
      <c r="P1331" s="7">
        <v>3.1</v>
      </c>
      <c r="Q1331" s="6" t="s">
        <v>32</v>
      </c>
      <c r="R1331" s="6">
        <v>201831</v>
      </c>
      <c r="S1331" s="6" t="str">
        <f t="shared" si="62"/>
        <v>2018-3-1</v>
      </c>
      <c r="T1331" s="7">
        <v>3.26</v>
      </c>
      <c r="U1331" s="7">
        <v>3.1</v>
      </c>
      <c r="V1331" s="6" t="s">
        <v>32</v>
      </c>
      <c r="W1331" s="6">
        <v>0</v>
      </c>
      <c r="X1331" s="6">
        <v>0</v>
      </c>
      <c r="Y1331" s="6">
        <v>1</v>
      </c>
      <c r="Z1331" s="6">
        <v>0</v>
      </c>
      <c r="AA1331" s="6">
        <v>0</v>
      </c>
      <c r="AB1331" s="6">
        <v>0</v>
      </c>
      <c r="AC1331" s="6">
        <v>0</v>
      </c>
      <c r="AD1331" s="17"/>
      <c r="AE1331" s="6">
        <v>0</v>
      </c>
      <c r="AF1331" s="6">
        <v>0</v>
      </c>
      <c r="AG1331" s="17"/>
      <c r="AH1331" s="17"/>
    </row>
    <row r="1332" spans="1:34" x14ac:dyDescent="0.3">
      <c r="A1332" s="6">
        <v>201781</v>
      </c>
      <c r="B1332" s="12" t="str">
        <f t="shared" si="60"/>
        <v>2017-8-1</v>
      </c>
      <c r="C1332" s="15">
        <v>2017</v>
      </c>
      <c r="D1332" s="15">
        <v>8</v>
      </c>
      <c r="E1332" s="15">
        <v>1</v>
      </c>
      <c r="F1332" s="6" t="s">
        <v>28</v>
      </c>
      <c r="G1332" s="6" t="s">
        <v>37</v>
      </c>
      <c r="H1332" s="7">
        <v>3.44</v>
      </c>
      <c r="I1332" s="6" t="s">
        <v>57</v>
      </c>
      <c r="J1332" s="6" t="s">
        <v>43</v>
      </c>
      <c r="K1332" s="7">
        <v>1.67</v>
      </c>
      <c r="L1332" s="6" t="s">
        <v>39</v>
      </c>
      <c r="M1332" s="6">
        <v>201831</v>
      </c>
      <c r="N1332" s="6" t="str">
        <f t="shared" si="61"/>
        <v>2018-3-1</v>
      </c>
      <c r="O1332" s="7">
        <v>1.25</v>
      </c>
      <c r="P1332" s="7">
        <v>0.82</v>
      </c>
      <c r="Q1332" s="6" t="s">
        <v>47</v>
      </c>
      <c r="R1332" s="6">
        <v>201831</v>
      </c>
      <c r="S1332" s="6" t="str">
        <f t="shared" si="62"/>
        <v>2018-3-1</v>
      </c>
      <c r="T1332" s="7">
        <v>1.25</v>
      </c>
      <c r="U1332" s="7">
        <v>0.82</v>
      </c>
      <c r="V1332" s="6" t="s">
        <v>47</v>
      </c>
      <c r="W1332" s="6">
        <v>1</v>
      </c>
      <c r="X1332" s="6">
        <v>0</v>
      </c>
      <c r="Y1332" s="6">
        <v>1</v>
      </c>
      <c r="Z1332" s="6">
        <v>0</v>
      </c>
      <c r="AA1332" s="6">
        <v>0</v>
      </c>
      <c r="AB1332" s="6">
        <v>0</v>
      </c>
      <c r="AC1332" s="6">
        <v>0</v>
      </c>
      <c r="AD1332" s="17"/>
      <c r="AE1332" s="6">
        <v>0</v>
      </c>
      <c r="AF1332" s="6">
        <v>0</v>
      </c>
      <c r="AG1332" s="17"/>
      <c r="AH1332" s="17"/>
    </row>
    <row r="1333" spans="1:34" x14ac:dyDescent="0.3">
      <c r="A1333" s="6">
        <v>201781</v>
      </c>
      <c r="B1333" s="12" t="str">
        <f t="shared" si="60"/>
        <v>2017-8-1</v>
      </c>
      <c r="C1333" s="15">
        <v>2017</v>
      </c>
      <c r="D1333" s="15">
        <v>8</v>
      </c>
      <c r="E1333" s="15">
        <v>1</v>
      </c>
      <c r="F1333" s="6" t="s">
        <v>28</v>
      </c>
      <c r="G1333" s="6" t="s">
        <v>38</v>
      </c>
      <c r="H1333" s="7">
        <v>3.02</v>
      </c>
      <c r="I1333" s="6" t="s">
        <v>51</v>
      </c>
      <c r="J1333" s="6" t="s">
        <v>41</v>
      </c>
      <c r="K1333" s="7">
        <v>0</v>
      </c>
      <c r="L1333" s="6" t="s">
        <v>39</v>
      </c>
      <c r="M1333" s="6">
        <v>201831</v>
      </c>
      <c r="N1333" s="6" t="str">
        <f t="shared" si="61"/>
        <v>2018-3-1</v>
      </c>
      <c r="O1333" s="7">
        <v>0</v>
      </c>
      <c r="P1333" s="7">
        <v>0</v>
      </c>
      <c r="Q1333" s="6" t="s">
        <v>39</v>
      </c>
      <c r="R1333" s="6">
        <v>201831</v>
      </c>
      <c r="S1333" s="6" t="str">
        <f t="shared" si="62"/>
        <v>2018-3-1</v>
      </c>
      <c r="T1333" s="7">
        <v>0</v>
      </c>
      <c r="U1333" s="7">
        <v>0</v>
      </c>
      <c r="V1333" s="6" t="s">
        <v>39</v>
      </c>
      <c r="W1333" s="6">
        <v>0</v>
      </c>
      <c r="X1333" s="6">
        <v>0</v>
      </c>
      <c r="Y1333" s="6">
        <v>1</v>
      </c>
      <c r="Z1333" s="6">
        <v>0</v>
      </c>
      <c r="AA1333" s="6">
        <v>0</v>
      </c>
      <c r="AB1333" s="6">
        <v>0</v>
      </c>
      <c r="AC1333" s="6">
        <v>0</v>
      </c>
      <c r="AD1333" s="17"/>
      <c r="AE1333" s="6">
        <v>0</v>
      </c>
      <c r="AF1333" s="6">
        <v>0</v>
      </c>
      <c r="AG1333" s="17"/>
      <c r="AH1333" s="17"/>
    </row>
    <row r="1334" spans="1:34" x14ac:dyDescent="0.3">
      <c r="A1334" s="6">
        <v>201781</v>
      </c>
      <c r="B1334" s="12" t="str">
        <f t="shared" si="60"/>
        <v>2017-8-1</v>
      </c>
      <c r="C1334" s="15">
        <v>2017</v>
      </c>
      <c r="D1334" s="15">
        <v>8</v>
      </c>
      <c r="E1334" s="15">
        <v>1</v>
      </c>
      <c r="F1334" s="6" t="s">
        <v>33</v>
      </c>
      <c r="G1334" s="6" t="s">
        <v>38</v>
      </c>
      <c r="H1334" s="7">
        <v>3.09</v>
      </c>
      <c r="I1334" s="6" t="s">
        <v>56</v>
      </c>
      <c r="J1334" s="6" t="s">
        <v>45</v>
      </c>
      <c r="K1334" s="7">
        <v>3.02</v>
      </c>
      <c r="L1334" s="6" t="s">
        <v>32</v>
      </c>
      <c r="M1334" s="6">
        <v>201831</v>
      </c>
      <c r="N1334" s="6" t="str">
        <f t="shared" si="61"/>
        <v>2018-3-1</v>
      </c>
      <c r="O1334" s="7">
        <v>3.19</v>
      </c>
      <c r="P1334" s="7">
        <v>3.43</v>
      </c>
      <c r="Q1334" s="6" t="s">
        <v>32</v>
      </c>
      <c r="R1334" s="6">
        <v>202131</v>
      </c>
      <c r="S1334" s="6" t="str">
        <f t="shared" si="62"/>
        <v>2021-3-1</v>
      </c>
      <c r="T1334" s="7">
        <v>2.57</v>
      </c>
      <c r="U1334" s="7">
        <v>3</v>
      </c>
      <c r="V1334" s="6" t="s">
        <v>32</v>
      </c>
      <c r="W1334" s="6">
        <v>1</v>
      </c>
      <c r="X1334" s="6">
        <v>0</v>
      </c>
      <c r="Y1334" s="6">
        <v>1</v>
      </c>
      <c r="Z1334" s="6">
        <v>1</v>
      </c>
      <c r="AA1334" s="6">
        <v>1</v>
      </c>
      <c r="AB1334" s="6">
        <v>1</v>
      </c>
      <c r="AC1334" s="6">
        <v>1</v>
      </c>
      <c r="AD1334" s="17"/>
      <c r="AE1334" s="6">
        <v>0</v>
      </c>
      <c r="AF1334" s="6">
        <v>0</v>
      </c>
      <c r="AG1334" s="17"/>
      <c r="AH1334" s="17"/>
    </row>
    <row r="1335" spans="1:34" x14ac:dyDescent="0.3">
      <c r="A1335" s="6">
        <v>201781</v>
      </c>
      <c r="B1335" s="12" t="str">
        <f t="shared" si="60"/>
        <v>2017-8-1</v>
      </c>
      <c r="C1335" s="15">
        <v>2017</v>
      </c>
      <c r="D1335" s="15">
        <v>8</v>
      </c>
      <c r="E1335" s="15">
        <v>1</v>
      </c>
      <c r="F1335" s="6" t="s">
        <v>28</v>
      </c>
      <c r="G1335" s="6" t="s">
        <v>38</v>
      </c>
      <c r="H1335" s="7">
        <v>3.21</v>
      </c>
      <c r="I1335" s="6" t="s">
        <v>59</v>
      </c>
      <c r="J1335" s="6" t="s">
        <v>43</v>
      </c>
      <c r="K1335" s="7">
        <v>2.73</v>
      </c>
      <c r="L1335" s="6" t="s">
        <v>32</v>
      </c>
      <c r="M1335" s="6">
        <v>201831</v>
      </c>
      <c r="N1335" s="6" t="str">
        <f t="shared" si="61"/>
        <v>2018-3-1</v>
      </c>
      <c r="O1335" s="7">
        <v>2.76</v>
      </c>
      <c r="P1335" s="7">
        <v>2.78</v>
      </c>
      <c r="Q1335" s="6" t="s">
        <v>32</v>
      </c>
      <c r="R1335" s="6">
        <v>202131</v>
      </c>
      <c r="S1335" s="6" t="str">
        <f t="shared" si="62"/>
        <v>2021-3-1</v>
      </c>
      <c r="T1335" s="7">
        <v>3.33</v>
      </c>
      <c r="U1335" s="7">
        <v>3.4</v>
      </c>
      <c r="V1335" s="6" t="s">
        <v>32</v>
      </c>
      <c r="W1335" s="6">
        <v>0</v>
      </c>
      <c r="X1335" s="6">
        <v>0</v>
      </c>
      <c r="Y1335" s="6">
        <v>1</v>
      </c>
      <c r="Z1335" s="6">
        <v>1</v>
      </c>
      <c r="AA1335" s="6">
        <v>1</v>
      </c>
      <c r="AB1335" s="6">
        <v>1</v>
      </c>
      <c r="AC1335" s="6">
        <v>0</v>
      </c>
      <c r="AD1335" s="17"/>
      <c r="AE1335" s="6">
        <v>0</v>
      </c>
      <c r="AF1335" s="6">
        <v>1</v>
      </c>
      <c r="AG1335" s="17"/>
      <c r="AH1335" s="17"/>
    </row>
    <row r="1336" spans="1:34" x14ac:dyDescent="0.3">
      <c r="A1336" s="6">
        <v>201781</v>
      </c>
      <c r="B1336" s="12" t="str">
        <f t="shared" si="60"/>
        <v>2017-8-1</v>
      </c>
      <c r="C1336" s="15">
        <v>2017</v>
      </c>
      <c r="D1336" s="15">
        <v>8</v>
      </c>
      <c r="E1336" s="15">
        <v>1</v>
      </c>
      <c r="F1336" s="6" t="s">
        <v>28</v>
      </c>
      <c r="G1336" s="6" t="s">
        <v>40</v>
      </c>
      <c r="H1336" s="7">
        <v>2.89</v>
      </c>
      <c r="I1336" s="6" t="s">
        <v>54</v>
      </c>
      <c r="J1336" s="6" t="s">
        <v>43</v>
      </c>
      <c r="K1336" s="7">
        <v>2</v>
      </c>
      <c r="L1336" s="6" t="s">
        <v>32</v>
      </c>
      <c r="M1336" s="6">
        <v>201831</v>
      </c>
      <c r="N1336" s="6" t="str">
        <f t="shared" si="61"/>
        <v>2018-3-1</v>
      </c>
      <c r="O1336" s="7">
        <v>2.52</v>
      </c>
      <c r="P1336" s="7">
        <v>3.1</v>
      </c>
      <c r="Q1336" s="6" t="s">
        <v>32</v>
      </c>
      <c r="R1336" s="6">
        <v>202131</v>
      </c>
      <c r="S1336" s="6" t="str">
        <f t="shared" si="62"/>
        <v>2021-3-1</v>
      </c>
      <c r="T1336" s="7">
        <v>3.05</v>
      </c>
      <c r="U1336" s="7">
        <v>3.76</v>
      </c>
      <c r="V1336" s="6" t="s">
        <v>32</v>
      </c>
      <c r="W1336" s="6">
        <v>0</v>
      </c>
      <c r="X1336" s="6">
        <v>1</v>
      </c>
      <c r="Y1336" s="6">
        <v>1</v>
      </c>
      <c r="Z1336" s="6">
        <v>1</v>
      </c>
      <c r="AA1336" s="6">
        <v>1</v>
      </c>
      <c r="AB1336" s="6">
        <v>1</v>
      </c>
      <c r="AC1336" s="6">
        <v>1</v>
      </c>
      <c r="AD1336" s="17"/>
      <c r="AE1336" s="6">
        <v>0</v>
      </c>
      <c r="AF1336" s="6">
        <v>0</v>
      </c>
      <c r="AG1336" s="17"/>
      <c r="AH1336" s="17"/>
    </row>
    <row r="1337" spans="1:34" x14ac:dyDescent="0.3">
      <c r="A1337" s="6">
        <v>201781</v>
      </c>
      <c r="B1337" s="12" t="str">
        <f t="shared" si="60"/>
        <v>2017-8-1</v>
      </c>
      <c r="C1337" s="15">
        <v>2017</v>
      </c>
      <c r="D1337" s="15">
        <v>8</v>
      </c>
      <c r="E1337" s="15">
        <v>1</v>
      </c>
      <c r="F1337" s="6" t="s">
        <v>33</v>
      </c>
      <c r="G1337" s="6" t="s">
        <v>40</v>
      </c>
      <c r="H1337" s="7">
        <v>3.68</v>
      </c>
      <c r="I1337" s="6" t="s">
        <v>52</v>
      </c>
      <c r="J1337" s="6" t="s">
        <v>48</v>
      </c>
      <c r="K1337" s="7">
        <v>3.17</v>
      </c>
      <c r="L1337" s="6" t="s">
        <v>32</v>
      </c>
      <c r="M1337" s="6">
        <v>201831</v>
      </c>
      <c r="N1337" s="6" t="str">
        <f t="shared" si="61"/>
        <v>2018-3-1</v>
      </c>
      <c r="O1337" s="7">
        <v>2.99</v>
      </c>
      <c r="P1337" s="7">
        <v>2.85</v>
      </c>
      <c r="Q1337" s="6" t="s">
        <v>32</v>
      </c>
      <c r="R1337" s="6">
        <v>202131</v>
      </c>
      <c r="S1337" s="6" t="str">
        <f t="shared" si="62"/>
        <v>2021-3-1</v>
      </c>
      <c r="T1337" s="7">
        <v>2.9</v>
      </c>
      <c r="U1337" s="7">
        <v>3.26</v>
      </c>
      <c r="V1337" s="6" t="s">
        <v>32</v>
      </c>
      <c r="W1337" s="6">
        <v>1</v>
      </c>
      <c r="X1337" s="6">
        <v>0</v>
      </c>
      <c r="Y1337" s="6">
        <v>1</v>
      </c>
      <c r="Z1337" s="6">
        <v>1</v>
      </c>
      <c r="AA1337" s="6">
        <v>1</v>
      </c>
      <c r="AB1337" s="6">
        <v>1</v>
      </c>
      <c r="AC1337" s="6">
        <v>0</v>
      </c>
      <c r="AD1337" s="17"/>
      <c r="AE1337" s="6">
        <v>0</v>
      </c>
      <c r="AF1337" s="6">
        <v>0</v>
      </c>
      <c r="AG1337" s="17"/>
      <c r="AH1337" s="17"/>
    </row>
    <row r="1338" spans="1:34" x14ac:dyDescent="0.3">
      <c r="A1338" s="6">
        <v>201781</v>
      </c>
      <c r="B1338" s="12" t="str">
        <f t="shared" si="60"/>
        <v>2017-8-1</v>
      </c>
      <c r="C1338" s="15">
        <v>2017</v>
      </c>
      <c r="D1338" s="15">
        <v>8</v>
      </c>
      <c r="E1338" s="15">
        <v>1</v>
      </c>
      <c r="F1338" s="6" t="s">
        <v>33</v>
      </c>
      <c r="G1338" s="6" t="s">
        <v>29</v>
      </c>
      <c r="H1338" s="7">
        <v>3.43</v>
      </c>
      <c r="I1338" s="6" t="s">
        <v>57</v>
      </c>
      <c r="J1338" s="6" t="s">
        <v>41</v>
      </c>
      <c r="K1338" s="7">
        <v>1.55</v>
      </c>
      <c r="L1338" s="6" t="s">
        <v>39</v>
      </c>
      <c r="M1338" s="6">
        <v>201831</v>
      </c>
      <c r="N1338" s="6" t="str">
        <f t="shared" si="61"/>
        <v>2018-3-1</v>
      </c>
      <c r="O1338" s="7">
        <v>2.02</v>
      </c>
      <c r="P1338" s="7">
        <v>2.5</v>
      </c>
      <c r="Q1338" s="6" t="s">
        <v>32</v>
      </c>
      <c r="R1338" s="6">
        <v>202131</v>
      </c>
      <c r="S1338" s="6" t="str">
        <f t="shared" si="62"/>
        <v>2021-3-1</v>
      </c>
      <c r="T1338" s="7">
        <v>3.12</v>
      </c>
      <c r="U1338" s="7">
        <v>4</v>
      </c>
      <c r="V1338" s="6" t="s">
        <v>32</v>
      </c>
      <c r="W1338" s="6">
        <v>0</v>
      </c>
      <c r="X1338" s="6">
        <v>0</v>
      </c>
      <c r="Y1338" s="6">
        <v>1</v>
      </c>
      <c r="Z1338" s="6">
        <v>1</v>
      </c>
      <c r="AA1338" s="6">
        <v>1</v>
      </c>
      <c r="AB1338" s="6">
        <v>1</v>
      </c>
      <c r="AC1338" s="6">
        <v>0</v>
      </c>
      <c r="AD1338" s="17"/>
      <c r="AE1338" s="6">
        <v>0</v>
      </c>
      <c r="AF1338" s="6">
        <v>1</v>
      </c>
      <c r="AG1338" s="17"/>
      <c r="AH1338" s="17"/>
    </row>
    <row r="1339" spans="1:34" x14ac:dyDescent="0.3">
      <c r="A1339" s="6">
        <v>201781</v>
      </c>
      <c r="B1339" s="12" t="str">
        <f t="shared" si="60"/>
        <v>2017-8-1</v>
      </c>
      <c r="C1339" s="15">
        <v>2017</v>
      </c>
      <c r="D1339" s="15">
        <v>8</v>
      </c>
      <c r="E1339" s="15">
        <v>1</v>
      </c>
      <c r="F1339" s="6" t="s">
        <v>33</v>
      </c>
      <c r="G1339" s="6" t="s">
        <v>37</v>
      </c>
      <c r="H1339" s="7">
        <v>2.74</v>
      </c>
      <c r="I1339" s="6" t="s">
        <v>56</v>
      </c>
      <c r="J1339" s="6" t="s">
        <v>41</v>
      </c>
      <c r="K1339" s="7">
        <v>0.77</v>
      </c>
      <c r="L1339" s="6" t="s">
        <v>39</v>
      </c>
      <c r="M1339" s="6">
        <v>201831</v>
      </c>
      <c r="N1339" s="6" t="str">
        <f t="shared" si="61"/>
        <v>2018-3-1</v>
      </c>
      <c r="O1339" s="7">
        <v>0.98</v>
      </c>
      <c r="P1339" s="7">
        <v>1.17</v>
      </c>
      <c r="Q1339" s="6" t="s">
        <v>39</v>
      </c>
      <c r="R1339" s="6">
        <v>201881</v>
      </c>
      <c r="S1339" s="6" t="str">
        <f t="shared" si="62"/>
        <v>2018-8-1</v>
      </c>
      <c r="T1339" s="7">
        <v>0.73</v>
      </c>
      <c r="U1339" s="7">
        <v>0.25</v>
      </c>
      <c r="V1339" s="6" t="s">
        <v>47</v>
      </c>
      <c r="W1339" s="6">
        <v>0</v>
      </c>
      <c r="X1339" s="6">
        <v>0</v>
      </c>
      <c r="Y1339" s="6">
        <v>1</v>
      </c>
      <c r="Z1339" s="6">
        <v>1</v>
      </c>
      <c r="AA1339" s="6">
        <v>0</v>
      </c>
      <c r="AB1339" s="6">
        <v>0</v>
      </c>
      <c r="AC1339" s="6">
        <v>0</v>
      </c>
      <c r="AD1339" s="17"/>
      <c r="AE1339" s="6">
        <v>0</v>
      </c>
      <c r="AF1339" s="6">
        <v>0</v>
      </c>
      <c r="AG1339" s="17"/>
      <c r="AH1339" s="17"/>
    </row>
    <row r="1340" spans="1:34" x14ac:dyDescent="0.3">
      <c r="A1340" s="6">
        <v>201781</v>
      </c>
      <c r="B1340" s="12" t="str">
        <f t="shared" si="60"/>
        <v>2017-8-1</v>
      </c>
      <c r="C1340" s="15">
        <v>2017</v>
      </c>
      <c r="D1340" s="15">
        <v>8</v>
      </c>
      <c r="E1340" s="15">
        <v>1</v>
      </c>
      <c r="F1340" s="6" t="s">
        <v>28</v>
      </c>
      <c r="G1340" s="6" t="s">
        <v>38</v>
      </c>
      <c r="H1340" s="7">
        <v>3.41</v>
      </c>
      <c r="I1340" s="6" t="s">
        <v>60</v>
      </c>
      <c r="J1340" s="6" t="s">
        <v>46</v>
      </c>
      <c r="K1340" s="7">
        <v>2.92</v>
      </c>
      <c r="L1340" s="6" t="s">
        <v>32</v>
      </c>
      <c r="M1340" s="6">
        <v>201871</v>
      </c>
      <c r="N1340" s="6" t="str">
        <f t="shared" si="61"/>
        <v>2018-7-1</v>
      </c>
      <c r="O1340" s="7">
        <v>2.66</v>
      </c>
      <c r="P1340" s="7">
        <v>3</v>
      </c>
      <c r="Q1340" s="6" t="s">
        <v>32</v>
      </c>
      <c r="R1340" s="17"/>
      <c r="S1340" s="6" t="str">
        <f t="shared" si="62"/>
        <v>--</v>
      </c>
      <c r="T1340" s="16"/>
      <c r="U1340" s="16"/>
      <c r="V1340" s="17"/>
      <c r="W1340" s="6">
        <v>1</v>
      </c>
      <c r="X1340" s="6">
        <v>0</v>
      </c>
      <c r="Y1340" s="6">
        <v>1</v>
      </c>
      <c r="Z1340" s="6">
        <v>1</v>
      </c>
      <c r="AA1340" s="6">
        <v>1</v>
      </c>
      <c r="AB1340" s="6">
        <v>0</v>
      </c>
      <c r="AC1340" s="6">
        <v>0</v>
      </c>
      <c r="AD1340" s="17"/>
      <c r="AE1340" s="6">
        <v>0</v>
      </c>
      <c r="AF1340" s="6">
        <v>0</v>
      </c>
      <c r="AG1340" s="17"/>
      <c r="AH1340" s="17"/>
    </row>
    <row r="1341" spans="1:34" x14ac:dyDescent="0.3">
      <c r="A1341" s="6">
        <v>201781</v>
      </c>
      <c r="B1341" s="12" t="str">
        <f t="shared" si="60"/>
        <v>2017-8-1</v>
      </c>
      <c r="C1341" s="15">
        <v>2017</v>
      </c>
      <c r="D1341" s="15">
        <v>8</v>
      </c>
      <c r="E1341" s="15">
        <v>1</v>
      </c>
      <c r="F1341" s="6" t="s">
        <v>33</v>
      </c>
      <c r="G1341" s="6" t="s">
        <v>38</v>
      </c>
      <c r="H1341" s="7">
        <v>3.57</v>
      </c>
      <c r="I1341" s="6" t="s">
        <v>56</v>
      </c>
      <c r="J1341" s="6" t="s">
        <v>43</v>
      </c>
      <c r="K1341" s="7">
        <v>2.75</v>
      </c>
      <c r="L1341" s="6" t="s">
        <v>32</v>
      </c>
      <c r="M1341" s="6">
        <v>201831</v>
      </c>
      <c r="N1341" s="6" t="str">
        <f t="shared" si="61"/>
        <v>2018-3-1</v>
      </c>
      <c r="O1341" s="7">
        <v>3.21</v>
      </c>
      <c r="P1341" s="7">
        <v>3.57</v>
      </c>
      <c r="Q1341" s="6" t="s">
        <v>32</v>
      </c>
      <c r="R1341" s="6">
        <v>202131</v>
      </c>
      <c r="S1341" s="6" t="str">
        <f t="shared" si="62"/>
        <v>2021-3-1</v>
      </c>
      <c r="T1341" s="7">
        <v>3.6</v>
      </c>
      <c r="U1341" s="7">
        <v>3.82</v>
      </c>
      <c r="V1341" s="6" t="s">
        <v>32</v>
      </c>
      <c r="W1341" s="6">
        <v>0</v>
      </c>
      <c r="X1341" s="6">
        <v>0</v>
      </c>
      <c r="Y1341" s="6">
        <v>1</v>
      </c>
      <c r="Z1341" s="6">
        <v>1</v>
      </c>
      <c r="AA1341" s="6">
        <v>1</v>
      </c>
      <c r="AB1341" s="6">
        <v>1</v>
      </c>
      <c r="AC1341" s="6">
        <v>0</v>
      </c>
      <c r="AD1341" s="17"/>
      <c r="AE1341" s="6">
        <v>0</v>
      </c>
      <c r="AF1341" s="6">
        <v>0</v>
      </c>
      <c r="AG1341" s="17"/>
      <c r="AH1341" s="17"/>
    </row>
    <row r="1342" spans="1:34" x14ac:dyDescent="0.3">
      <c r="A1342" s="6">
        <v>201781</v>
      </c>
      <c r="B1342" s="12" t="str">
        <f t="shared" si="60"/>
        <v>2017-8-1</v>
      </c>
      <c r="C1342" s="15">
        <v>2017</v>
      </c>
      <c r="D1342" s="15">
        <v>8</v>
      </c>
      <c r="E1342" s="15">
        <v>1</v>
      </c>
      <c r="F1342" s="6" t="s">
        <v>28</v>
      </c>
      <c r="G1342" s="6" t="s">
        <v>37</v>
      </c>
      <c r="H1342" s="7">
        <v>2.91</v>
      </c>
      <c r="I1342" s="6" t="s">
        <v>59</v>
      </c>
      <c r="J1342" s="6" t="s">
        <v>43</v>
      </c>
      <c r="K1342" s="7">
        <v>1.86</v>
      </c>
      <c r="L1342" s="6" t="s">
        <v>39</v>
      </c>
      <c r="M1342" s="6">
        <v>201781</v>
      </c>
      <c r="N1342" s="6" t="str">
        <f t="shared" si="61"/>
        <v>2017-8-1</v>
      </c>
      <c r="O1342" s="7">
        <v>1.86</v>
      </c>
      <c r="P1342" s="7">
        <v>1.86</v>
      </c>
      <c r="Q1342" s="6" t="s">
        <v>39</v>
      </c>
      <c r="R1342" s="6">
        <v>201781</v>
      </c>
      <c r="S1342" s="6" t="str">
        <f t="shared" si="62"/>
        <v>2017-8-1</v>
      </c>
      <c r="T1342" s="7">
        <v>1.86</v>
      </c>
      <c r="U1342" s="7">
        <v>1.86</v>
      </c>
      <c r="V1342" s="6" t="s">
        <v>39</v>
      </c>
      <c r="W1342" s="6">
        <v>1</v>
      </c>
      <c r="X1342" s="6">
        <v>0</v>
      </c>
      <c r="Y1342" s="6">
        <v>1</v>
      </c>
      <c r="Z1342" s="6">
        <v>0</v>
      </c>
      <c r="AA1342" s="6">
        <v>0</v>
      </c>
      <c r="AB1342" s="6">
        <v>0</v>
      </c>
      <c r="AC1342" s="6">
        <v>0</v>
      </c>
      <c r="AD1342" s="17"/>
      <c r="AE1342" s="6">
        <v>0</v>
      </c>
      <c r="AF1342" s="6">
        <v>0</v>
      </c>
      <c r="AG1342" s="17"/>
      <c r="AH1342" s="17"/>
    </row>
    <row r="1343" spans="1:34" x14ac:dyDescent="0.3">
      <c r="A1343" s="6">
        <v>201781</v>
      </c>
      <c r="B1343" s="12" t="str">
        <f t="shared" si="60"/>
        <v>2017-8-1</v>
      </c>
      <c r="C1343" s="15">
        <v>2017</v>
      </c>
      <c r="D1343" s="15">
        <v>8</v>
      </c>
      <c r="E1343" s="15">
        <v>1</v>
      </c>
      <c r="F1343" s="6" t="s">
        <v>33</v>
      </c>
      <c r="G1343" s="6" t="s">
        <v>37</v>
      </c>
      <c r="H1343" s="7">
        <v>2.98</v>
      </c>
      <c r="I1343" s="6" t="s">
        <v>54</v>
      </c>
      <c r="J1343" s="6" t="s">
        <v>41</v>
      </c>
      <c r="K1343" s="7">
        <v>1.46</v>
      </c>
      <c r="L1343" s="6" t="s">
        <v>39</v>
      </c>
      <c r="M1343" s="6">
        <v>201831</v>
      </c>
      <c r="N1343" s="6" t="str">
        <f t="shared" si="61"/>
        <v>2018-3-1</v>
      </c>
      <c r="O1343" s="7">
        <v>1.17</v>
      </c>
      <c r="P1343" s="7">
        <v>0.9</v>
      </c>
      <c r="Q1343" s="6" t="s">
        <v>39</v>
      </c>
      <c r="R1343" s="6">
        <v>202131</v>
      </c>
      <c r="S1343" s="6" t="str">
        <f t="shared" si="62"/>
        <v>2021-3-1</v>
      </c>
      <c r="T1343" s="7">
        <v>2.62</v>
      </c>
      <c r="U1343" s="7">
        <v>3.53</v>
      </c>
      <c r="V1343" s="6" t="s">
        <v>32</v>
      </c>
      <c r="W1343" s="6">
        <v>1</v>
      </c>
      <c r="X1343" s="6">
        <v>0</v>
      </c>
      <c r="Y1343" s="6">
        <v>1</v>
      </c>
      <c r="Z1343" s="6">
        <v>1</v>
      </c>
      <c r="AA1343" s="6">
        <v>1</v>
      </c>
      <c r="AB1343" s="6">
        <v>1</v>
      </c>
      <c r="AC1343" s="6">
        <v>0</v>
      </c>
      <c r="AD1343" s="17"/>
      <c r="AE1343" s="6">
        <v>0</v>
      </c>
      <c r="AF1343" s="6">
        <v>0</v>
      </c>
      <c r="AG1343" s="17"/>
      <c r="AH1343" s="17"/>
    </row>
    <row r="1344" spans="1:34" x14ac:dyDescent="0.3">
      <c r="A1344" s="6">
        <v>201781</v>
      </c>
      <c r="B1344" s="12" t="str">
        <f t="shared" si="60"/>
        <v>2017-8-1</v>
      </c>
      <c r="C1344" s="15">
        <v>2017</v>
      </c>
      <c r="D1344" s="15">
        <v>8</v>
      </c>
      <c r="E1344" s="15">
        <v>1</v>
      </c>
      <c r="F1344" s="6" t="s">
        <v>28</v>
      </c>
      <c r="G1344" s="6" t="s">
        <v>34</v>
      </c>
      <c r="H1344" s="7">
        <v>2.95</v>
      </c>
      <c r="I1344" s="6" t="s">
        <v>60</v>
      </c>
      <c r="J1344" s="6" t="s">
        <v>35</v>
      </c>
      <c r="K1344" s="7">
        <v>2.91</v>
      </c>
      <c r="L1344" s="6" t="s">
        <v>32</v>
      </c>
      <c r="M1344" s="6">
        <v>201851</v>
      </c>
      <c r="N1344" s="6" t="str">
        <f t="shared" si="61"/>
        <v>2018-5-1</v>
      </c>
      <c r="O1344" s="7">
        <v>3.32</v>
      </c>
      <c r="P1344" s="7">
        <v>4</v>
      </c>
      <c r="Q1344" s="6" t="s">
        <v>32</v>
      </c>
      <c r="R1344" s="6">
        <v>201881</v>
      </c>
      <c r="S1344" s="6" t="str">
        <f t="shared" si="62"/>
        <v>2018-8-1</v>
      </c>
      <c r="T1344" s="7">
        <v>3.09</v>
      </c>
      <c r="U1344" s="7">
        <v>2.5299999999999998</v>
      </c>
      <c r="V1344" s="6" t="s">
        <v>32</v>
      </c>
      <c r="W1344" s="6">
        <v>0</v>
      </c>
      <c r="X1344" s="6">
        <v>0</v>
      </c>
      <c r="Y1344" s="6">
        <v>1</v>
      </c>
      <c r="Z1344" s="6">
        <v>1</v>
      </c>
      <c r="AA1344" s="6">
        <v>0</v>
      </c>
      <c r="AB1344" s="6">
        <v>0</v>
      </c>
      <c r="AC1344" s="6">
        <v>0</v>
      </c>
      <c r="AD1344" s="17"/>
      <c r="AE1344" s="6">
        <v>0</v>
      </c>
      <c r="AF1344" s="6">
        <v>0</v>
      </c>
      <c r="AG1344" s="17"/>
      <c r="AH1344" s="17"/>
    </row>
    <row r="1345" spans="1:34" x14ac:dyDescent="0.3">
      <c r="A1345" s="6">
        <v>201781</v>
      </c>
      <c r="B1345" s="12" t="str">
        <f t="shared" si="60"/>
        <v>2017-8-1</v>
      </c>
      <c r="C1345" s="15">
        <v>2017</v>
      </c>
      <c r="D1345" s="15">
        <v>8</v>
      </c>
      <c r="E1345" s="15">
        <v>1</v>
      </c>
      <c r="F1345" s="6" t="s">
        <v>33</v>
      </c>
      <c r="G1345" s="6" t="s">
        <v>38</v>
      </c>
      <c r="H1345" s="7">
        <v>3.34</v>
      </c>
      <c r="I1345" s="6" t="s">
        <v>53</v>
      </c>
      <c r="J1345" s="6" t="s">
        <v>43</v>
      </c>
      <c r="K1345" s="7">
        <v>3.5</v>
      </c>
      <c r="L1345" s="6" t="s">
        <v>32</v>
      </c>
      <c r="M1345" s="6">
        <v>201831</v>
      </c>
      <c r="N1345" s="6" t="str">
        <f t="shared" si="61"/>
        <v>2018-3-1</v>
      </c>
      <c r="O1345" s="7">
        <v>3.5</v>
      </c>
      <c r="P1345" s="7">
        <v>3.5</v>
      </c>
      <c r="Q1345" s="6" t="s">
        <v>32</v>
      </c>
      <c r="R1345" s="6">
        <v>202131</v>
      </c>
      <c r="S1345" s="6" t="str">
        <f t="shared" si="62"/>
        <v>2021-3-1</v>
      </c>
      <c r="T1345" s="7">
        <v>3.55</v>
      </c>
      <c r="U1345" s="7">
        <v>3.75</v>
      </c>
      <c r="V1345" s="6" t="s">
        <v>32</v>
      </c>
      <c r="W1345" s="6">
        <v>1</v>
      </c>
      <c r="X1345" s="6">
        <v>0</v>
      </c>
      <c r="Y1345" s="6">
        <v>1</v>
      </c>
      <c r="Z1345" s="6">
        <v>1</v>
      </c>
      <c r="AA1345" s="6">
        <v>1</v>
      </c>
      <c r="AB1345" s="6">
        <v>1</v>
      </c>
      <c r="AC1345" s="6">
        <v>0</v>
      </c>
      <c r="AD1345" s="17"/>
      <c r="AE1345" s="6">
        <v>0</v>
      </c>
      <c r="AF1345" s="6">
        <v>1</v>
      </c>
      <c r="AG1345" s="17"/>
      <c r="AH1345" s="17"/>
    </row>
    <row r="1346" spans="1:34" x14ac:dyDescent="0.3">
      <c r="A1346" s="6">
        <v>201781</v>
      </c>
      <c r="B1346" s="12" t="str">
        <f t="shared" si="60"/>
        <v>2017-8-1</v>
      </c>
      <c r="C1346" s="15">
        <v>2017</v>
      </c>
      <c r="D1346" s="15">
        <v>8</v>
      </c>
      <c r="E1346" s="15">
        <v>1</v>
      </c>
      <c r="F1346" s="6" t="s">
        <v>28</v>
      </c>
      <c r="G1346" s="6" t="s">
        <v>38</v>
      </c>
      <c r="H1346" s="7">
        <v>3.11</v>
      </c>
      <c r="I1346" s="6" t="s">
        <v>65</v>
      </c>
      <c r="J1346" s="6" t="s">
        <v>41</v>
      </c>
      <c r="K1346" s="7">
        <v>2.06</v>
      </c>
      <c r="L1346" s="6" t="s">
        <v>32</v>
      </c>
      <c r="M1346" s="6">
        <v>201831</v>
      </c>
      <c r="N1346" s="6" t="str">
        <f t="shared" si="61"/>
        <v>2018-3-1</v>
      </c>
      <c r="O1346" s="7">
        <v>1.5</v>
      </c>
      <c r="P1346" s="7">
        <v>1.52</v>
      </c>
      <c r="Q1346" s="6" t="s">
        <v>39</v>
      </c>
      <c r="R1346" s="6">
        <v>202031</v>
      </c>
      <c r="S1346" s="6" t="str">
        <f t="shared" si="62"/>
        <v>2020-3-1</v>
      </c>
      <c r="T1346" s="7">
        <v>1.58</v>
      </c>
      <c r="U1346" s="7">
        <v>1.56</v>
      </c>
      <c r="V1346" s="6" t="s">
        <v>64</v>
      </c>
      <c r="W1346" s="6">
        <v>0</v>
      </c>
      <c r="X1346" s="6">
        <v>0</v>
      </c>
      <c r="Y1346" s="6">
        <v>1</v>
      </c>
      <c r="Z1346" s="6">
        <v>1</v>
      </c>
      <c r="AA1346" s="6">
        <v>1</v>
      </c>
      <c r="AB1346" s="6">
        <v>0</v>
      </c>
      <c r="AC1346" s="6">
        <v>0</v>
      </c>
      <c r="AD1346" s="17"/>
      <c r="AE1346" s="6">
        <v>0</v>
      </c>
      <c r="AF1346" s="6">
        <v>0</v>
      </c>
      <c r="AG1346" s="17"/>
      <c r="AH1346" s="17"/>
    </row>
    <row r="1347" spans="1:34" x14ac:dyDescent="0.3">
      <c r="A1347" s="6">
        <v>201781</v>
      </c>
      <c r="B1347" s="12" t="str">
        <f t="shared" ref="B1347:B1410" si="63">LEFT(A1347,4)&amp;"-"&amp;MID(A1347,5,1)&amp;"-"&amp;RIGHT(A1347,1)</f>
        <v>2017-8-1</v>
      </c>
      <c r="C1347" s="15">
        <v>2017</v>
      </c>
      <c r="D1347" s="15">
        <v>8</v>
      </c>
      <c r="E1347" s="15">
        <v>1</v>
      </c>
      <c r="F1347" s="6" t="s">
        <v>28</v>
      </c>
      <c r="G1347" s="6" t="s">
        <v>37</v>
      </c>
      <c r="H1347" s="7">
        <v>3.35</v>
      </c>
      <c r="I1347" s="6" t="s">
        <v>56</v>
      </c>
      <c r="J1347" s="6" t="s">
        <v>41</v>
      </c>
      <c r="K1347" s="7">
        <v>3.06</v>
      </c>
      <c r="L1347" s="6" t="s">
        <v>32</v>
      </c>
      <c r="M1347" s="6">
        <v>201831</v>
      </c>
      <c r="N1347" s="6" t="str">
        <f t="shared" ref="N1347:N1410" si="64">LEFT(M1347,4)&amp;"-"&amp;MID(M1347,5,1)&amp;"-"&amp;RIGHT(M1347,1)</f>
        <v>2018-3-1</v>
      </c>
      <c r="O1347" s="7">
        <v>2.9</v>
      </c>
      <c r="P1347" s="7">
        <v>2.75</v>
      </c>
      <c r="Q1347" s="6" t="s">
        <v>32</v>
      </c>
      <c r="R1347" s="6">
        <v>202131</v>
      </c>
      <c r="S1347" s="6" t="str">
        <f t="shared" ref="S1347:S1410" si="65">LEFT(R1347,4)&amp;"-"&amp;MID(R1347,5,1)&amp;"-"&amp;RIGHT(R1347,1)</f>
        <v>2021-3-1</v>
      </c>
      <c r="T1347" s="7">
        <v>3.12</v>
      </c>
      <c r="U1347" s="7">
        <v>3.85</v>
      </c>
      <c r="V1347" s="6" t="s">
        <v>32</v>
      </c>
      <c r="W1347" s="6">
        <v>0</v>
      </c>
      <c r="X1347" s="6">
        <v>0</v>
      </c>
      <c r="Y1347" s="6">
        <v>1</v>
      </c>
      <c r="Z1347" s="6">
        <v>1</v>
      </c>
      <c r="AA1347" s="6">
        <v>1</v>
      </c>
      <c r="AB1347" s="6">
        <v>1</v>
      </c>
      <c r="AC1347" s="6">
        <v>0</v>
      </c>
      <c r="AD1347" s="17"/>
      <c r="AE1347" s="6">
        <v>0</v>
      </c>
      <c r="AF1347" s="6">
        <v>1</v>
      </c>
      <c r="AG1347" s="17"/>
      <c r="AH1347" s="17"/>
    </row>
    <row r="1348" spans="1:34" x14ac:dyDescent="0.3">
      <c r="A1348" s="6">
        <v>201781</v>
      </c>
      <c r="B1348" s="12" t="str">
        <f t="shared" si="63"/>
        <v>2017-8-1</v>
      </c>
      <c r="C1348" s="15">
        <v>2017</v>
      </c>
      <c r="D1348" s="15">
        <v>8</v>
      </c>
      <c r="E1348" s="15">
        <v>1</v>
      </c>
      <c r="F1348" s="6" t="s">
        <v>28</v>
      </c>
      <c r="G1348" s="6" t="s">
        <v>34</v>
      </c>
      <c r="H1348" s="7">
        <v>4</v>
      </c>
      <c r="I1348" s="6" t="s">
        <v>60</v>
      </c>
      <c r="J1348" s="6" t="s">
        <v>35</v>
      </c>
      <c r="K1348" s="7">
        <v>1.29</v>
      </c>
      <c r="L1348" s="6" t="s">
        <v>39</v>
      </c>
      <c r="M1348" s="6">
        <v>201781</v>
      </c>
      <c r="N1348" s="6" t="str">
        <f t="shared" si="64"/>
        <v>2017-8-1</v>
      </c>
      <c r="O1348" s="7">
        <v>1.29</v>
      </c>
      <c r="P1348" s="7">
        <v>1.29</v>
      </c>
      <c r="Q1348" s="6" t="s">
        <v>39</v>
      </c>
      <c r="R1348" s="6">
        <v>201781</v>
      </c>
      <c r="S1348" s="6" t="str">
        <f t="shared" si="65"/>
        <v>2017-8-1</v>
      </c>
      <c r="T1348" s="7">
        <v>1.29</v>
      </c>
      <c r="U1348" s="7">
        <v>1.29</v>
      </c>
      <c r="V1348" s="6" t="s">
        <v>39</v>
      </c>
      <c r="W1348" s="6">
        <v>0</v>
      </c>
      <c r="X1348" s="6">
        <v>0</v>
      </c>
      <c r="Y1348" s="6">
        <v>1</v>
      </c>
      <c r="Z1348" s="6">
        <v>0</v>
      </c>
      <c r="AA1348" s="6">
        <v>0</v>
      </c>
      <c r="AB1348" s="6">
        <v>0</v>
      </c>
      <c r="AC1348" s="6">
        <v>0</v>
      </c>
      <c r="AD1348" s="17"/>
      <c r="AE1348" s="6">
        <v>0</v>
      </c>
      <c r="AF1348" s="6">
        <v>0</v>
      </c>
      <c r="AG1348" s="17"/>
      <c r="AH1348" s="17"/>
    </row>
    <row r="1349" spans="1:34" x14ac:dyDescent="0.3">
      <c r="A1349" s="6">
        <v>201781</v>
      </c>
      <c r="B1349" s="12" t="str">
        <f t="shared" si="63"/>
        <v>2017-8-1</v>
      </c>
      <c r="C1349" s="15">
        <v>2017</v>
      </c>
      <c r="D1349" s="15">
        <v>8</v>
      </c>
      <c r="E1349" s="15">
        <v>1</v>
      </c>
      <c r="F1349" s="6" t="s">
        <v>28</v>
      </c>
      <c r="G1349" s="6" t="s">
        <v>40</v>
      </c>
      <c r="H1349" s="7">
        <v>3.19</v>
      </c>
      <c r="I1349" s="6" t="s">
        <v>65</v>
      </c>
      <c r="J1349" s="6" t="s">
        <v>43</v>
      </c>
      <c r="K1349" s="7">
        <v>2.35</v>
      </c>
      <c r="L1349" s="6" t="s">
        <v>32</v>
      </c>
      <c r="M1349" s="6">
        <v>201831</v>
      </c>
      <c r="N1349" s="6" t="str">
        <f t="shared" si="64"/>
        <v>2018-3-1</v>
      </c>
      <c r="O1349" s="7">
        <v>2.29</v>
      </c>
      <c r="P1349" s="7">
        <v>2.25</v>
      </c>
      <c r="Q1349" s="6" t="s">
        <v>32</v>
      </c>
      <c r="R1349" s="6">
        <v>201831</v>
      </c>
      <c r="S1349" s="6" t="str">
        <f t="shared" si="65"/>
        <v>2018-3-1</v>
      </c>
      <c r="T1349" s="7">
        <v>2.29</v>
      </c>
      <c r="U1349" s="7">
        <v>2.25</v>
      </c>
      <c r="V1349" s="6" t="s">
        <v>32</v>
      </c>
      <c r="W1349" s="6">
        <v>0</v>
      </c>
      <c r="X1349" s="6">
        <v>0</v>
      </c>
      <c r="Y1349" s="6">
        <v>1</v>
      </c>
      <c r="Z1349" s="6">
        <v>0</v>
      </c>
      <c r="AA1349" s="6">
        <v>0</v>
      </c>
      <c r="AB1349" s="6">
        <v>0</v>
      </c>
      <c r="AC1349" s="6">
        <v>0</v>
      </c>
      <c r="AD1349" s="17"/>
      <c r="AE1349" s="6">
        <v>0</v>
      </c>
      <c r="AF1349" s="6">
        <v>0</v>
      </c>
      <c r="AG1349" s="17"/>
      <c r="AH1349" s="17"/>
    </row>
    <row r="1350" spans="1:34" x14ac:dyDescent="0.3">
      <c r="A1350" s="6">
        <v>201781</v>
      </c>
      <c r="B1350" s="12" t="str">
        <f t="shared" si="63"/>
        <v>2017-8-1</v>
      </c>
      <c r="C1350" s="15">
        <v>2017</v>
      </c>
      <c r="D1350" s="15">
        <v>8</v>
      </c>
      <c r="E1350" s="15">
        <v>1</v>
      </c>
      <c r="F1350" s="6" t="s">
        <v>33</v>
      </c>
      <c r="G1350" s="6" t="s">
        <v>34</v>
      </c>
      <c r="H1350" s="7">
        <v>3.6</v>
      </c>
      <c r="I1350" s="6" t="s">
        <v>65</v>
      </c>
      <c r="J1350" s="6" t="s">
        <v>35</v>
      </c>
      <c r="K1350" s="7">
        <v>2.7</v>
      </c>
      <c r="L1350" s="6" t="s">
        <v>32</v>
      </c>
      <c r="M1350" s="6">
        <v>201831</v>
      </c>
      <c r="N1350" s="6" t="str">
        <f t="shared" si="64"/>
        <v>2018-3-1</v>
      </c>
      <c r="O1350" s="7">
        <v>1.87</v>
      </c>
      <c r="P1350" s="7">
        <v>2.0299999999999998</v>
      </c>
      <c r="Q1350" s="6" t="s">
        <v>39</v>
      </c>
      <c r="R1350" s="6">
        <v>201831</v>
      </c>
      <c r="S1350" s="6" t="str">
        <f t="shared" si="65"/>
        <v>2018-3-1</v>
      </c>
      <c r="T1350" s="7">
        <v>1.87</v>
      </c>
      <c r="U1350" s="7">
        <v>2.0299999999999998</v>
      </c>
      <c r="V1350" s="6" t="s">
        <v>39</v>
      </c>
      <c r="W1350" s="6">
        <v>0</v>
      </c>
      <c r="X1350" s="6">
        <v>1</v>
      </c>
      <c r="Y1350" s="6">
        <v>1</v>
      </c>
      <c r="Z1350" s="6">
        <v>0</v>
      </c>
      <c r="AA1350" s="6">
        <v>0</v>
      </c>
      <c r="AB1350" s="6">
        <v>0</v>
      </c>
      <c r="AC1350" s="6">
        <v>0</v>
      </c>
      <c r="AD1350" s="17"/>
      <c r="AE1350" s="6">
        <v>0</v>
      </c>
      <c r="AF1350" s="6">
        <v>0</v>
      </c>
      <c r="AG1350" s="17"/>
      <c r="AH1350" s="17"/>
    </row>
    <row r="1351" spans="1:34" x14ac:dyDescent="0.3">
      <c r="A1351" s="6">
        <v>201781</v>
      </c>
      <c r="B1351" s="12" t="str">
        <f t="shared" si="63"/>
        <v>2017-8-1</v>
      </c>
      <c r="C1351" s="15">
        <v>2017</v>
      </c>
      <c r="D1351" s="15">
        <v>8</v>
      </c>
      <c r="E1351" s="15">
        <v>1</v>
      </c>
      <c r="F1351" s="6" t="s">
        <v>28</v>
      </c>
      <c r="G1351" s="6" t="s">
        <v>38</v>
      </c>
      <c r="H1351" s="7">
        <v>2.97</v>
      </c>
      <c r="I1351" s="6" t="s">
        <v>63</v>
      </c>
      <c r="J1351" s="6" t="s">
        <v>41</v>
      </c>
      <c r="K1351" s="7">
        <v>1.97</v>
      </c>
      <c r="L1351" s="6" t="s">
        <v>39</v>
      </c>
      <c r="M1351" s="6">
        <v>201831</v>
      </c>
      <c r="N1351" s="6" t="str">
        <f t="shared" si="64"/>
        <v>2018-3-1</v>
      </c>
      <c r="O1351" s="7">
        <v>2.5</v>
      </c>
      <c r="P1351" s="7">
        <v>3.13</v>
      </c>
      <c r="Q1351" s="6" t="s">
        <v>32</v>
      </c>
      <c r="R1351" s="6">
        <v>202131</v>
      </c>
      <c r="S1351" s="6" t="str">
        <f t="shared" si="65"/>
        <v>2021-3-1</v>
      </c>
      <c r="T1351" s="7">
        <v>3.17</v>
      </c>
      <c r="U1351" s="7">
        <v>3.25</v>
      </c>
      <c r="V1351" s="6" t="s">
        <v>32</v>
      </c>
      <c r="W1351" s="6">
        <v>0</v>
      </c>
      <c r="X1351" s="6">
        <v>0</v>
      </c>
      <c r="Y1351" s="6">
        <v>1</v>
      </c>
      <c r="Z1351" s="6">
        <v>1</v>
      </c>
      <c r="AA1351" s="6">
        <v>1</v>
      </c>
      <c r="AB1351" s="6">
        <v>1</v>
      </c>
      <c r="AC1351" s="6">
        <v>0</v>
      </c>
      <c r="AD1351" s="17"/>
      <c r="AE1351" s="6">
        <v>0</v>
      </c>
      <c r="AF1351" s="6">
        <v>1</v>
      </c>
      <c r="AG1351" s="17"/>
      <c r="AH1351" s="17"/>
    </row>
    <row r="1352" spans="1:34" x14ac:dyDescent="0.3">
      <c r="A1352" s="6">
        <v>201781</v>
      </c>
      <c r="B1352" s="12" t="str">
        <f t="shared" si="63"/>
        <v>2017-8-1</v>
      </c>
      <c r="C1352" s="15">
        <v>2017</v>
      </c>
      <c r="D1352" s="15">
        <v>8</v>
      </c>
      <c r="E1352" s="15">
        <v>1</v>
      </c>
      <c r="F1352" s="6" t="s">
        <v>28</v>
      </c>
      <c r="G1352" s="6" t="s">
        <v>37</v>
      </c>
      <c r="H1352" s="7">
        <v>3.05</v>
      </c>
      <c r="I1352" s="6" t="s">
        <v>52</v>
      </c>
      <c r="J1352" s="6" t="s">
        <v>46</v>
      </c>
      <c r="K1352" s="7">
        <v>3.08</v>
      </c>
      <c r="L1352" s="6" t="s">
        <v>32</v>
      </c>
      <c r="M1352" s="6">
        <v>201831</v>
      </c>
      <c r="N1352" s="6" t="str">
        <f t="shared" si="64"/>
        <v>2018-3-1</v>
      </c>
      <c r="O1352" s="7">
        <v>3.09</v>
      </c>
      <c r="P1352" s="7">
        <v>3.1</v>
      </c>
      <c r="Q1352" s="6" t="s">
        <v>32</v>
      </c>
      <c r="R1352" s="6">
        <v>202131</v>
      </c>
      <c r="S1352" s="6" t="str">
        <f t="shared" si="65"/>
        <v>2021-3-1</v>
      </c>
      <c r="T1352" s="7">
        <v>3.41</v>
      </c>
      <c r="U1352" s="7">
        <v>3.67</v>
      </c>
      <c r="V1352" s="6" t="s">
        <v>32</v>
      </c>
      <c r="W1352" s="6">
        <v>0</v>
      </c>
      <c r="X1352" s="6">
        <v>0</v>
      </c>
      <c r="Y1352" s="6">
        <v>1</v>
      </c>
      <c r="Z1352" s="6">
        <v>1</v>
      </c>
      <c r="AA1352" s="6">
        <v>1</v>
      </c>
      <c r="AB1352" s="6">
        <v>1</v>
      </c>
      <c r="AC1352" s="6">
        <v>0</v>
      </c>
      <c r="AD1352" s="17"/>
      <c r="AE1352" s="6">
        <v>0</v>
      </c>
      <c r="AF1352" s="6">
        <v>1</v>
      </c>
      <c r="AG1352" s="17"/>
      <c r="AH1352" s="17"/>
    </row>
    <row r="1353" spans="1:34" x14ac:dyDescent="0.3">
      <c r="A1353" s="6">
        <v>201781</v>
      </c>
      <c r="B1353" s="12" t="str">
        <f t="shared" si="63"/>
        <v>2017-8-1</v>
      </c>
      <c r="C1353" s="15">
        <v>2017</v>
      </c>
      <c r="D1353" s="15">
        <v>8</v>
      </c>
      <c r="E1353" s="15">
        <v>1</v>
      </c>
      <c r="F1353" s="6" t="s">
        <v>28</v>
      </c>
      <c r="G1353" s="6" t="s">
        <v>40</v>
      </c>
      <c r="H1353" s="7">
        <v>3.24</v>
      </c>
      <c r="I1353" s="6" t="s">
        <v>56</v>
      </c>
      <c r="J1353" s="6" t="s">
        <v>41</v>
      </c>
      <c r="K1353" s="7">
        <v>3</v>
      </c>
      <c r="L1353" s="6" t="s">
        <v>32</v>
      </c>
      <c r="M1353" s="6">
        <v>201831</v>
      </c>
      <c r="N1353" s="6" t="str">
        <f t="shared" si="64"/>
        <v>2018-3-1</v>
      </c>
      <c r="O1353" s="7">
        <v>2.85</v>
      </c>
      <c r="P1353" s="7">
        <v>2.72</v>
      </c>
      <c r="Q1353" s="6" t="s">
        <v>32</v>
      </c>
      <c r="R1353" s="6">
        <v>202131</v>
      </c>
      <c r="S1353" s="6" t="str">
        <f t="shared" si="65"/>
        <v>2021-3-1</v>
      </c>
      <c r="T1353" s="7">
        <v>3.04</v>
      </c>
      <c r="U1353" s="7">
        <v>3.73</v>
      </c>
      <c r="V1353" s="6" t="s">
        <v>32</v>
      </c>
      <c r="W1353" s="6">
        <v>1</v>
      </c>
      <c r="X1353" s="6">
        <v>0</v>
      </c>
      <c r="Y1353" s="6">
        <v>1</v>
      </c>
      <c r="Z1353" s="6">
        <v>1</v>
      </c>
      <c r="AA1353" s="6">
        <v>1</v>
      </c>
      <c r="AB1353" s="6">
        <v>1</v>
      </c>
      <c r="AC1353" s="6">
        <v>0</v>
      </c>
      <c r="AD1353" s="17"/>
      <c r="AE1353" s="6">
        <v>0</v>
      </c>
      <c r="AF1353" s="6">
        <v>0</v>
      </c>
      <c r="AG1353" s="17"/>
      <c r="AH1353" s="17"/>
    </row>
    <row r="1354" spans="1:34" x14ac:dyDescent="0.3">
      <c r="A1354" s="6">
        <v>201781</v>
      </c>
      <c r="B1354" s="12" t="str">
        <f t="shared" si="63"/>
        <v>2017-8-1</v>
      </c>
      <c r="C1354" s="15">
        <v>2017</v>
      </c>
      <c r="D1354" s="15">
        <v>8</v>
      </c>
      <c r="E1354" s="15">
        <v>1</v>
      </c>
      <c r="F1354" s="6" t="s">
        <v>33</v>
      </c>
      <c r="G1354" s="6" t="s">
        <v>38</v>
      </c>
      <c r="H1354" s="7">
        <v>3.2</v>
      </c>
      <c r="I1354" s="6" t="s">
        <v>54</v>
      </c>
      <c r="J1354" s="6" t="s">
        <v>31</v>
      </c>
      <c r="K1354" s="7">
        <v>2.17</v>
      </c>
      <c r="L1354" s="6" t="s">
        <v>32</v>
      </c>
      <c r="M1354" s="6">
        <v>201831</v>
      </c>
      <c r="N1354" s="6" t="str">
        <f t="shared" si="64"/>
        <v>2018-3-1</v>
      </c>
      <c r="O1354" s="7">
        <v>2.52</v>
      </c>
      <c r="P1354" s="7">
        <v>2.82</v>
      </c>
      <c r="Q1354" s="6" t="s">
        <v>32</v>
      </c>
      <c r="R1354" s="6">
        <v>202131</v>
      </c>
      <c r="S1354" s="6" t="str">
        <f t="shared" si="65"/>
        <v>2021-3-1</v>
      </c>
      <c r="T1354" s="7">
        <v>2.86</v>
      </c>
      <c r="U1354" s="7">
        <v>3.53</v>
      </c>
      <c r="V1354" s="6" t="s">
        <v>32</v>
      </c>
      <c r="W1354" s="6">
        <v>1</v>
      </c>
      <c r="X1354" s="6">
        <v>0</v>
      </c>
      <c r="Y1354" s="6">
        <v>1</v>
      </c>
      <c r="Z1354" s="6">
        <v>1</v>
      </c>
      <c r="AA1354" s="6">
        <v>1</v>
      </c>
      <c r="AB1354" s="6">
        <v>1</v>
      </c>
      <c r="AC1354" s="6">
        <v>1</v>
      </c>
      <c r="AD1354" s="17"/>
      <c r="AE1354" s="6">
        <v>0</v>
      </c>
      <c r="AF1354" s="6">
        <v>0</v>
      </c>
      <c r="AG1354" s="17"/>
      <c r="AH1354" s="17"/>
    </row>
    <row r="1355" spans="1:34" x14ac:dyDescent="0.3">
      <c r="A1355" s="6">
        <v>201781</v>
      </c>
      <c r="B1355" s="12" t="str">
        <f t="shared" si="63"/>
        <v>2017-8-1</v>
      </c>
      <c r="C1355" s="15">
        <v>2017</v>
      </c>
      <c r="D1355" s="15">
        <v>8</v>
      </c>
      <c r="E1355" s="15">
        <v>1</v>
      </c>
      <c r="F1355" s="6" t="s">
        <v>28</v>
      </c>
      <c r="G1355" s="6" t="s">
        <v>40</v>
      </c>
      <c r="H1355" s="7">
        <v>3.87</v>
      </c>
      <c r="I1355" s="6" t="s">
        <v>60</v>
      </c>
      <c r="J1355" s="6" t="s">
        <v>43</v>
      </c>
      <c r="K1355" s="7">
        <v>3.42</v>
      </c>
      <c r="L1355" s="6" t="s">
        <v>32</v>
      </c>
      <c r="M1355" s="6">
        <v>201831</v>
      </c>
      <c r="N1355" s="6" t="str">
        <f t="shared" si="64"/>
        <v>2018-3-1</v>
      </c>
      <c r="O1355" s="7">
        <v>3.51</v>
      </c>
      <c r="P1355" s="7">
        <v>3.6</v>
      </c>
      <c r="Q1355" s="6" t="s">
        <v>32</v>
      </c>
      <c r="R1355" s="6">
        <v>202131</v>
      </c>
      <c r="S1355" s="6" t="str">
        <f t="shared" si="65"/>
        <v>2021-3-1</v>
      </c>
      <c r="T1355" s="7">
        <v>3.7</v>
      </c>
      <c r="U1355" s="7">
        <v>4</v>
      </c>
      <c r="V1355" s="6" t="s">
        <v>32</v>
      </c>
      <c r="W1355" s="6">
        <v>1</v>
      </c>
      <c r="X1355" s="6">
        <v>0</v>
      </c>
      <c r="Y1355" s="6">
        <v>1</v>
      </c>
      <c r="Z1355" s="6">
        <v>1</v>
      </c>
      <c r="AA1355" s="6">
        <v>1</v>
      </c>
      <c r="AB1355" s="6">
        <v>1</v>
      </c>
      <c r="AC1355" s="6">
        <v>0</v>
      </c>
      <c r="AD1355" s="17"/>
      <c r="AE1355" s="6">
        <v>0</v>
      </c>
      <c r="AF1355" s="6">
        <v>1</v>
      </c>
      <c r="AG1355" s="17"/>
      <c r="AH1355" s="17"/>
    </row>
    <row r="1356" spans="1:34" x14ac:dyDescent="0.3">
      <c r="A1356" s="6">
        <v>201781</v>
      </c>
      <c r="B1356" s="12" t="str">
        <f t="shared" si="63"/>
        <v>2017-8-1</v>
      </c>
      <c r="C1356" s="15">
        <v>2017</v>
      </c>
      <c r="D1356" s="15">
        <v>8</v>
      </c>
      <c r="E1356" s="15">
        <v>1</v>
      </c>
      <c r="F1356" s="6" t="s">
        <v>33</v>
      </c>
      <c r="G1356" s="6" t="s">
        <v>40</v>
      </c>
      <c r="H1356" s="7">
        <v>3.31</v>
      </c>
      <c r="I1356" s="6" t="s">
        <v>56</v>
      </c>
      <c r="J1356" s="6" t="s">
        <v>43</v>
      </c>
      <c r="K1356" s="7">
        <v>1.92</v>
      </c>
      <c r="L1356" s="6" t="s">
        <v>39</v>
      </c>
      <c r="M1356" s="6">
        <v>201831</v>
      </c>
      <c r="N1356" s="6" t="str">
        <f t="shared" si="64"/>
        <v>2018-3-1</v>
      </c>
      <c r="O1356" s="7">
        <v>2.11</v>
      </c>
      <c r="P1356" s="7">
        <v>2.36</v>
      </c>
      <c r="Q1356" s="6" t="s">
        <v>32</v>
      </c>
      <c r="R1356" s="6">
        <v>202031</v>
      </c>
      <c r="S1356" s="6" t="str">
        <f t="shared" si="65"/>
        <v>2020-3-1</v>
      </c>
      <c r="T1356" s="7">
        <v>2.98</v>
      </c>
      <c r="U1356" s="7">
        <v>3.42</v>
      </c>
      <c r="V1356" s="6" t="s">
        <v>32</v>
      </c>
      <c r="W1356" s="6">
        <v>1</v>
      </c>
      <c r="X1356" s="6">
        <v>0</v>
      </c>
      <c r="Y1356" s="6">
        <v>1</v>
      </c>
      <c r="Z1356" s="6">
        <v>1</v>
      </c>
      <c r="AA1356" s="6">
        <v>1</v>
      </c>
      <c r="AB1356" s="6">
        <v>0</v>
      </c>
      <c r="AC1356" s="6">
        <v>0</v>
      </c>
      <c r="AD1356" s="17"/>
      <c r="AE1356" s="6">
        <v>1</v>
      </c>
      <c r="AF1356" s="6">
        <v>1</v>
      </c>
      <c r="AG1356" s="17"/>
      <c r="AH1356" s="17"/>
    </row>
    <row r="1357" spans="1:34" x14ac:dyDescent="0.3">
      <c r="A1357" s="6">
        <v>201781</v>
      </c>
      <c r="B1357" s="12" t="str">
        <f t="shared" si="63"/>
        <v>2017-8-1</v>
      </c>
      <c r="C1357" s="15">
        <v>2017</v>
      </c>
      <c r="D1357" s="15">
        <v>8</v>
      </c>
      <c r="E1357" s="15">
        <v>1</v>
      </c>
      <c r="F1357" s="6" t="s">
        <v>28</v>
      </c>
      <c r="G1357" s="6" t="s">
        <v>40</v>
      </c>
      <c r="H1357" s="7">
        <v>3.72</v>
      </c>
      <c r="I1357" s="6" t="s">
        <v>57</v>
      </c>
      <c r="J1357" s="6" t="s">
        <v>31</v>
      </c>
      <c r="K1357" s="7">
        <v>3.56</v>
      </c>
      <c r="L1357" s="6" t="s">
        <v>32</v>
      </c>
      <c r="M1357" s="6">
        <v>201831</v>
      </c>
      <c r="N1357" s="6" t="str">
        <f t="shared" si="64"/>
        <v>2018-3-1</v>
      </c>
      <c r="O1357" s="7">
        <v>3.48</v>
      </c>
      <c r="P1357" s="7">
        <v>3.42</v>
      </c>
      <c r="Q1357" s="6" t="s">
        <v>32</v>
      </c>
      <c r="R1357" s="6">
        <v>202061</v>
      </c>
      <c r="S1357" s="6" t="str">
        <f t="shared" si="65"/>
        <v>2020-6-1</v>
      </c>
      <c r="T1357" s="7">
        <v>3.73</v>
      </c>
      <c r="U1357" s="7">
        <v>3.7</v>
      </c>
      <c r="V1357" s="6" t="s">
        <v>32</v>
      </c>
      <c r="W1357" s="6">
        <v>0</v>
      </c>
      <c r="X1357" s="6">
        <v>0</v>
      </c>
      <c r="Y1357" s="6">
        <v>1</v>
      </c>
      <c r="Z1357" s="6">
        <v>1</v>
      </c>
      <c r="AA1357" s="6">
        <v>1</v>
      </c>
      <c r="AB1357" s="6">
        <v>0</v>
      </c>
      <c r="AC1357" s="6">
        <v>0</v>
      </c>
      <c r="AD1357" s="17"/>
      <c r="AE1357" s="6">
        <v>0</v>
      </c>
      <c r="AF1357" s="6">
        <v>1</v>
      </c>
      <c r="AG1357" s="17"/>
      <c r="AH1357" s="17"/>
    </row>
    <row r="1358" spans="1:34" x14ac:dyDescent="0.3">
      <c r="A1358" s="6">
        <v>201781</v>
      </c>
      <c r="B1358" s="12" t="str">
        <f t="shared" si="63"/>
        <v>2017-8-1</v>
      </c>
      <c r="C1358" s="15">
        <v>2017</v>
      </c>
      <c r="D1358" s="15">
        <v>8</v>
      </c>
      <c r="E1358" s="15">
        <v>1</v>
      </c>
      <c r="F1358" s="6" t="s">
        <v>33</v>
      </c>
      <c r="G1358" s="6" t="s">
        <v>40</v>
      </c>
      <c r="H1358" s="7">
        <v>3.92</v>
      </c>
      <c r="I1358" s="6" t="s">
        <v>54</v>
      </c>
      <c r="J1358" s="6" t="s">
        <v>43</v>
      </c>
      <c r="K1358" s="7">
        <v>3.88</v>
      </c>
      <c r="L1358" s="6" t="s">
        <v>32</v>
      </c>
      <c r="M1358" s="6">
        <v>201831</v>
      </c>
      <c r="N1358" s="6" t="str">
        <f t="shared" si="64"/>
        <v>2018-3-1</v>
      </c>
      <c r="O1358" s="7">
        <v>3.7</v>
      </c>
      <c r="P1358" s="7">
        <v>3.52</v>
      </c>
      <c r="Q1358" s="6" t="s">
        <v>32</v>
      </c>
      <c r="R1358" s="6">
        <v>202131</v>
      </c>
      <c r="S1358" s="6" t="str">
        <f t="shared" si="65"/>
        <v>2021-3-1</v>
      </c>
      <c r="T1358" s="7">
        <v>3.73</v>
      </c>
      <c r="U1358" s="7">
        <v>3.92</v>
      </c>
      <c r="V1358" s="6" t="s">
        <v>32</v>
      </c>
      <c r="W1358" s="6">
        <v>1</v>
      </c>
      <c r="X1358" s="6">
        <v>0</v>
      </c>
      <c r="Y1358" s="6">
        <v>1</v>
      </c>
      <c r="Z1358" s="6">
        <v>1</v>
      </c>
      <c r="AA1358" s="6">
        <v>1</v>
      </c>
      <c r="AB1358" s="6">
        <v>1</v>
      </c>
      <c r="AC1358" s="6">
        <v>0</v>
      </c>
      <c r="AD1358" s="17"/>
      <c r="AE1358" s="6">
        <v>0</v>
      </c>
      <c r="AF1358" s="6">
        <v>1</v>
      </c>
      <c r="AG1358" s="17"/>
      <c r="AH1358" s="17"/>
    </row>
    <row r="1359" spans="1:34" x14ac:dyDescent="0.3">
      <c r="A1359" s="6">
        <v>201781</v>
      </c>
      <c r="B1359" s="12" t="str">
        <f t="shared" si="63"/>
        <v>2017-8-1</v>
      </c>
      <c r="C1359" s="15">
        <v>2017</v>
      </c>
      <c r="D1359" s="15">
        <v>8</v>
      </c>
      <c r="E1359" s="15">
        <v>1</v>
      </c>
      <c r="F1359" s="6" t="s">
        <v>28</v>
      </c>
      <c r="G1359" s="6" t="s">
        <v>36</v>
      </c>
      <c r="H1359" s="7">
        <v>3.12</v>
      </c>
      <c r="I1359" s="6" t="s">
        <v>54</v>
      </c>
      <c r="J1359" s="6" t="s">
        <v>31</v>
      </c>
      <c r="K1359" s="7">
        <v>2.7</v>
      </c>
      <c r="L1359" s="6" t="s">
        <v>32</v>
      </c>
      <c r="M1359" s="6">
        <v>201831</v>
      </c>
      <c r="N1359" s="6" t="str">
        <f t="shared" si="64"/>
        <v>2018-3-1</v>
      </c>
      <c r="O1359" s="7">
        <v>2.64</v>
      </c>
      <c r="P1359" s="7">
        <v>2.56</v>
      </c>
      <c r="Q1359" s="6" t="s">
        <v>32</v>
      </c>
      <c r="R1359" s="6">
        <v>201931</v>
      </c>
      <c r="S1359" s="6" t="str">
        <f t="shared" si="65"/>
        <v>2019-3-1</v>
      </c>
      <c r="T1359" s="7">
        <v>2.7</v>
      </c>
      <c r="U1359" s="7">
        <v>2.56</v>
      </c>
      <c r="V1359" s="6" t="s">
        <v>32</v>
      </c>
      <c r="W1359" s="6">
        <v>0</v>
      </c>
      <c r="X1359" s="6">
        <v>1</v>
      </c>
      <c r="Y1359" s="6">
        <v>1</v>
      </c>
      <c r="Z1359" s="6">
        <v>1</v>
      </c>
      <c r="AA1359" s="6">
        <v>0</v>
      </c>
      <c r="AB1359" s="6">
        <v>0</v>
      </c>
      <c r="AC1359" s="6">
        <v>0</v>
      </c>
      <c r="AD1359" s="17"/>
      <c r="AE1359" s="6">
        <v>0</v>
      </c>
      <c r="AF1359" s="6">
        <v>0</v>
      </c>
      <c r="AG1359" s="17"/>
      <c r="AH1359" s="17"/>
    </row>
    <row r="1360" spans="1:34" x14ac:dyDescent="0.3">
      <c r="A1360" s="6">
        <v>201781</v>
      </c>
      <c r="B1360" s="12" t="str">
        <f t="shared" si="63"/>
        <v>2017-8-1</v>
      </c>
      <c r="C1360" s="15">
        <v>2017</v>
      </c>
      <c r="D1360" s="15">
        <v>8</v>
      </c>
      <c r="E1360" s="15">
        <v>1</v>
      </c>
      <c r="F1360" s="6" t="s">
        <v>33</v>
      </c>
      <c r="G1360" s="6" t="s">
        <v>40</v>
      </c>
      <c r="H1360" s="7">
        <v>3.73</v>
      </c>
      <c r="I1360" s="6" t="s">
        <v>51</v>
      </c>
      <c r="J1360" s="6" t="s">
        <v>41</v>
      </c>
      <c r="K1360" s="7">
        <v>3.48</v>
      </c>
      <c r="L1360" s="6" t="s">
        <v>32</v>
      </c>
      <c r="M1360" s="6">
        <v>201831</v>
      </c>
      <c r="N1360" s="6" t="str">
        <f t="shared" si="64"/>
        <v>2018-3-1</v>
      </c>
      <c r="O1360" s="7">
        <v>3.51</v>
      </c>
      <c r="P1360" s="7">
        <v>3.53</v>
      </c>
      <c r="Q1360" s="6" t="s">
        <v>32</v>
      </c>
      <c r="R1360" s="6">
        <v>202131</v>
      </c>
      <c r="S1360" s="6" t="str">
        <f t="shared" si="65"/>
        <v>2021-3-1</v>
      </c>
      <c r="T1360" s="7">
        <v>3.61</v>
      </c>
      <c r="U1360" s="7">
        <v>3.7</v>
      </c>
      <c r="V1360" s="6" t="s">
        <v>32</v>
      </c>
      <c r="W1360" s="6">
        <v>0</v>
      </c>
      <c r="X1360" s="6">
        <v>0</v>
      </c>
      <c r="Y1360" s="6">
        <v>1</v>
      </c>
      <c r="Z1360" s="6">
        <v>1</v>
      </c>
      <c r="AA1360" s="6">
        <v>1</v>
      </c>
      <c r="AB1360" s="6">
        <v>1</v>
      </c>
      <c r="AC1360" s="6">
        <v>0</v>
      </c>
      <c r="AD1360" s="17"/>
      <c r="AE1360" s="6">
        <v>0</v>
      </c>
      <c r="AF1360" s="6">
        <v>0</v>
      </c>
      <c r="AG1360" s="17"/>
      <c r="AH1360" s="17"/>
    </row>
    <row r="1361" spans="1:34" x14ac:dyDescent="0.3">
      <c r="A1361" s="6">
        <v>201781</v>
      </c>
      <c r="B1361" s="12" t="str">
        <f t="shared" si="63"/>
        <v>2017-8-1</v>
      </c>
      <c r="C1361" s="15">
        <v>2017</v>
      </c>
      <c r="D1361" s="15">
        <v>8</v>
      </c>
      <c r="E1361" s="15">
        <v>1</v>
      </c>
      <c r="F1361" s="6" t="s">
        <v>28</v>
      </c>
      <c r="G1361" s="6" t="s">
        <v>40</v>
      </c>
      <c r="H1361" s="7">
        <v>2.95</v>
      </c>
      <c r="I1361" s="6" t="s">
        <v>51</v>
      </c>
      <c r="J1361" s="6" t="s">
        <v>43</v>
      </c>
      <c r="K1361" s="7">
        <v>2.42</v>
      </c>
      <c r="L1361" s="6" t="s">
        <v>32</v>
      </c>
      <c r="M1361" s="6">
        <v>201831</v>
      </c>
      <c r="N1361" s="6" t="str">
        <f t="shared" si="64"/>
        <v>2018-3-1</v>
      </c>
      <c r="O1361" s="7">
        <v>1.26</v>
      </c>
      <c r="P1361" s="7">
        <v>0.25</v>
      </c>
      <c r="Q1361" s="6" t="s">
        <v>39</v>
      </c>
      <c r="R1361" s="6">
        <v>201831</v>
      </c>
      <c r="S1361" s="6" t="str">
        <f t="shared" si="65"/>
        <v>2018-3-1</v>
      </c>
      <c r="T1361" s="7">
        <v>1.26</v>
      </c>
      <c r="U1361" s="7">
        <v>0.25</v>
      </c>
      <c r="V1361" s="6" t="s">
        <v>39</v>
      </c>
      <c r="W1361" s="6">
        <v>1</v>
      </c>
      <c r="X1361" s="6">
        <v>0</v>
      </c>
      <c r="Y1361" s="6">
        <v>1</v>
      </c>
      <c r="Z1361" s="6">
        <v>0</v>
      </c>
      <c r="AA1361" s="6">
        <v>0</v>
      </c>
      <c r="AB1361" s="6">
        <v>0</v>
      </c>
      <c r="AC1361" s="6">
        <v>0</v>
      </c>
      <c r="AD1361" s="17"/>
      <c r="AE1361" s="6">
        <v>0</v>
      </c>
      <c r="AF1361" s="6">
        <v>0</v>
      </c>
      <c r="AG1361" s="17"/>
      <c r="AH1361" s="17"/>
    </row>
    <row r="1362" spans="1:34" x14ac:dyDescent="0.3">
      <c r="A1362" s="6">
        <v>201781</v>
      </c>
      <c r="B1362" s="12" t="str">
        <f t="shared" si="63"/>
        <v>2017-8-1</v>
      </c>
      <c r="C1362" s="15">
        <v>2017</v>
      </c>
      <c r="D1362" s="15">
        <v>8</v>
      </c>
      <c r="E1362" s="15">
        <v>1</v>
      </c>
      <c r="F1362" s="6" t="s">
        <v>33</v>
      </c>
      <c r="G1362" s="6" t="s">
        <v>38</v>
      </c>
      <c r="H1362" s="7">
        <v>3.09</v>
      </c>
      <c r="I1362" s="6" t="s">
        <v>60</v>
      </c>
      <c r="J1362" s="6" t="s">
        <v>43</v>
      </c>
      <c r="K1362" s="7">
        <v>2.66</v>
      </c>
      <c r="L1362" s="6" t="s">
        <v>32</v>
      </c>
      <c r="M1362" s="6">
        <v>201831</v>
      </c>
      <c r="N1362" s="6" t="str">
        <f t="shared" si="64"/>
        <v>2018-3-1</v>
      </c>
      <c r="O1362" s="7">
        <v>3.24</v>
      </c>
      <c r="P1362" s="7">
        <v>3.16</v>
      </c>
      <c r="Q1362" s="6" t="s">
        <v>32</v>
      </c>
      <c r="R1362" s="6">
        <v>201931</v>
      </c>
      <c r="S1362" s="6" t="str">
        <f t="shared" si="65"/>
        <v>2019-3-1</v>
      </c>
      <c r="T1362" s="7">
        <v>3.41</v>
      </c>
      <c r="U1362" s="7">
        <v>3.82</v>
      </c>
      <c r="V1362" s="6" t="s">
        <v>32</v>
      </c>
      <c r="W1362" s="6">
        <v>1</v>
      </c>
      <c r="X1362" s="6">
        <v>0</v>
      </c>
      <c r="Y1362" s="6">
        <v>1</v>
      </c>
      <c r="Z1362" s="6">
        <v>1</v>
      </c>
      <c r="AA1362" s="6">
        <v>0</v>
      </c>
      <c r="AB1362" s="6">
        <v>0</v>
      </c>
      <c r="AC1362" s="6">
        <v>0</v>
      </c>
      <c r="AD1362" s="17"/>
      <c r="AE1362" s="6">
        <v>0</v>
      </c>
      <c r="AF1362" s="6">
        <v>0</v>
      </c>
      <c r="AG1362" s="17"/>
      <c r="AH1362" s="17"/>
    </row>
    <row r="1363" spans="1:34" x14ac:dyDescent="0.3">
      <c r="A1363" s="6">
        <v>201781</v>
      </c>
      <c r="B1363" s="12" t="str">
        <f t="shared" si="63"/>
        <v>2017-8-1</v>
      </c>
      <c r="C1363" s="15">
        <v>2017</v>
      </c>
      <c r="D1363" s="15">
        <v>8</v>
      </c>
      <c r="E1363" s="15">
        <v>1</v>
      </c>
      <c r="F1363" s="6" t="s">
        <v>28</v>
      </c>
      <c r="G1363" s="6" t="s">
        <v>40</v>
      </c>
      <c r="H1363" s="7">
        <v>2.95</v>
      </c>
      <c r="I1363" s="6" t="s">
        <v>56</v>
      </c>
      <c r="J1363" s="6" t="s">
        <v>43</v>
      </c>
      <c r="K1363" s="7">
        <v>1.94</v>
      </c>
      <c r="L1363" s="6" t="s">
        <v>39</v>
      </c>
      <c r="M1363" s="6">
        <v>201831</v>
      </c>
      <c r="N1363" s="6" t="str">
        <f t="shared" si="64"/>
        <v>2018-3-1</v>
      </c>
      <c r="O1363" s="7">
        <v>2.2000000000000002</v>
      </c>
      <c r="P1363" s="7">
        <v>2.1800000000000002</v>
      </c>
      <c r="Q1363" s="6" t="s">
        <v>32</v>
      </c>
      <c r="R1363" s="6">
        <v>202131</v>
      </c>
      <c r="S1363" s="6" t="str">
        <f t="shared" si="65"/>
        <v>2021-3-1</v>
      </c>
      <c r="T1363" s="7">
        <v>2.99</v>
      </c>
      <c r="U1363" s="7">
        <v>3.81</v>
      </c>
      <c r="V1363" s="6" t="s">
        <v>32</v>
      </c>
      <c r="W1363" s="6">
        <v>1</v>
      </c>
      <c r="X1363" s="6">
        <v>0</v>
      </c>
      <c r="Y1363" s="6">
        <v>1</v>
      </c>
      <c r="Z1363" s="6">
        <v>1</v>
      </c>
      <c r="AA1363" s="6">
        <v>1</v>
      </c>
      <c r="AB1363" s="6">
        <v>1</v>
      </c>
      <c r="AC1363" s="6">
        <v>0</v>
      </c>
      <c r="AD1363" s="17"/>
      <c r="AE1363" s="6">
        <v>0</v>
      </c>
      <c r="AF1363" s="6">
        <v>0</v>
      </c>
      <c r="AG1363" s="17"/>
      <c r="AH1363" s="17"/>
    </row>
    <row r="1364" spans="1:34" x14ac:dyDescent="0.3">
      <c r="A1364" s="6">
        <v>201781</v>
      </c>
      <c r="B1364" s="12" t="str">
        <f t="shared" si="63"/>
        <v>2017-8-1</v>
      </c>
      <c r="C1364" s="15">
        <v>2017</v>
      </c>
      <c r="D1364" s="15">
        <v>8</v>
      </c>
      <c r="E1364" s="15">
        <v>1</v>
      </c>
      <c r="F1364" s="6" t="s">
        <v>33</v>
      </c>
      <c r="G1364" s="6" t="s">
        <v>40</v>
      </c>
      <c r="H1364" s="7">
        <v>3.62</v>
      </c>
      <c r="I1364" s="6" t="s">
        <v>65</v>
      </c>
      <c r="J1364" s="6" t="s">
        <v>41</v>
      </c>
      <c r="K1364" s="7">
        <v>2.85</v>
      </c>
      <c r="L1364" s="6" t="s">
        <v>32</v>
      </c>
      <c r="M1364" s="6">
        <v>201831</v>
      </c>
      <c r="N1364" s="6" t="str">
        <f t="shared" si="64"/>
        <v>2018-3-1</v>
      </c>
      <c r="O1364" s="7">
        <v>3.01</v>
      </c>
      <c r="P1364" s="7">
        <v>3.17</v>
      </c>
      <c r="Q1364" s="6" t="s">
        <v>32</v>
      </c>
      <c r="R1364" s="6">
        <v>202131</v>
      </c>
      <c r="S1364" s="6" t="str">
        <f t="shared" si="65"/>
        <v>2021-3-1</v>
      </c>
      <c r="T1364" s="7">
        <v>3.28</v>
      </c>
      <c r="U1364" s="7">
        <v>3.53</v>
      </c>
      <c r="V1364" s="6" t="s">
        <v>32</v>
      </c>
      <c r="W1364" s="6">
        <v>0</v>
      </c>
      <c r="X1364" s="6">
        <v>0</v>
      </c>
      <c r="Y1364" s="6">
        <v>1</v>
      </c>
      <c r="Z1364" s="6">
        <v>1</v>
      </c>
      <c r="AA1364" s="6">
        <v>1</v>
      </c>
      <c r="AB1364" s="6">
        <v>1</v>
      </c>
      <c r="AC1364" s="6">
        <v>0</v>
      </c>
      <c r="AD1364" s="17"/>
      <c r="AE1364" s="6">
        <v>0</v>
      </c>
      <c r="AF1364" s="6">
        <v>1</v>
      </c>
      <c r="AG1364" s="17"/>
      <c r="AH1364" s="17"/>
    </row>
    <row r="1365" spans="1:34" x14ac:dyDescent="0.3">
      <c r="A1365" s="6">
        <v>201781</v>
      </c>
      <c r="B1365" s="12" t="str">
        <f t="shared" si="63"/>
        <v>2017-8-1</v>
      </c>
      <c r="C1365" s="15">
        <v>2017</v>
      </c>
      <c r="D1365" s="15">
        <v>8</v>
      </c>
      <c r="E1365" s="15">
        <v>1</v>
      </c>
      <c r="F1365" s="6" t="s">
        <v>33</v>
      </c>
      <c r="G1365" s="6" t="s">
        <v>37</v>
      </c>
      <c r="H1365" s="7">
        <v>3.71</v>
      </c>
      <c r="I1365" s="6" t="s">
        <v>60</v>
      </c>
      <c r="J1365" s="6" t="s">
        <v>43</v>
      </c>
      <c r="K1365" s="7">
        <v>2.9</v>
      </c>
      <c r="L1365" s="6" t="s">
        <v>32</v>
      </c>
      <c r="M1365" s="6">
        <v>201831</v>
      </c>
      <c r="N1365" s="6" t="str">
        <f t="shared" si="64"/>
        <v>2018-3-1</v>
      </c>
      <c r="O1365" s="7">
        <v>3.1</v>
      </c>
      <c r="P1365" s="7">
        <v>3.25</v>
      </c>
      <c r="Q1365" s="6" t="s">
        <v>32</v>
      </c>
      <c r="R1365" s="6">
        <v>202131</v>
      </c>
      <c r="S1365" s="6" t="str">
        <f t="shared" si="65"/>
        <v>2021-3-1</v>
      </c>
      <c r="T1365" s="7">
        <v>2.89</v>
      </c>
      <c r="U1365" s="7">
        <v>2.62</v>
      </c>
      <c r="V1365" s="6" t="s">
        <v>32</v>
      </c>
      <c r="W1365" s="6">
        <v>0</v>
      </c>
      <c r="X1365" s="6">
        <v>0</v>
      </c>
      <c r="Y1365" s="6">
        <v>1</v>
      </c>
      <c r="Z1365" s="6">
        <v>1</v>
      </c>
      <c r="AA1365" s="6">
        <v>0</v>
      </c>
      <c r="AB1365" s="6">
        <v>0</v>
      </c>
      <c r="AC1365" s="6">
        <v>1</v>
      </c>
      <c r="AD1365" s="17"/>
      <c r="AE1365" s="6">
        <v>0</v>
      </c>
      <c r="AF1365" s="6">
        <v>0</v>
      </c>
      <c r="AG1365" s="17"/>
      <c r="AH1365" s="17"/>
    </row>
    <row r="1366" spans="1:34" x14ac:dyDescent="0.3">
      <c r="A1366" s="6">
        <v>201781</v>
      </c>
      <c r="B1366" s="12" t="str">
        <f t="shared" si="63"/>
        <v>2017-8-1</v>
      </c>
      <c r="C1366" s="15">
        <v>2017</v>
      </c>
      <c r="D1366" s="15">
        <v>8</v>
      </c>
      <c r="E1366" s="15">
        <v>1</v>
      </c>
      <c r="F1366" s="6" t="s">
        <v>33</v>
      </c>
      <c r="G1366" s="6" t="s">
        <v>40</v>
      </c>
      <c r="H1366" s="7">
        <v>3.62</v>
      </c>
      <c r="I1366" s="6" t="s">
        <v>66</v>
      </c>
      <c r="J1366" s="6" t="s">
        <v>43</v>
      </c>
      <c r="K1366" s="7">
        <v>2.9</v>
      </c>
      <c r="L1366" s="6" t="s">
        <v>32</v>
      </c>
      <c r="M1366" s="6">
        <v>201831</v>
      </c>
      <c r="N1366" s="6" t="str">
        <f t="shared" si="64"/>
        <v>2018-3-1</v>
      </c>
      <c r="O1366" s="7">
        <v>2.29</v>
      </c>
      <c r="P1366" s="7">
        <v>1.86</v>
      </c>
      <c r="Q1366" s="6" t="s">
        <v>42</v>
      </c>
      <c r="R1366" s="6">
        <v>202131</v>
      </c>
      <c r="S1366" s="6" t="str">
        <f t="shared" si="65"/>
        <v>2021-3-1</v>
      </c>
      <c r="T1366" s="7">
        <v>2.37</v>
      </c>
      <c r="U1366" s="7">
        <v>2.16</v>
      </c>
      <c r="V1366" s="6" t="s">
        <v>32</v>
      </c>
      <c r="W1366" s="6">
        <v>0</v>
      </c>
      <c r="X1366" s="6">
        <v>0</v>
      </c>
      <c r="Y1366" s="6">
        <v>1</v>
      </c>
      <c r="Z1366" s="6">
        <v>1</v>
      </c>
      <c r="AA1366" s="6">
        <v>1</v>
      </c>
      <c r="AB1366" s="6">
        <v>1</v>
      </c>
      <c r="AC1366" s="6">
        <v>1</v>
      </c>
      <c r="AD1366" s="17"/>
      <c r="AE1366" s="6">
        <v>0</v>
      </c>
      <c r="AF1366" s="6">
        <v>0</v>
      </c>
      <c r="AG1366" s="17"/>
      <c r="AH1366" s="17"/>
    </row>
    <row r="1367" spans="1:34" x14ac:dyDescent="0.3">
      <c r="A1367" s="6">
        <v>201781</v>
      </c>
      <c r="B1367" s="12" t="str">
        <f t="shared" si="63"/>
        <v>2017-8-1</v>
      </c>
      <c r="C1367" s="15">
        <v>2017</v>
      </c>
      <c r="D1367" s="15">
        <v>8</v>
      </c>
      <c r="E1367" s="15">
        <v>1</v>
      </c>
      <c r="F1367" s="6" t="s">
        <v>28</v>
      </c>
      <c r="G1367" s="6" t="s">
        <v>37</v>
      </c>
      <c r="H1367" s="7">
        <v>3.33</v>
      </c>
      <c r="I1367" s="6" t="s">
        <v>61</v>
      </c>
      <c r="J1367" s="6" t="s">
        <v>43</v>
      </c>
      <c r="K1367" s="7">
        <v>2.67</v>
      </c>
      <c r="L1367" s="6" t="s">
        <v>32</v>
      </c>
      <c r="M1367" s="6">
        <v>201831</v>
      </c>
      <c r="N1367" s="6" t="str">
        <f t="shared" si="64"/>
        <v>2018-3-1</v>
      </c>
      <c r="O1367" s="7">
        <v>2.2200000000000002</v>
      </c>
      <c r="P1367" s="7">
        <v>1.81</v>
      </c>
      <c r="Q1367" s="6" t="s">
        <v>42</v>
      </c>
      <c r="R1367" s="6">
        <v>202131</v>
      </c>
      <c r="S1367" s="6" t="str">
        <f t="shared" si="65"/>
        <v>2021-3-1</v>
      </c>
      <c r="T1367" s="7">
        <v>3.21</v>
      </c>
      <c r="U1367" s="7">
        <v>3.81</v>
      </c>
      <c r="V1367" s="6" t="s">
        <v>32</v>
      </c>
      <c r="W1367" s="6">
        <v>1</v>
      </c>
      <c r="X1367" s="6">
        <v>0</v>
      </c>
      <c r="Y1367" s="6">
        <v>1</v>
      </c>
      <c r="Z1367" s="6">
        <v>1</v>
      </c>
      <c r="AA1367" s="6">
        <v>1</v>
      </c>
      <c r="AB1367" s="6">
        <v>1</v>
      </c>
      <c r="AC1367" s="6">
        <v>0</v>
      </c>
      <c r="AD1367" s="17"/>
      <c r="AE1367" s="6">
        <v>0</v>
      </c>
      <c r="AF1367" s="6">
        <v>0</v>
      </c>
      <c r="AG1367" s="17"/>
      <c r="AH1367" s="17"/>
    </row>
    <row r="1368" spans="1:34" x14ac:dyDescent="0.3">
      <c r="A1368" s="6">
        <v>201781</v>
      </c>
      <c r="B1368" s="12" t="str">
        <f t="shared" si="63"/>
        <v>2017-8-1</v>
      </c>
      <c r="C1368" s="15">
        <v>2017</v>
      </c>
      <c r="D1368" s="15">
        <v>8</v>
      </c>
      <c r="E1368" s="15">
        <v>1</v>
      </c>
      <c r="F1368" s="6" t="s">
        <v>28</v>
      </c>
      <c r="G1368" s="6" t="s">
        <v>40</v>
      </c>
      <c r="H1368" s="7">
        <v>3.46</v>
      </c>
      <c r="I1368" s="6" t="s">
        <v>60</v>
      </c>
      <c r="J1368" s="6" t="s">
        <v>43</v>
      </c>
      <c r="K1368" s="7">
        <v>3.18</v>
      </c>
      <c r="L1368" s="6" t="s">
        <v>32</v>
      </c>
      <c r="M1368" s="6">
        <v>201831</v>
      </c>
      <c r="N1368" s="6" t="str">
        <f t="shared" si="64"/>
        <v>2018-3-1</v>
      </c>
      <c r="O1368" s="7">
        <v>3.15</v>
      </c>
      <c r="P1368" s="7">
        <v>3.13</v>
      </c>
      <c r="Q1368" s="6" t="s">
        <v>32</v>
      </c>
      <c r="R1368" s="6">
        <v>202131</v>
      </c>
      <c r="S1368" s="6" t="str">
        <f t="shared" si="65"/>
        <v>2021-3-1</v>
      </c>
      <c r="T1368" s="7">
        <v>2.64</v>
      </c>
      <c r="U1368" s="7">
        <v>3.52</v>
      </c>
      <c r="V1368" s="6" t="s">
        <v>32</v>
      </c>
      <c r="W1368" s="6">
        <v>1</v>
      </c>
      <c r="X1368" s="6">
        <v>0</v>
      </c>
      <c r="Y1368" s="6">
        <v>1</v>
      </c>
      <c r="Z1368" s="6">
        <v>1</v>
      </c>
      <c r="AA1368" s="6">
        <v>0</v>
      </c>
      <c r="AB1368" s="6">
        <v>1</v>
      </c>
      <c r="AC1368" s="6">
        <v>0</v>
      </c>
      <c r="AD1368" s="17"/>
      <c r="AE1368" s="6">
        <v>0</v>
      </c>
      <c r="AF1368" s="6">
        <v>0</v>
      </c>
      <c r="AG1368" s="17"/>
      <c r="AH1368" s="17"/>
    </row>
    <row r="1369" spans="1:34" x14ac:dyDescent="0.3">
      <c r="A1369" s="6">
        <v>201781</v>
      </c>
      <c r="B1369" s="12" t="str">
        <f t="shared" si="63"/>
        <v>2017-8-1</v>
      </c>
      <c r="C1369" s="15">
        <v>2017</v>
      </c>
      <c r="D1369" s="15">
        <v>8</v>
      </c>
      <c r="E1369" s="15">
        <v>1</v>
      </c>
      <c r="F1369" s="6" t="s">
        <v>28</v>
      </c>
      <c r="G1369" s="6" t="s">
        <v>38</v>
      </c>
      <c r="H1369" s="7">
        <v>3.11</v>
      </c>
      <c r="I1369" s="6" t="s">
        <v>51</v>
      </c>
      <c r="J1369" s="6" t="s">
        <v>31</v>
      </c>
      <c r="K1369" s="7">
        <v>3.17</v>
      </c>
      <c r="L1369" s="6" t="s">
        <v>32</v>
      </c>
      <c r="M1369" s="6">
        <v>201871</v>
      </c>
      <c r="N1369" s="6" t="str">
        <f t="shared" si="64"/>
        <v>2018-7-1</v>
      </c>
      <c r="O1369" s="7">
        <v>3.35</v>
      </c>
      <c r="P1369" s="7">
        <v>1.7</v>
      </c>
      <c r="Q1369" s="6" t="s">
        <v>42</v>
      </c>
      <c r="R1369" s="6">
        <v>202061</v>
      </c>
      <c r="S1369" s="6" t="str">
        <f t="shared" si="65"/>
        <v>2020-6-1</v>
      </c>
      <c r="T1369" s="7">
        <v>3.1</v>
      </c>
      <c r="U1369" s="7">
        <v>2</v>
      </c>
      <c r="V1369" s="6" t="s">
        <v>32</v>
      </c>
      <c r="W1369" s="6">
        <v>0</v>
      </c>
      <c r="X1369" s="6">
        <v>0</v>
      </c>
      <c r="Y1369" s="6">
        <v>1</v>
      </c>
      <c r="Z1369" s="6">
        <v>1</v>
      </c>
      <c r="AA1369" s="6">
        <v>1</v>
      </c>
      <c r="AB1369" s="6">
        <v>0</v>
      </c>
      <c r="AC1369" s="6">
        <v>0</v>
      </c>
      <c r="AD1369" s="17"/>
      <c r="AE1369" s="6">
        <v>1</v>
      </c>
      <c r="AF1369" s="6">
        <v>1</v>
      </c>
      <c r="AG1369" s="17"/>
      <c r="AH1369" s="17"/>
    </row>
    <row r="1370" spans="1:34" x14ac:dyDescent="0.3">
      <c r="A1370" s="6">
        <v>201781</v>
      </c>
      <c r="B1370" s="12" t="str">
        <f t="shared" si="63"/>
        <v>2017-8-1</v>
      </c>
      <c r="C1370" s="15">
        <v>2017</v>
      </c>
      <c r="D1370" s="15">
        <v>8</v>
      </c>
      <c r="E1370" s="15">
        <v>1</v>
      </c>
      <c r="F1370" s="6" t="s">
        <v>28</v>
      </c>
      <c r="G1370" s="6" t="s">
        <v>40</v>
      </c>
      <c r="H1370" s="7">
        <v>3.31</v>
      </c>
      <c r="I1370" s="6" t="s">
        <v>63</v>
      </c>
      <c r="J1370" s="6" t="s">
        <v>46</v>
      </c>
      <c r="K1370" s="7">
        <v>2</v>
      </c>
      <c r="L1370" s="6" t="s">
        <v>32</v>
      </c>
      <c r="M1370" s="6">
        <v>201831</v>
      </c>
      <c r="N1370" s="6" t="str">
        <f t="shared" si="64"/>
        <v>2018-3-1</v>
      </c>
      <c r="O1370" s="7">
        <v>2.23</v>
      </c>
      <c r="P1370" s="7">
        <v>2.5</v>
      </c>
      <c r="Q1370" s="6" t="s">
        <v>32</v>
      </c>
      <c r="R1370" s="6">
        <v>202131</v>
      </c>
      <c r="S1370" s="6" t="str">
        <f t="shared" si="65"/>
        <v>2021-3-1</v>
      </c>
      <c r="T1370" s="7">
        <v>2.35</v>
      </c>
      <c r="U1370" s="7">
        <v>2.41</v>
      </c>
      <c r="V1370" s="6" t="s">
        <v>32</v>
      </c>
      <c r="W1370" s="6">
        <v>1</v>
      </c>
      <c r="X1370" s="6">
        <v>0</v>
      </c>
      <c r="Y1370" s="6">
        <v>1</v>
      </c>
      <c r="Z1370" s="6">
        <v>1</v>
      </c>
      <c r="AA1370" s="6">
        <v>1</v>
      </c>
      <c r="AB1370" s="6">
        <v>1</v>
      </c>
      <c r="AC1370" s="6">
        <v>0</v>
      </c>
      <c r="AD1370" s="17"/>
      <c r="AE1370" s="6">
        <v>0</v>
      </c>
      <c r="AF1370" s="6">
        <v>0</v>
      </c>
      <c r="AG1370" s="17"/>
      <c r="AH1370" s="17"/>
    </row>
    <row r="1371" spans="1:34" x14ac:dyDescent="0.3">
      <c r="A1371" s="6">
        <v>201781</v>
      </c>
      <c r="B1371" s="12" t="str">
        <f t="shared" si="63"/>
        <v>2017-8-1</v>
      </c>
      <c r="C1371" s="15">
        <v>2017</v>
      </c>
      <c r="D1371" s="15">
        <v>8</v>
      </c>
      <c r="E1371" s="15">
        <v>1</v>
      </c>
      <c r="F1371" s="6" t="s">
        <v>33</v>
      </c>
      <c r="G1371" s="6" t="s">
        <v>38</v>
      </c>
      <c r="H1371" s="7">
        <v>3.78</v>
      </c>
      <c r="I1371" s="6" t="s">
        <v>56</v>
      </c>
      <c r="J1371" s="6" t="s">
        <v>41</v>
      </c>
      <c r="K1371" s="7">
        <v>2.82</v>
      </c>
      <c r="L1371" s="6" t="s">
        <v>32</v>
      </c>
      <c r="M1371" s="6">
        <v>201831</v>
      </c>
      <c r="N1371" s="6" t="str">
        <f t="shared" si="64"/>
        <v>2018-3-1</v>
      </c>
      <c r="O1371" s="7">
        <v>2.81</v>
      </c>
      <c r="P1371" s="7">
        <v>2.81</v>
      </c>
      <c r="Q1371" s="6" t="s">
        <v>32</v>
      </c>
      <c r="R1371" s="6">
        <v>202131</v>
      </c>
      <c r="S1371" s="6" t="str">
        <f t="shared" si="65"/>
        <v>2021-3-1</v>
      </c>
      <c r="T1371" s="7">
        <v>3.39</v>
      </c>
      <c r="U1371" s="7">
        <v>4</v>
      </c>
      <c r="V1371" s="6" t="s">
        <v>32</v>
      </c>
      <c r="W1371" s="6">
        <v>0</v>
      </c>
      <c r="X1371" s="6">
        <v>0</v>
      </c>
      <c r="Y1371" s="6">
        <v>1</v>
      </c>
      <c r="Z1371" s="6">
        <v>1</v>
      </c>
      <c r="AA1371" s="6">
        <v>1</v>
      </c>
      <c r="AB1371" s="6">
        <v>1</v>
      </c>
      <c r="AC1371" s="6">
        <v>0</v>
      </c>
      <c r="AD1371" s="17"/>
      <c r="AE1371" s="6">
        <v>0</v>
      </c>
      <c r="AF1371" s="6">
        <v>1</v>
      </c>
      <c r="AG1371" s="17"/>
      <c r="AH1371" s="17"/>
    </row>
    <row r="1372" spans="1:34" x14ac:dyDescent="0.3">
      <c r="A1372" s="6">
        <v>201781</v>
      </c>
      <c r="B1372" s="12" t="str">
        <f t="shared" si="63"/>
        <v>2017-8-1</v>
      </c>
      <c r="C1372" s="15">
        <v>2017</v>
      </c>
      <c r="D1372" s="15">
        <v>8</v>
      </c>
      <c r="E1372" s="15">
        <v>1</v>
      </c>
      <c r="F1372" s="6" t="s">
        <v>28</v>
      </c>
      <c r="G1372" s="6" t="s">
        <v>37</v>
      </c>
      <c r="H1372" s="7">
        <v>2.97</v>
      </c>
      <c r="I1372" s="6" t="s">
        <v>60</v>
      </c>
      <c r="J1372" s="6" t="s">
        <v>46</v>
      </c>
      <c r="K1372" s="7">
        <v>2.91</v>
      </c>
      <c r="L1372" s="6" t="s">
        <v>32</v>
      </c>
      <c r="M1372" s="6">
        <v>201831</v>
      </c>
      <c r="N1372" s="6" t="str">
        <f t="shared" si="64"/>
        <v>2018-3-1</v>
      </c>
      <c r="O1372" s="7">
        <v>3.16</v>
      </c>
      <c r="P1372" s="7">
        <v>3.5</v>
      </c>
      <c r="Q1372" s="6" t="s">
        <v>32</v>
      </c>
      <c r="R1372" s="6">
        <v>202131</v>
      </c>
      <c r="S1372" s="6" t="str">
        <f t="shared" si="65"/>
        <v>2021-3-1</v>
      </c>
      <c r="T1372" s="7">
        <v>3.38</v>
      </c>
      <c r="U1372" s="7">
        <v>3.85</v>
      </c>
      <c r="V1372" s="6" t="s">
        <v>32</v>
      </c>
      <c r="W1372" s="6">
        <v>0</v>
      </c>
      <c r="X1372" s="6">
        <v>1</v>
      </c>
      <c r="Y1372" s="6">
        <v>1</v>
      </c>
      <c r="Z1372" s="6">
        <v>1</v>
      </c>
      <c r="AA1372" s="6">
        <v>1</v>
      </c>
      <c r="AB1372" s="6">
        <v>1</v>
      </c>
      <c r="AC1372" s="6">
        <v>0</v>
      </c>
      <c r="AD1372" s="17"/>
      <c r="AE1372" s="6">
        <v>0</v>
      </c>
      <c r="AF1372" s="6">
        <v>0</v>
      </c>
      <c r="AG1372" s="17"/>
      <c r="AH1372" s="17"/>
    </row>
    <row r="1373" spans="1:34" x14ac:dyDescent="0.3">
      <c r="A1373" s="6">
        <v>201781</v>
      </c>
      <c r="B1373" s="12" t="str">
        <f t="shared" si="63"/>
        <v>2017-8-1</v>
      </c>
      <c r="C1373" s="15">
        <v>2017</v>
      </c>
      <c r="D1373" s="15">
        <v>8</v>
      </c>
      <c r="E1373" s="15">
        <v>1</v>
      </c>
      <c r="F1373" s="6" t="s">
        <v>33</v>
      </c>
      <c r="G1373" s="6" t="s">
        <v>38</v>
      </c>
      <c r="H1373" s="7">
        <v>3.78</v>
      </c>
      <c r="I1373" s="6" t="s">
        <v>57</v>
      </c>
      <c r="J1373" s="6" t="s">
        <v>41</v>
      </c>
      <c r="K1373" s="7">
        <v>2.5099999999999998</v>
      </c>
      <c r="L1373" s="6" t="s">
        <v>32</v>
      </c>
      <c r="M1373" s="6">
        <v>201831</v>
      </c>
      <c r="N1373" s="6" t="str">
        <f t="shared" si="64"/>
        <v>2018-3-1</v>
      </c>
      <c r="O1373" s="7">
        <v>2.63</v>
      </c>
      <c r="P1373" s="7">
        <v>2.75</v>
      </c>
      <c r="Q1373" s="6" t="s">
        <v>32</v>
      </c>
      <c r="R1373" s="6">
        <v>202131</v>
      </c>
      <c r="S1373" s="6" t="str">
        <f t="shared" si="65"/>
        <v>2021-3-1</v>
      </c>
      <c r="T1373" s="7">
        <v>3.27</v>
      </c>
      <c r="U1373" s="7">
        <v>3.42</v>
      </c>
      <c r="V1373" s="6" t="s">
        <v>32</v>
      </c>
      <c r="W1373" s="6">
        <v>0</v>
      </c>
      <c r="X1373" s="6">
        <v>0</v>
      </c>
      <c r="Y1373" s="6">
        <v>1</v>
      </c>
      <c r="Z1373" s="6">
        <v>1</v>
      </c>
      <c r="AA1373" s="6">
        <v>1</v>
      </c>
      <c r="AB1373" s="6">
        <v>1</v>
      </c>
      <c r="AC1373" s="6">
        <v>0</v>
      </c>
      <c r="AD1373" s="17"/>
      <c r="AE1373" s="6">
        <v>0</v>
      </c>
      <c r="AF1373" s="6">
        <v>1</v>
      </c>
      <c r="AG1373" s="17"/>
      <c r="AH1373" s="17"/>
    </row>
    <row r="1374" spans="1:34" x14ac:dyDescent="0.3">
      <c r="A1374" s="6">
        <v>201781</v>
      </c>
      <c r="B1374" s="12" t="str">
        <f t="shared" si="63"/>
        <v>2017-8-1</v>
      </c>
      <c r="C1374" s="15">
        <v>2017</v>
      </c>
      <c r="D1374" s="15">
        <v>8</v>
      </c>
      <c r="E1374" s="15">
        <v>1</v>
      </c>
      <c r="F1374" s="6" t="s">
        <v>28</v>
      </c>
      <c r="G1374" s="6" t="s">
        <v>37</v>
      </c>
      <c r="H1374" s="7">
        <v>3.4</v>
      </c>
      <c r="I1374" s="6" t="s">
        <v>54</v>
      </c>
      <c r="J1374" s="6" t="s">
        <v>41</v>
      </c>
      <c r="K1374" s="7">
        <v>2.0699999999999998</v>
      </c>
      <c r="L1374" s="6" t="s">
        <v>32</v>
      </c>
      <c r="M1374" s="6">
        <v>201831</v>
      </c>
      <c r="N1374" s="6" t="str">
        <f t="shared" si="64"/>
        <v>2018-3-1</v>
      </c>
      <c r="O1374" s="7">
        <v>2.4700000000000002</v>
      </c>
      <c r="P1374" s="7">
        <v>3</v>
      </c>
      <c r="Q1374" s="6" t="s">
        <v>32</v>
      </c>
      <c r="R1374" s="6">
        <v>202131</v>
      </c>
      <c r="S1374" s="6" t="str">
        <f t="shared" si="65"/>
        <v>2021-3-1</v>
      </c>
      <c r="T1374" s="7">
        <v>3.34</v>
      </c>
      <c r="U1374" s="7">
        <v>3.95</v>
      </c>
      <c r="V1374" s="6" t="s">
        <v>32</v>
      </c>
      <c r="W1374" s="6">
        <v>1</v>
      </c>
      <c r="X1374" s="6">
        <v>0</v>
      </c>
      <c r="Y1374" s="6">
        <v>1</v>
      </c>
      <c r="Z1374" s="6">
        <v>1</v>
      </c>
      <c r="AA1374" s="6">
        <v>1</v>
      </c>
      <c r="AB1374" s="6">
        <v>1</v>
      </c>
      <c r="AC1374" s="6">
        <v>0</v>
      </c>
      <c r="AD1374" s="17"/>
      <c r="AE1374" s="6">
        <v>0</v>
      </c>
      <c r="AF1374" s="6">
        <v>1</v>
      </c>
      <c r="AG1374" s="17"/>
      <c r="AH1374" s="17"/>
    </row>
    <row r="1375" spans="1:34" x14ac:dyDescent="0.3">
      <c r="A1375" s="6">
        <v>201781</v>
      </c>
      <c r="B1375" s="12" t="str">
        <f t="shared" si="63"/>
        <v>2017-8-1</v>
      </c>
      <c r="C1375" s="15">
        <v>2017</v>
      </c>
      <c r="D1375" s="15">
        <v>8</v>
      </c>
      <c r="E1375" s="15">
        <v>1</v>
      </c>
      <c r="F1375" s="6" t="s">
        <v>33</v>
      </c>
      <c r="G1375" s="6" t="s">
        <v>40</v>
      </c>
      <c r="H1375" s="7">
        <v>3.67</v>
      </c>
      <c r="I1375" s="6" t="s">
        <v>65</v>
      </c>
      <c r="J1375" s="6" t="s">
        <v>41</v>
      </c>
      <c r="K1375" s="7">
        <v>2.87</v>
      </c>
      <c r="L1375" s="6" t="s">
        <v>32</v>
      </c>
      <c r="M1375" s="6">
        <v>201831</v>
      </c>
      <c r="N1375" s="6" t="str">
        <f t="shared" si="64"/>
        <v>2018-3-1</v>
      </c>
      <c r="O1375" s="7">
        <v>3.2</v>
      </c>
      <c r="P1375" s="7">
        <v>3.52</v>
      </c>
      <c r="Q1375" s="6" t="s">
        <v>32</v>
      </c>
      <c r="R1375" s="6">
        <v>202131</v>
      </c>
      <c r="S1375" s="6" t="str">
        <f t="shared" si="65"/>
        <v>2021-3-1</v>
      </c>
      <c r="T1375" s="7">
        <v>3.44</v>
      </c>
      <c r="U1375" s="7">
        <v>3.66</v>
      </c>
      <c r="V1375" s="6" t="s">
        <v>32</v>
      </c>
      <c r="W1375" s="6">
        <v>1</v>
      </c>
      <c r="X1375" s="6">
        <v>0</v>
      </c>
      <c r="Y1375" s="6">
        <v>1</v>
      </c>
      <c r="Z1375" s="6">
        <v>1</v>
      </c>
      <c r="AA1375" s="6">
        <v>1</v>
      </c>
      <c r="AB1375" s="6">
        <v>1</v>
      </c>
      <c r="AC1375" s="6">
        <v>0</v>
      </c>
      <c r="AD1375" s="17"/>
      <c r="AE1375" s="6">
        <v>0</v>
      </c>
      <c r="AF1375" s="6">
        <v>0</v>
      </c>
      <c r="AG1375" s="17"/>
      <c r="AH1375" s="17"/>
    </row>
    <row r="1376" spans="1:34" x14ac:dyDescent="0.3">
      <c r="A1376" s="6">
        <v>201781</v>
      </c>
      <c r="B1376" s="12" t="str">
        <f t="shared" si="63"/>
        <v>2017-8-1</v>
      </c>
      <c r="C1376" s="15">
        <v>2017</v>
      </c>
      <c r="D1376" s="15">
        <v>8</v>
      </c>
      <c r="E1376" s="15">
        <v>1</v>
      </c>
      <c r="F1376" s="6" t="s">
        <v>33</v>
      </c>
      <c r="G1376" s="6" t="s">
        <v>40</v>
      </c>
      <c r="H1376" s="7">
        <v>3.56</v>
      </c>
      <c r="I1376" s="6" t="s">
        <v>56</v>
      </c>
      <c r="J1376" s="6" t="s">
        <v>31</v>
      </c>
      <c r="K1376" s="7">
        <v>2.67</v>
      </c>
      <c r="L1376" s="6" t="s">
        <v>32</v>
      </c>
      <c r="M1376" s="6">
        <v>201831</v>
      </c>
      <c r="N1376" s="6" t="str">
        <f t="shared" si="64"/>
        <v>2018-3-1</v>
      </c>
      <c r="O1376" s="7">
        <v>2</v>
      </c>
      <c r="P1376" s="7">
        <v>1.32</v>
      </c>
      <c r="Q1376" s="6" t="s">
        <v>42</v>
      </c>
      <c r="R1376" s="6">
        <v>202131</v>
      </c>
      <c r="S1376" s="6" t="str">
        <f t="shared" si="65"/>
        <v>2021-3-1</v>
      </c>
      <c r="T1376" s="7">
        <v>2.52</v>
      </c>
      <c r="U1376" s="7">
        <v>3.71</v>
      </c>
      <c r="V1376" s="6" t="s">
        <v>32</v>
      </c>
      <c r="W1376" s="6">
        <v>0</v>
      </c>
      <c r="X1376" s="6">
        <v>0</v>
      </c>
      <c r="Y1376" s="6">
        <v>1</v>
      </c>
      <c r="Z1376" s="6">
        <v>1</v>
      </c>
      <c r="AA1376" s="6">
        <v>1</v>
      </c>
      <c r="AB1376" s="6">
        <v>1</v>
      </c>
      <c r="AC1376" s="6">
        <v>0</v>
      </c>
      <c r="AD1376" s="17"/>
      <c r="AE1376" s="6">
        <v>0</v>
      </c>
      <c r="AF1376" s="6">
        <v>0</v>
      </c>
      <c r="AG1376" s="17"/>
      <c r="AH1376" s="17"/>
    </row>
    <row r="1377" spans="1:34" x14ac:dyDescent="0.3">
      <c r="A1377" s="6">
        <v>201781</v>
      </c>
      <c r="B1377" s="12" t="str">
        <f t="shared" si="63"/>
        <v>2017-8-1</v>
      </c>
      <c r="C1377" s="15">
        <v>2017</v>
      </c>
      <c r="D1377" s="15">
        <v>8</v>
      </c>
      <c r="E1377" s="15">
        <v>1</v>
      </c>
      <c r="F1377" s="6" t="s">
        <v>33</v>
      </c>
      <c r="G1377" s="6" t="s">
        <v>38</v>
      </c>
      <c r="H1377" s="7">
        <v>3.29</v>
      </c>
      <c r="I1377" s="6" t="s">
        <v>54</v>
      </c>
      <c r="J1377" s="6" t="s">
        <v>43</v>
      </c>
      <c r="K1377" s="7">
        <v>3.04</v>
      </c>
      <c r="L1377" s="6" t="s">
        <v>32</v>
      </c>
      <c r="M1377" s="6">
        <v>201861</v>
      </c>
      <c r="N1377" s="6" t="str">
        <f t="shared" si="64"/>
        <v>2018-6-1</v>
      </c>
      <c r="O1377" s="7">
        <v>2.94</v>
      </c>
      <c r="P1377" s="7">
        <v>3.6</v>
      </c>
      <c r="Q1377" s="6" t="s">
        <v>32</v>
      </c>
      <c r="R1377" s="6">
        <v>202131</v>
      </c>
      <c r="S1377" s="6" t="str">
        <f t="shared" si="65"/>
        <v>2021-3-1</v>
      </c>
      <c r="T1377" s="7">
        <v>3.01</v>
      </c>
      <c r="U1377" s="7">
        <v>1.99</v>
      </c>
      <c r="V1377" s="6" t="s">
        <v>42</v>
      </c>
      <c r="W1377" s="6">
        <v>0</v>
      </c>
      <c r="X1377" s="6">
        <v>0</v>
      </c>
      <c r="Y1377" s="6">
        <v>1</v>
      </c>
      <c r="Z1377" s="6">
        <v>1</v>
      </c>
      <c r="AA1377" s="6">
        <v>1</v>
      </c>
      <c r="AB1377" s="6">
        <v>1</v>
      </c>
      <c r="AC1377" s="6">
        <v>1</v>
      </c>
      <c r="AD1377" s="17"/>
      <c r="AE1377" s="6">
        <v>0</v>
      </c>
      <c r="AF1377" s="6">
        <v>0</v>
      </c>
      <c r="AG1377" s="17"/>
      <c r="AH1377" s="17"/>
    </row>
    <row r="1378" spans="1:34" x14ac:dyDescent="0.3">
      <c r="A1378" s="6">
        <v>201781</v>
      </c>
      <c r="B1378" s="12" t="str">
        <f t="shared" si="63"/>
        <v>2017-8-1</v>
      </c>
      <c r="C1378" s="15">
        <v>2017</v>
      </c>
      <c r="D1378" s="15">
        <v>8</v>
      </c>
      <c r="E1378" s="15">
        <v>1</v>
      </c>
      <c r="F1378" s="6" t="s">
        <v>33</v>
      </c>
      <c r="G1378" s="6" t="s">
        <v>37</v>
      </c>
      <c r="H1378" s="7">
        <v>3.02</v>
      </c>
      <c r="I1378" s="6" t="s">
        <v>65</v>
      </c>
      <c r="J1378" s="6" t="s">
        <v>45</v>
      </c>
      <c r="K1378" s="7">
        <v>3.46</v>
      </c>
      <c r="L1378" s="6" t="s">
        <v>32</v>
      </c>
      <c r="M1378" s="6">
        <v>201871</v>
      </c>
      <c r="N1378" s="6" t="str">
        <f t="shared" si="64"/>
        <v>2018-7-1</v>
      </c>
      <c r="O1378" s="7">
        <v>3.4</v>
      </c>
      <c r="P1378" s="7">
        <v>3.7</v>
      </c>
      <c r="Q1378" s="6" t="s">
        <v>32</v>
      </c>
      <c r="R1378" s="6">
        <v>202131</v>
      </c>
      <c r="S1378" s="6" t="str">
        <f t="shared" si="65"/>
        <v>2021-3-1</v>
      </c>
      <c r="T1378" s="7">
        <v>2.9</v>
      </c>
      <c r="U1378" s="7">
        <v>3.08</v>
      </c>
      <c r="V1378" s="6" t="s">
        <v>32</v>
      </c>
      <c r="W1378" s="6">
        <v>0</v>
      </c>
      <c r="X1378" s="6">
        <v>1</v>
      </c>
      <c r="Y1378" s="6">
        <v>1</v>
      </c>
      <c r="Z1378" s="6">
        <v>1</v>
      </c>
      <c r="AA1378" s="6">
        <v>1</v>
      </c>
      <c r="AB1378" s="6">
        <v>1</v>
      </c>
      <c r="AC1378" s="6">
        <v>0</v>
      </c>
      <c r="AD1378" s="17"/>
      <c r="AE1378" s="6">
        <v>0</v>
      </c>
      <c r="AF1378" s="6">
        <v>1</v>
      </c>
      <c r="AG1378" s="17"/>
      <c r="AH1378" s="17"/>
    </row>
    <row r="1379" spans="1:34" x14ac:dyDescent="0.3">
      <c r="A1379" s="6">
        <v>201781</v>
      </c>
      <c r="B1379" s="12" t="str">
        <f t="shared" si="63"/>
        <v>2017-8-1</v>
      </c>
      <c r="C1379" s="15">
        <v>2017</v>
      </c>
      <c r="D1379" s="15">
        <v>8</v>
      </c>
      <c r="E1379" s="15">
        <v>1</v>
      </c>
      <c r="F1379" s="6" t="s">
        <v>33</v>
      </c>
      <c r="G1379" s="6" t="s">
        <v>40</v>
      </c>
      <c r="H1379" s="7">
        <v>3.95</v>
      </c>
      <c r="I1379" s="6" t="s">
        <v>57</v>
      </c>
      <c r="J1379" s="6" t="s">
        <v>43</v>
      </c>
      <c r="K1379" s="7">
        <v>3.56</v>
      </c>
      <c r="L1379" s="6" t="s">
        <v>32</v>
      </c>
      <c r="M1379" s="6">
        <v>201831</v>
      </c>
      <c r="N1379" s="6" t="str">
        <f t="shared" si="64"/>
        <v>2018-3-1</v>
      </c>
      <c r="O1379" s="7">
        <v>3.61</v>
      </c>
      <c r="P1379" s="7">
        <v>3.67</v>
      </c>
      <c r="Q1379" s="6" t="s">
        <v>32</v>
      </c>
      <c r="R1379" s="6">
        <v>202131</v>
      </c>
      <c r="S1379" s="6" t="str">
        <f t="shared" si="65"/>
        <v>2021-3-1</v>
      </c>
      <c r="T1379" s="7">
        <v>3.15</v>
      </c>
      <c r="U1379" s="7">
        <v>2.8</v>
      </c>
      <c r="V1379" s="6" t="s">
        <v>32</v>
      </c>
      <c r="W1379" s="6">
        <v>1</v>
      </c>
      <c r="X1379" s="6">
        <v>0</v>
      </c>
      <c r="Y1379" s="6">
        <v>1</v>
      </c>
      <c r="Z1379" s="6">
        <v>1</v>
      </c>
      <c r="AA1379" s="6">
        <v>1</v>
      </c>
      <c r="AB1379" s="6">
        <v>1</v>
      </c>
      <c r="AC1379" s="6">
        <v>0</v>
      </c>
      <c r="AD1379" s="17"/>
      <c r="AE1379" s="6">
        <v>0</v>
      </c>
      <c r="AF1379" s="6">
        <v>1</v>
      </c>
      <c r="AG1379" s="17"/>
      <c r="AH1379" s="17"/>
    </row>
    <row r="1380" spans="1:34" x14ac:dyDescent="0.3">
      <c r="A1380" s="6">
        <v>201781</v>
      </c>
      <c r="B1380" s="12" t="str">
        <f t="shared" si="63"/>
        <v>2017-8-1</v>
      </c>
      <c r="C1380" s="15">
        <v>2017</v>
      </c>
      <c r="D1380" s="15">
        <v>8</v>
      </c>
      <c r="E1380" s="15">
        <v>1</v>
      </c>
      <c r="F1380" s="6" t="s">
        <v>33</v>
      </c>
      <c r="G1380" s="6" t="s">
        <v>40</v>
      </c>
      <c r="H1380" s="7">
        <v>3.97</v>
      </c>
      <c r="I1380" s="6" t="s">
        <v>61</v>
      </c>
      <c r="J1380" s="6" t="s">
        <v>43</v>
      </c>
      <c r="K1380" s="7">
        <v>3.59</v>
      </c>
      <c r="L1380" s="6" t="s">
        <v>32</v>
      </c>
      <c r="M1380" s="6">
        <v>201831</v>
      </c>
      <c r="N1380" s="6" t="str">
        <f t="shared" si="64"/>
        <v>2018-3-1</v>
      </c>
      <c r="O1380" s="7">
        <v>3.8</v>
      </c>
      <c r="P1380" s="7">
        <v>4</v>
      </c>
      <c r="Q1380" s="6" t="s">
        <v>32</v>
      </c>
      <c r="R1380" s="6">
        <v>202131</v>
      </c>
      <c r="S1380" s="6" t="str">
        <f t="shared" si="65"/>
        <v>2021-3-1</v>
      </c>
      <c r="T1380" s="7">
        <v>3.89</v>
      </c>
      <c r="U1380" s="7">
        <v>4</v>
      </c>
      <c r="V1380" s="6" t="s">
        <v>32</v>
      </c>
      <c r="W1380" s="6">
        <v>0</v>
      </c>
      <c r="X1380" s="6">
        <v>0</v>
      </c>
      <c r="Y1380" s="6">
        <v>1</v>
      </c>
      <c r="Z1380" s="6">
        <v>1</v>
      </c>
      <c r="AA1380" s="6">
        <v>1</v>
      </c>
      <c r="AB1380" s="6">
        <v>1</v>
      </c>
      <c r="AC1380" s="6">
        <v>0</v>
      </c>
      <c r="AD1380" s="17"/>
      <c r="AE1380" s="6">
        <v>0</v>
      </c>
      <c r="AF1380" s="6">
        <v>1</v>
      </c>
      <c r="AG1380" s="17"/>
      <c r="AH1380" s="17"/>
    </row>
    <row r="1381" spans="1:34" x14ac:dyDescent="0.3">
      <c r="A1381" s="6">
        <v>201781</v>
      </c>
      <c r="B1381" s="12" t="str">
        <f t="shared" si="63"/>
        <v>2017-8-1</v>
      </c>
      <c r="C1381" s="15">
        <v>2017</v>
      </c>
      <c r="D1381" s="15">
        <v>8</v>
      </c>
      <c r="E1381" s="15">
        <v>1</v>
      </c>
      <c r="F1381" s="6" t="s">
        <v>28</v>
      </c>
      <c r="G1381" s="6" t="s">
        <v>38</v>
      </c>
      <c r="H1381" s="7">
        <v>3.21</v>
      </c>
      <c r="I1381" s="6" t="s">
        <v>52</v>
      </c>
      <c r="J1381" s="6" t="s">
        <v>46</v>
      </c>
      <c r="K1381" s="7">
        <v>2.82</v>
      </c>
      <c r="L1381" s="6" t="s">
        <v>32</v>
      </c>
      <c r="M1381" s="6">
        <v>201831</v>
      </c>
      <c r="N1381" s="6" t="str">
        <f t="shared" si="64"/>
        <v>2018-3-1</v>
      </c>
      <c r="O1381" s="7">
        <v>2.75</v>
      </c>
      <c r="P1381" s="7">
        <v>2.67</v>
      </c>
      <c r="Q1381" s="6" t="s">
        <v>32</v>
      </c>
      <c r="R1381" s="6">
        <v>202131</v>
      </c>
      <c r="S1381" s="6" t="str">
        <f t="shared" si="65"/>
        <v>2021-3-1</v>
      </c>
      <c r="T1381" s="7">
        <v>3.33</v>
      </c>
      <c r="U1381" s="7">
        <v>3.54</v>
      </c>
      <c r="V1381" s="6" t="s">
        <v>32</v>
      </c>
      <c r="W1381" s="6">
        <v>0</v>
      </c>
      <c r="X1381" s="6">
        <v>0</v>
      </c>
      <c r="Y1381" s="6">
        <v>1</v>
      </c>
      <c r="Z1381" s="6">
        <v>1</v>
      </c>
      <c r="AA1381" s="6">
        <v>1</v>
      </c>
      <c r="AB1381" s="6">
        <v>1</v>
      </c>
      <c r="AC1381" s="6">
        <v>0</v>
      </c>
      <c r="AD1381" s="17"/>
      <c r="AE1381" s="6">
        <v>0</v>
      </c>
      <c r="AF1381" s="6">
        <v>1</v>
      </c>
      <c r="AG1381" s="17"/>
      <c r="AH1381" s="17"/>
    </row>
    <row r="1382" spans="1:34" x14ac:dyDescent="0.3">
      <c r="A1382" s="6">
        <v>201781</v>
      </c>
      <c r="B1382" s="12" t="str">
        <f t="shared" si="63"/>
        <v>2017-8-1</v>
      </c>
      <c r="C1382" s="15">
        <v>2017</v>
      </c>
      <c r="D1382" s="15">
        <v>8</v>
      </c>
      <c r="E1382" s="15">
        <v>1</v>
      </c>
      <c r="F1382" s="6" t="s">
        <v>33</v>
      </c>
      <c r="G1382" s="6" t="s">
        <v>38</v>
      </c>
      <c r="H1382" s="7">
        <v>3.87</v>
      </c>
      <c r="I1382" s="6" t="s">
        <v>54</v>
      </c>
      <c r="J1382" s="6" t="s">
        <v>41</v>
      </c>
      <c r="K1382" s="7">
        <v>3.38</v>
      </c>
      <c r="L1382" s="6" t="s">
        <v>32</v>
      </c>
      <c r="M1382" s="6">
        <v>201831</v>
      </c>
      <c r="N1382" s="6" t="str">
        <f t="shared" si="64"/>
        <v>2018-3-1</v>
      </c>
      <c r="O1382" s="7">
        <v>3.05</v>
      </c>
      <c r="P1382" s="7">
        <v>2.75</v>
      </c>
      <c r="Q1382" s="6" t="s">
        <v>32</v>
      </c>
      <c r="R1382" s="6">
        <v>202131</v>
      </c>
      <c r="S1382" s="6" t="str">
        <f t="shared" si="65"/>
        <v>2021-3-1</v>
      </c>
      <c r="T1382" s="7">
        <v>3.23</v>
      </c>
      <c r="U1382" s="7">
        <v>3.43</v>
      </c>
      <c r="V1382" s="6" t="s">
        <v>32</v>
      </c>
      <c r="W1382" s="6">
        <v>0</v>
      </c>
      <c r="X1382" s="6">
        <v>0</v>
      </c>
      <c r="Y1382" s="6">
        <v>1</v>
      </c>
      <c r="Z1382" s="6">
        <v>1</v>
      </c>
      <c r="AA1382" s="6">
        <v>1</v>
      </c>
      <c r="AB1382" s="6">
        <v>1</v>
      </c>
      <c r="AC1382" s="6">
        <v>0</v>
      </c>
      <c r="AD1382" s="17"/>
      <c r="AE1382" s="6">
        <v>0</v>
      </c>
      <c r="AF1382" s="6">
        <v>1</v>
      </c>
      <c r="AG1382" s="17"/>
      <c r="AH1382" s="17"/>
    </row>
    <row r="1383" spans="1:34" x14ac:dyDescent="0.3">
      <c r="A1383" s="6">
        <v>201781</v>
      </c>
      <c r="B1383" s="12" t="str">
        <f t="shared" si="63"/>
        <v>2017-8-1</v>
      </c>
      <c r="C1383" s="15">
        <v>2017</v>
      </c>
      <c r="D1383" s="15">
        <v>8</v>
      </c>
      <c r="E1383" s="15">
        <v>1</v>
      </c>
      <c r="F1383" s="6" t="s">
        <v>28</v>
      </c>
      <c r="G1383" s="6" t="s">
        <v>36</v>
      </c>
      <c r="H1383" s="7">
        <v>3.21</v>
      </c>
      <c r="I1383" s="6" t="s">
        <v>59</v>
      </c>
      <c r="J1383" s="6" t="s">
        <v>31</v>
      </c>
      <c r="K1383" s="7">
        <v>3.56</v>
      </c>
      <c r="L1383" s="6" t="s">
        <v>32</v>
      </c>
      <c r="M1383" s="6">
        <v>201831</v>
      </c>
      <c r="N1383" s="6" t="str">
        <f t="shared" si="64"/>
        <v>2018-3-1</v>
      </c>
      <c r="O1383" s="7">
        <v>3.48</v>
      </c>
      <c r="P1383" s="7">
        <v>3.42</v>
      </c>
      <c r="Q1383" s="6" t="s">
        <v>32</v>
      </c>
      <c r="R1383" s="6">
        <v>201931</v>
      </c>
      <c r="S1383" s="6" t="str">
        <f t="shared" si="65"/>
        <v>2019-3-1</v>
      </c>
      <c r="T1383" s="7">
        <v>3.36</v>
      </c>
      <c r="U1383" s="7">
        <v>3.24</v>
      </c>
      <c r="V1383" s="6" t="s">
        <v>32</v>
      </c>
      <c r="W1383" s="6">
        <v>0</v>
      </c>
      <c r="X1383" s="6">
        <v>1</v>
      </c>
      <c r="Y1383" s="6">
        <v>1</v>
      </c>
      <c r="Z1383" s="6">
        <v>1</v>
      </c>
      <c r="AA1383" s="6">
        <v>0</v>
      </c>
      <c r="AB1383" s="6">
        <v>0</v>
      </c>
      <c r="AC1383" s="6">
        <v>0</v>
      </c>
      <c r="AD1383" s="17"/>
      <c r="AE1383" s="6">
        <v>0</v>
      </c>
      <c r="AF1383" s="6">
        <v>0</v>
      </c>
      <c r="AG1383" s="17"/>
      <c r="AH1383" s="17"/>
    </row>
    <row r="1384" spans="1:34" x14ac:dyDescent="0.3">
      <c r="A1384" s="6">
        <v>201781</v>
      </c>
      <c r="B1384" s="12" t="str">
        <f t="shared" si="63"/>
        <v>2017-8-1</v>
      </c>
      <c r="C1384" s="15">
        <v>2017</v>
      </c>
      <c r="D1384" s="15">
        <v>8</v>
      </c>
      <c r="E1384" s="15">
        <v>1</v>
      </c>
      <c r="F1384" s="6" t="s">
        <v>33</v>
      </c>
      <c r="G1384" s="6" t="s">
        <v>38</v>
      </c>
      <c r="H1384" s="7">
        <v>2.95</v>
      </c>
      <c r="I1384" s="6" t="s">
        <v>60</v>
      </c>
      <c r="J1384" s="6" t="s">
        <v>41</v>
      </c>
      <c r="K1384" s="7">
        <v>2.4300000000000002</v>
      </c>
      <c r="L1384" s="6" t="s">
        <v>32</v>
      </c>
      <c r="M1384" s="6">
        <v>201831</v>
      </c>
      <c r="N1384" s="6" t="str">
        <f t="shared" si="64"/>
        <v>2018-3-1</v>
      </c>
      <c r="O1384" s="7">
        <v>2.52</v>
      </c>
      <c r="P1384" s="7">
        <v>2.59</v>
      </c>
      <c r="Q1384" s="6" t="s">
        <v>32</v>
      </c>
      <c r="R1384" s="6">
        <v>202131</v>
      </c>
      <c r="S1384" s="6" t="str">
        <f t="shared" si="65"/>
        <v>2021-3-1</v>
      </c>
      <c r="T1384" s="7">
        <v>3.23</v>
      </c>
      <c r="U1384" s="7">
        <v>3.84</v>
      </c>
      <c r="V1384" s="6" t="s">
        <v>32</v>
      </c>
      <c r="W1384" s="6">
        <v>0</v>
      </c>
      <c r="X1384" s="6">
        <v>0</v>
      </c>
      <c r="Y1384" s="6">
        <v>1</v>
      </c>
      <c r="Z1384" s="6">
        <v>1</v>
      </c>
      <c r="AA1384" s="6">
        <v>1</v>
      </c>
      <c r="AB1384" s="6">
        <v>1</v>
      </c>
      <c r="AC1384" s="6">
        <v>0</v>
      </c>
      <c r="AD1384" s="17"/>
      <c r="AE1384" s="6">
        <v>0</v>
      </c>
      <c r="AF1384" s="6">
        <v>1</v>
      </c>
      <c r="AG1384" s="17"/>
      <c r="AH1384" s="17"/>
    </row>
    <row r="1385" spans="1:34" x14ac:dyDescent="0.3">
      <c r="A1385" s="6">
        <v>201781</v>
      </c>
      <c r="B1385" s="12" t="str">
        <f t="shared" si="63"/>
        <v>2017-8-1</v>
      </c>
      <c r="C1385" s="15">
        <v>2017</v>
      </c>
      <c r="D1385" s="15">
        <v>8</v>
      </c>
      <c r="E1385" s="15">
        <v>1</v>
      </c>
      <c r="F1385" s="6" t="s">
        <v>28</v>
      </c>
      <c r="G1385" s="6" t="s">
        <v>38</v>
      </c>
      <c r="H1385" s="7">
        <v>2.84</v>
      </c>
      <c r="I1385" s="6" t="s">
        <v>56</v>
      </c>
      <c r="J1385" s="6" t="s">
        <v>41</v>
      </c>
      <c r="K1385" s="7">
        <v>3.58</v>
      </c>
      <c r="L1385" s="6" t="s">
        <v>32</v>
      </c>
      <c r="M1385" s="6">
        <v>201831</v>
      </c>
      <c r="N1385" s="6" t="str">
        <f t="shared" si="64"/>
        <v>2018-3-1</v>
      </c>
      <c r="O1385" s="7">
        <v>3.41</v>
      </c>
      <c r="P1385" s="7">
        <v>3.28</v>
      </c>
      <c r="Q1385" s="6" t="s">
        <v>32</v>
      </c>
      <c r="R1385" s="6">
        <v>202131</v>
      </c>
      <c r="S1385" s="6" t="str">
        <f t="shared" si="65"/>
        <v>2021-3-1</v>
      </c>
      <c r="T1385" s="7">
        <v>3.71</v>
      </c>
      <c r="U1385" s="7">
        <v>3.63</v>
      </c>
      <c r="V1385" s="6" t="s">
        <v>32</v>
      </c>
      <c r="W1385" s="6">
        <v>1</v>
      </c>
      <c r="X1385" s="6">
        <v>0</v>
      </c>
      <c r="Y1385" s="6">
        <v>1</v>
      </c>
      <c r="Z1385" s="6">
        <v>1</v>
      </c>
      <c r="AA1385" s="6">
        <v>1</v>
      </c>
      <c r="AB1385" s="6">
        <v>1</v>
      </c>
      <c r="AC1385" s="6">
        <v>0</v>
      </c>
      <c r="AD1385" s="17"/>
      <c r="AE1385" s="6">
        <v>0</v>
      </c>
      <c r="AF1385" s="6">
        <v>0</v>
      </c>
      <c r="AG1385" s="17"/>
      <c r="AH1385" s="17"/>
    </row>
    <row r="1386" spans="1:34" x14ac:dyDescent="0.3">
      <c r="A1386" s="6">
        <v>201781</v>
      </c>
      <c r="B1386" s="12" t="str">
        <f t="shared" si="63"/>
        <v>2017-8-1</v>
      </c>
      <c r="C1386" s="15">
        <v>2017</v>
      </c>
      <c r="D1386" s="15">
        <v>8</v>
      </c>
      <c r="E1386" s="15">
        <v>1</v>
      </c>
      <c r="F1386" s="6" t="s">
        <v>28</v>
      </c>
      <c r="G1386" s="6" t="s">
        <v>40</v>
      </c>
      <c r="H1386" s="7">
        <v>3.55</v>
      </c>
      <c r="I1386" s="6" t="s">
        <v>57</v>
      </c>
      <c r="J1386" s="6" t="s">
        <v>43</v>
      </c>
      <c r="K1386" s="7">
        <v>3.51</v>
      </c>
      <c r="L1386" s="6" t="s">
        <v>32</v>
      </c>
      <c r="M1386" s="6">
        <v>201831</v>
      </c>
      <c r="N1386" s="6" t="str">
        <f t="shared" si="64"/>
        <v>2018-3-1</v>
      </c>
      <c r="O1386" s="7">
        <v>3.59</v>
      </c>
      <c r="P1386" s="7">
        <v>3.67</v>
      </c>
      <c r="Q1386" s="6" t="s">
        <v>32</v>
      </c>
      <c r="R1386" s="6">
        <v>202131</v>
      </c>
      <c r="S1386" s="6" t="str">
        <f t="shared" si="65"/>
        <v>2021-3-1</v>
      </c>
      <c r="T1386" s="7">
        <v>3.8</v>
      </c>
      <c r="U1386" s="7">
        <v>4</v>
      </c>
      <c r="V1386" s="6" t="s">
        <v>32</v>
      </c>
      <c r="W1386" s="6">
        <v>1</v>
      </c>
      <c r="X1386" s="6">
        <v>0</v>
      </c>
      <c r="Y1386" s="6">
        <v>1</v>
      </c>
      <c r="Z1386" s="6">
        <v>1</v>
      </c>
      <c r="AA1386" s="6">
        <v>1</v>
      </c>
      <c r="AB1386" s="6">
        <v>1</v>
      </c>
      <c r="AC1386" s="6">
        <v>0</v>
      </c>
      <c r="AD1386" s="17"/>
      <c r="AE1386" s="6">
        <v>0</v>
      </c>
      <c r="AF1386" s="6">
        <v>1</v>
      </c>
      <c r="AG1386" s="17"/>
      <c r="AH1386" s="17"/>
    </row>
    <row r="1387" spans="1:34" x14ac:dyDescent="0.3">
      <c r="A1387" s="6">
        <v>201781</v>
      </c>
      <c r="B1387" s="12" t="str">
        <f t="shared" si="63"/>
        <v>2017-8-1</v>
      </c>
      <c r="C1387" s="15">
        <v>2017</v>
      </c>
      <c r="D1387" s="15">
        <v>8</v>
      </c>
      <c r="E1387" s="15">
        <v>1</v>
      </c>
      <c r="F1387" s="6" t="s">
        <v>33</v>
      </c>
      <c r="G1387" s="6" t="s">
        <v>40</v>
      </c>
      <c r="H1387" s="7">
        <v>3.38</v>
      </c>
      <c r="I1387" s="6" t="s">
        <v>63</v>
      </c>
      <c r="J1387" s="6" t="s">
        <v>43</v>
      </c>
      <c r="K1387" s="7">
        <v>3.36</v>
      </c>
      <c r="L1387" s="6" t="s">
        <v>32</v>
      </c>
      <c r="M1387" s="6">
        <v>201831</v>
      </c>
      <c r="N1387" s="6" t="str">
        <f t="shared" si="64"/>
        <v>2018-3-1</v>
      </c>
      <c r="O1387" s="7">
        <v>3.39</v>
      </c>
      <c r="P1387" s="7">
        <v>3.42</v>
      </c>
      <c r="Q1387" s="6" t="s">
        <v>32</v>
      </c>
      <c r="R1387" s="6">
        <v>202031</v>
      </c>
      <c r="S1387" s="6" t="str">
        <f t="shared" si="65"/>
        <v>2020-3-1</v>
      </c>
      <c r="T1387" s="7">
        <v>3.47</v>
      </c>
      <c r="U1387" s="7">
        <v>3.88</v>
      </c>
      <c r="V1387" s="6" t="s">
        <v>32</v>
      </c>
      <c r="W1387" s="6">
        <v>1</v>
      </c>
      <c r="X1387" s="6">
        <v>0</v>
      </c>
      <c r="Y1387" s="6">
        <v>1</v>
      </c>
      <c r="Z1387" s="6">
        <v>1</v>
      </c>
      <c r="AA1387" s="6">
        <v>1</v>
      </c>
      <c r="AB1387" s="6">
        <v>0</v>
      </c>
      <c r="AC1387" s="6">
        <v>0</v>
      </c>
      <c r="AD1387" s="17"/>
      <c r="AE1387" s="6">
        <v>1</v>
      </c>
      <c r="AF1387" s="6">
        <v>1</v>
      </c>
      <c r="AG1387" s="17"/>
      <c r="AH1387" s="17"/>
    </row>
    <row r="1388" spans="1:34" x14ac:dyDescent="0.3">
      <c r="A1388" s="6">
        <v>201781</v>
      </c>
      <c r="B1388" s="12" t="str">
        <f t="shared" si="63"/>
        <v>2017-8-1</v>
      </c>
      <c r="C1388" s="15">
        <v>2017</v>
      </c>
      <c r="D1388" s="15">
        <v>8</v>
      </c>
      <c r="E1388" s="15">
        <v>1</v>
      </c>
      <c r="F1388" s="6" t="s">
        <v>28</v>
      </c>
      <c r="G1388" s="6" t="s">
        <v>40</v>
      </c>
      <c r="H1388" s="7">
        <v>3.37</v>
      </c>
      <c r="I1388" s="6" t="s">
        <v>53</v>
      </c>
      <c r="J1388" s="6" t="s">
        <v>31</v>
      </c>
      <c r="K1388" s="7">
        <v>2.6</v>
      </c>
      <c r="L1388" s="6" t="s">
        <v>32</v>
      </c>
      <c r="M1388" s="6">
        <v>201831</v>
      </c>
      <c r="N1388" s="6" t="str">
        <f t="shared" si="64"/>
        <v>2018-3-1</v>
      </c>
      <c r="O1388" s="7">
        <v>2.86</v>
      </c>
      <c r="P1388" s="7">
        <v>3.23</v>
      </c>
      <c r="Q1388" s="6" t="s">
        <v>32</v>
      </c>
      <c r="R1388" s="6">
        <v>202131</v>
      </c>
      <c r="S1388" s="6" t="str">
        <f t="shared" si="65"/>
        <v>2021-3-1</v>
      </c>
      <c r="T1388" s="7">
        <v>3.38</v>
      </c>
      <c r="U1388" s="7">
        <v>3.6</v>
      </c>
      <c r="V1388" s="6" t="s">
        <v>32</v>
      </c>
      <c r="W1388" s="6">
        <v>0</v>
      </c>
      <c r="X1388" s="6">
        <v>0</v>
      </c>
      <c r="Y1388" s="6">
        <v>1</v>
      </c>
      <c r="Z1388" s="6">
        <v>1</v>
      </c>
      <c r="AA1388" s="6">
        <v>1</v>
      </c>
      <c r="AB1388" s="6">
        <v>1</v>
      </c>
      <c r="AC1388" s="6">
        <v>0</v>
      </c>
      <c r="AD1388" s="17"/>
      <c r="AE1388" s="6">
        <v>0</v>
      </c>
      <c r="AF1388" s="6">
        <v>1</v>
      </c>
      <c r="AG1388" s="17"/>
      <c r="AH1388" s="17"/>
    </row>
    <row r="1389" spans="1:34" x14ac:dyDescent="0.3">
      <c r="A1389" s="6">
        <v>201781</v>
      </c>
      <c r="B1389" s="12" t="str">
        <f t="shared" si="63"/>
        <v>2017-8-1</v>
      </c>
      <c r="C1389" s="15">
        <v>2017</v>
      </c>
      <c r="D1389" s="15">
        <v>8</v>
      </c>
      <c r="E1389" s="15">
        <v>1</v>
      </c>
      <c r="F1389" s="6" t="s">
        <v>28</v>
      </c>
      <c r="G1389" s="6" t="s">
        <v>38</v>
      </c>
      <c r="H1389" s="7">
        <v>3.49</v>
      </c>
      <c r="I1389" s="6" t="s">
        <v>51</v>
      </c>
      <c r="J1389" s="6" t="s">
        <v>45</v>
      </c>
      <c r="K1389" s="7">
        <v>2.1</v>
      </c>
      <c r="L1389" s="6" t="s">
        <v>32</v>
      </c>
      <c r="M1389" s="6">
        <v>201831</v>
      </c>
      <c r="N1389" s="6" t="str">
        <f t="shared" si="64"/>
        <v>2018-3-1</v>
      </c>
      <c r="O1389" s="7">
        <v>2.93</v>
      </c>
      <c r="P1389" s="7">
        <v>3.52</v>
      </c>
      <c r="Q1389" s="6" t="s">
        <v>32</v>
      </c>
      <c r="R1389" s="6">
        <v>201881</v>
      </c>
      <c r="S1389" s="6" t="str">
        <f t="shared" si="65"/>
        <v>2018-8-1</v>
      </c>
      <c r="T1389" s="7">
        <v>2.85</v>
      </c>
      <c r="U1389" s="7">
        <v>2.72</v>
      </c>
      <c r="V1389" s="6" t="s">
        <v>32</v>
      </c>
      <c r="W1389" s="6">
        <v>1</v>
      </c>
      <c r="X1389" s="6">
        <v>0</v>
      </c>
      <c r="Y1389" s="6">
        <v>1</v>
      </c>
      <c r="Z1389" s="6">
        <v>1</v>
      </c>
      <c r="AA1389" s="6">
        <v>0</v>
      </c>
      <c r="AB1389" s="6">
        <v>0</v>
      </c>
      <c r="AC1389" s="6">
        <v>0</v>
      </c>
      <c r="AD1389" s="17"/>
      <c r="AE1389" s="6">
        <v>0</v>
      </c>
      <c r="AF1389" s="6">
        <v>0</v>
      </c>
      <c r="AG1389" s="17"/>
      <c r="AH1389" s="17"/>
    </row>
    <row r="1390" spans="1:34" x14ac:dyDescent="0.3">
      <c r="A1390" s="6">
        <v>201781</v>
      </c>
      <c r="B1390" s="12" t="str">
        <f t="shared" si="63"/>
        <v>2017-8-1</v>
      </c>
      <c r="C1390" s="15">
        <v>2017</v>
      </c>
      <c r="D1390" s="15">
        <v>8</v>
      </c>
      <c r="E1390" s="15">
        <v>1</v>
      </c>
      <c r="F1390" s="6" t="s">
        <v>28</v>
      </c>
      <c r="G1390" s="6" t="s">
        <v>40</v>
      </c>
      <c r="H1390" s="7">
        <v>3.54</v>
      </c>
      <c r="I1390" s="6" t="s">
        <v>57</v>
      </c>
      <c r="J1390" s="6" t="s">
        <v>31</v>
      </c>
      <c r="K1390" s="7">
        <v>2.65</v>
      </c>
      <c r="L1390" s="6" t="s">
        <v>32</v>
      </c>
      <c r="M1390" s="6">
        <v>201831</v>
      </c>
      <c r="N1390" s="6" t="str">
        <f t="shared" si="64"/>
        <v>2018-3-1</v>
      </c>
      <c r="O1390" s="7">
        <v>2.63</v>
      </c>
      <c r="P1390" s="7">
        <v>2.61</v>
      </c>
      <c r="Q1390" s="6" t="s">
        <v>32</v>
      </c>
      <c r="R1390" s="6">
        <v>202131</v>
      </c>
      <c r="S1390" s="6" t="str">
        <f t="shared" si="65"/>
        <v>2021-3-1</v>
      </c>
      <c r="T1390" s="7">
        <v>3.18</v>
      </c>
      <c r="U1390" s="7">
        <v>3.36</v>
      </c>
      <c r="V1390" s="6" t="s">
        <v>32</v>
      </c>
      <c r="W1390" s="6">
        <v>1</v>
      </c>
      <c r="X1390" s="6">
        <v>1</v>
      </c>
      <c r="Y1390" s="6">
        <v>1</v>
      </c>
      <c r="Z1390" s="6">
        <v>1</v>
      </c>
      <c r="AA1390" s="6">
        <v>1</v>
      </c>
      <c r="AB1390" s="6">
        <v>1</v>
      </c>
      <c r="AC1390" s="6">
        <v>0</v>
      </c>
      <c r="AD1390" s="17"/>
      <c r="AE1390" s="6">
        <v>0</v>
      </c>
      <c r="AF1390" s="6">
        <v>1</v>
      </c>
      <c r="AG1390" s="17"/>
      <c r="AH1390" s="17"/>
    </row>
    <row r="1391" spans="1:34" x14ac:dyDescent="0.3">
      <c r="A1391" s="6">
        <v>201781</v>
      </c>
      <c r="B1391" s="12" t="str">
        <f t="shared" si="63"/>
        <v>2017-8-1</v>
      </c>
      <c r="C1391" s="15">
        <v>2017</v>
      </c>
      <c r="D1391" s="15">
        <v>8</v>
      </c>
      <c r="E1391" s="15">
        <v>1</v>
      </c>
      <c r="F1391" s="6" t="s">
        <v>28</v>
      </c>
      <c r="G1391" s="6" t="s">
        <v>38</v>
      </c>
      <c r="H1391" s="7">
        <v>3.11</v>
      </c>
      <c r="I1391" s="6" t="s">
        <v>51</v>
      </c>
      <c r="J1391" s="6" t="s">
        <v>46</v>
      </c>
      <c r="K1391" s="7">
        <v>3.66</v>
      </c>
      <c r="L1391" s="6" t="s">
        <v>32</v>
      </c>
      <c r="M1391" s="6">
        <v>201831</v>
      </c>
      <c r="N1391" s="6" t="str">
        <f t="shared" si="64"/>
        <v>2018-3-1</v>
      </c>
      <c r="O1391" s="7">
        <v>3.72</v>
      </c>
      <c r="P1391" s="7">
        <v>3.8</v>
      </c>
      <c r="Q1391" s="6" t="s">
        <v>32</v>
      </c>
      <c r="R1391" s="6">
        <v>202031</v>
      </c>
      <c r="S1391" s="6" t="str">
        <f t="shared" si="65"/>
        <v>2020-3-1</v>
      </c>
      <c r="T1391" s="7">
        <v>3.91</v>
      </c>
      <c r="U1391" s="7">
        <v>4</v>
      </c>
      <c r="V1391" s="6" t="s">
        <v>32</v>
      </c>
      <c r="W1391" s="6">
        <v>0</v>
      </c>
      <c r="X1391" s="6">
        <v>1</v>
      </c>
      <c r="Y1391" s="6">
        <v>1</v>
      </c>
      <c r="Z1391" s="6">
        <v>1</v>
      </c>
      <c r="AA1391" s="6">
        <v>1</v>
      </c>
      <c r="AB1391" s="6">
        <v>0</v>
      </c>
      <c r="AC1391" s="6">
        <v>0</v>
      </c>
      <c r="AD1391" s="17"/>
      <c r="AE1391" s="6">
        <v>1</v>
      </c>
      <c r="AF1391" s="6">
        <v>1</v>
      </c>
      <c r="AG1391" s="17"/>
      <c r="AH1391" s="17"/>
    </row>
    <row r="1392" spans="1:34" x14ac:dyDescent="0.3">
      <c r="A1392" s="6">
        <v>201781</v>
      </c>
      <c r="B1392" s="12" t="str">
        <f t="shared" si="63"/>
        <v>2017-8-1</v>
      </c>
      <c r="C1392" s="15">
        <v>2017</v>
      </c>
      <c r="D1392" s="15">
        <v>8</v>
      </c>
      <c r="E1392" s="15">
        <v>1</v>
      </c>
      <c r="F1392" s="6" t="s">
        <v>28</v>
      </c>
      <c r="G1392" s="6" t="s">
        <v>38</v>
      </c>
      <c r="H1392" s="7">
        <v>3.8</v>
      </c>
      <c r="I1392" s="6" t="s">
        <v>59</v>
      </c>
      <c r="J1392" s="6" t="s">
        <v>43</v>
      </c>
      <c r="K1392" s="7">
        <v>3.86</v>
      </c>
      <c r="L1392" s="6" t="s">
        <v>32</v>
      </c>
      <c r="M1392" s="6">
        <v>201831</v>
      </c>
      <c r="N1392" s="6" t="str">
        <f t="shared" si="64"/>
        <v>2018-3-1</v>
      </c>
      <c r="O1392" s="7">
        <v>3.72</v>
      </c>
      <c r="P1392" s="7">
        <v>3.6</v>
      </c>
      <c r="Q1392" s="6" t="s">
        <v>32</v>
      </c>
      <c r="R1392" s="6">
        <v>202131</v>
      </c>
      <c r="S1392" s="6" t="str">
        <f t="shared" si="65"/>
        <v>2021-3-1</v>
      </c>
      <c r="T1392" s="7">
        <v>3.69</v>
      </c>
      <c r="U1392" s="7">
        <v>4</v>
      </c>
      <c r="V1392" s="6" t="s">
        <v>32</v>
      </c>
      <c r="W1392" s="6">
        <v>1</v>
      </c>
      <c r="X1392" s="6">
        <v>0</v>
      </c>
      <c r="Y1392" s="6">
        <v>1</v>
      </c>
      <c r="Z1392" s="6">
        <v>1</v>
      </c>
      <c r="AA1392" s="6">
        <v>1</v>
      </c>
      <c r="AB1392" s="6">
        <v>1</v>
      </c>
      <c r="AC1392" s="6">
        <v>0</v>
      </c>
      <c r="AD1392" s="17"/>
      <c r="AE1392" s="6">
        <v>0</v>
      </c>
      <c r="AF1392" s="6">
        <v>1</v>
      </c>
      <c r="AG1392" s="17"/>
      <c r="AH1392" s="17"/>
    </row>
    <row r="1393" spans="1:34" x14ac:dyDescent="0.3">
      <c r="A1393" s="6">
        <v>201781</v>
      </c>
      <c r="B1393" s="12" t="str">
        <f t="shared" si="63"/>
        <v>2017-8-1</v>
      </c>
      <c r="C1393" s="15">
        <v>2017</v>
      </c>
      <c r="D1393" s="15">
        <v>8</v>
      </c>
      <c r="E1393" s="15">
        <v>1</v>
      </c>
      <c r="F1393" s="6" t="s">
        <v>33</v>
      </c>
      <c r="G1393" s="6" t="s">
        <v>40</v>
      </c>
      <c r="H1393" s="7">
        <v>3.33</v>
      </c>
      <c r="I1393" s="6" t="s">
        <v>65</v>
      </c>
      <c r="J1393" s="6" t="s">
        <v>43</v>
      </c>
      <c r="K1393" s="7">
        <v>3.71</v>
      </c>
      <c r="L1393" s="6" t="s">
        <v>32</v>
      </c>
      <c r="M1393" s="6">
        <v>201831</v>
      </c>
      <c r="N1393" s="6" t="str">
        <f t="shared" si="64"/>
        <v>2018-3-1</v>
      </c>
      <c r="O1393" s="7">
        <v>3.54</v>
      </c>
      <c r="P1393" s="7">
        <v>3.36</v>
      </c>
      <c r="Q1393" s="6" t="s">
        <v>32</v>
      </c>
      <c r="R1393" s="6">
        <v>202131</v>
      </c>
      <c r="S1393" s="6" t="str">
        <f t="shared" si="65"/>
        <v>2021-3-1</v>
      </c>
      <c r="T1393" s="7">
        <v>3.76</v>
      </c>
      <c r="U1393" s="7">
        <v>3.94</v>
      </c>
      <c r="V1393" s="6" t="s">
        <v>32</v>
      </c>
      <c r="W1393" s="6">
        <v>1</v>
      </c>
      <c r="X1393" s="6">
        <v>0</v>
      </c>
      <c r="Y1393" s="6">
        <v>1</v>
      </c>
      <c r="Z1393" s="6">
        <v>1</v>
      </c>
      <c r="AA1393" s="6">
        <v>1</v>
      </c>
      <c r="AB1393" s="6">
        <v>1</v>
      </c>
      <c r="AC1393" s="6">
        <v>0</v>
      </c>
      <c r="AD1393" s="17"/>
      <c r="AE1393" s="6">
        <v>0</v>
      </c>
      <c r="AF1393" s="6">
        <v>1</v>
      </c>
      <c r="AG1393" s="17"/>
      <c r="AH1393" s="17"/>
    </row>
    <row r="1394" spans="1:34" x14ac:dyDescent="0.3">
      <c r="A1394" s="6">
        <v>201781</v>
      </c>
      <c r="B1394" s="12" t="str">
        <f t="shared" si="63"/>
        <v>2017-8-1</v>
      </c>
      <c r="C1394" s="15">
        <v>2017</v>
      </c>
      <c r="D1394" s="15">
        <v>8</v>
      </c>
      <c r="E1394" s="15">
        <v>1</v>
      </c>
      <c r="F1394" s="6" t="s">
        <v>33</v>
      </c>
      <c r="G1394" s="6" t="s">
        <v>40</v>
      </c>
      <c r="H1394" s="7">
        <v>3.53</v>
      </c>
      <c r="I1394" s="6" t="s">
        <v>56</v>
      </c>
      <c r="J1394" s="6" t="s">
        <v>41</v>
      </c>
      <c r="K1394" s="7">
        <v>4</v>
      </c>
      <c r="L1394" s="6" t="s">
        <v>32</v>
      </c>
      <c r="M1394" s="6">
        <v>201831</v>
      </c>
      <c r="N1394" s="6" t="str">
        <f t="shared" si="64"/>
        <v>2018-3-1</v>
      </c>
      <c r="O1394" s="7">
        <v>3.62</v>
      </c>
      <c r="P1394" s="7">
        <v>3.27</v>
      </c>
      <c r="Q1394" s="6" t="s">
        <v>32</v>
      </c>
      <c r="R1394" s="6">
        <v>202131</v>
      </c>
      <c r="S1394" s="6" t="str">
        <f t="shared" si="65"/>
        <v>2021-3-1</v>
      </c>
      <c r="T1394" s="7">
        <v>3.66</v>
      </c>
      <c r="U1394" s="7">
        <v>3.8</v>
      </c>
      <c r="V1394" s="6" t="s">
        <v>32</v>
      </c>
      <c r="W1394" s="6">
        <v>0</v>
      </c>
      <c r="X1394" s="6">
        <v>0</v>
      </c>
      <c r="Y1394" s="6">
        <v>1</v>
      </c>
      <c r="Z1394" s="6">
        <v>1</v>
      </c>
      <c r="AA1394" s="6">
        <v>1</v>
      </c>
      <c r="AB1394" s="6">
        <v>1</v>
      </c>
      <c r="AC1394" s="6">
        <v>0</v>
      </c>
      <c r="AD1394" s="17"/>
      <c r="AE1394" s="6">
        <v>0</v>
      </c>
      <c r="AF1394" s="6">
        <v>1</v>
      </c>
      <c r="AG1394" s="17"/>
      <c r="AH1394" s="17"/>
    </row>
    <row r="1395" spans="1:34" x14ac:dyDescent="0.3">
      <c r="A1395" s="6">
        <v>201781</v>
      </c>
      <c r="B1395" s="12" t="str">
        <f t="shared" si="63"/>
        <v>2017-8-1</v>
      </c>
      <c r="C1395" s="15">
        <v>2017</v>
      </c>
      <c r="D1395" s="15">
        <v>8</v>
      </c>
      <c r="E1395" s="15">
        <v>1</v>
      </c>
      <c r="F1395" s="6" t="s">
        <v>33</v>
      </c>
      <c r="G1395" s="6" t="s">
        <v>36</v>
      </c>
      <c r="H1395" s="7">
        <v>3.91</v>
      </c>
      <c r="I1395" s="6" t="s">
        <v>54</v>
      </c>
      <c r="J1395" s="6" t="s">
        <v>43</v>
      </c>
      <c r="K1395" s="7">
        <v>3.9</v>
      </c>
      <c r="L1395" s="6" t="s">
        <v>32</v>
      </c>
      <c r="M1395" s="6">
        <v>201831</v>
      </c>
      <c r="N1395" s="6" t="str">
        <f t="shared" si="64"/>
        <v>2018-3-1</v>
      </c>
      <c r="O1395" s="7">
        <v>3.81</v>
      </c>
      <c r="P1395" s="7">
        <v>3.75</v>
      </c>
      <c r="Q1395" s="6" t="s">
        <v>32</v>
      </c>
      <c r="R1395" s="6">
        <v>202131</v>
      </c>
      <c r="S1395" s="6" t="str">
        <f t="shared" si="65"/>
        <v>2021-3-1</v>
      </c>
      <c r="T1395" s="7">
        <v>3.83</v>
      </c>
      <c r="U1395" s="7">
        <v>4</v>
      </c>
      <c r="V1395" s="6" t="s">
        <v>32</v>
      </c>
      <c r="W1395" s="6">
        <v>0</v>
      </c>
      <c r="X1395" s="6">
        <v>1</v>
      </c>
      <c r="Y1395" s="6">
        <v>1</v>
      </c>
      <c r="Z1395" s="6">
        <v>1</v>
      </c>
      <c r="AA1395" s="6">
        <v>1</v>
      </c>
      <c r="AB1395" s="6">
        <v>1</v>
      </c>
      <c r="AC1395" s="6">
        <v>0</v>
      </c>
      <c r="AD1395" s="17"/>
      <c r="AE1395" s="6">
        <v>0</v>
      </c>
      <c r="AF1395" s="6">
        <v>1</v>
      </c>
      <c r="AG1395" s="17"/>
      <c r="AH1395" s="17"/>
    </row>
    <row r="1396" spans="1:34" x14ac:dyDescent="0.3">
      <c r="A1396" s="6">
        <v>201781</v>
      </c>
      <c r="B1396" s="12" t="str">
        <f t="shared" si="63"/>
        <v>2017-8-1</v>
      </c>
      <c r="C1396" s="15">
        <v>2017</v>
      </c>
      <c r="D1396" s="15">
        <v>8</v>
      </c>
      <c r="E1396" s="15">
        <v>1</v>
      </c>
      <c r="F1396" s="6" t="s">
        <v>28</v>
      </c>
      <c r="G1396" s="6" t="s">
        <v>38</v>
      </c>
      <c r="H1396" s="7">
        <v>3.53</v>
      </c>
      <c r="I1396" s="6" t="s">
        <v>59</v>
      </c>
      <c r="J1396" s="6" t="s">
        <v>46</v>
      </c>
      <c r="K1396" s="7">
        <v>3.6</v>
      </c>
      <c r="L1396" s="6" t="s">
        <v>32</v>
      </c>
      <c r="M1396" s="6">
        <v>201831</v>
      </c>
      <c r="N1396" s="6" t="str">
        <f t="shared" si="64"/>
        <v>2018-3-1</v>
      </c>
      <c r="O1396" s="7">
        <v>3.47</v>
      </c>
      <c r="P1396" s="7">
        <v>3.35</v>
      </c>
      <c r="Q1396" s="6" t="s">
        <v>32</v>
      </c>
      <c r="R1396" s="6">
        <v>201931</v>
      </c>
      <c r="S1396" s="6" t="str">
        <f t="shared" si="65"/>
        <v>2019-3-1</v>
      </c>
      <c r="T1396" s="7">
        <v>3.07</v>
      </c>
      <c r="U1396" s="7">
        <v>1.48</v>
      </c>
      <c r="V1396" s="6" t="s">
        <v>42</v>
      </c>
      <c r="W1396" s="6">
        <v>0</v>
      </c>
      <c r="X1396" s="6">
        <v>0</v>
      </c>
      <c r="Y1396" s="6">
        <v>1</v>
      </c>
      <c r="Z1396" s="6">
        <v>1</v>
      </c>
      <c r="AA1396" s="6">
        <v>0</v>
      </c>
      <c r="AB1396" s="6">
        <v>0</v>
      </c>
      <c r="AC1396" s="6">
        <v>0</v>
      </c>
      <c r="AD1396" s="17"/>
      <c r="AE1396" s="6">
        <v>0</v>
      </c>
      <c r="AF1396" s="6">
        <v>0</v>
      </c>
      <c r="AG1396" s="17"/>
      <c r="AH1396" s="17"/>
    </row>
    <row r="1397" spans="1:34" x14ac:dyDescent="0.3">
      <c r="A1397" s="6">
        <v>201781</v>
      </c>
      <c r="B1397" s="12" t="str">
        <f t="shared" si="63"/>
        <v>2017-8-1</v>
      </c>
      <c r="C1397" s="15">
        <v>2017</v>
      </c>
      <c r="D1397" s="15">
        <v>8</v>
      </c>
      <c r="E1397" s="15">
        <v>1</v>
      </c>
      <c r="F1397" s="6" t="s">
        <v>33</v>
      </c>
      <c r="G1397" s="6" t="s">
        <v>40</v>
      </c>
      <c r="H1397" s="7">
        <v>3.49</v>
      </c>
      <c r="I1397" s="6" t="s">
        <v>53</v>
      </c>
      <c r="J1397" s="6" t="s">
        <v>43</v>
      </c>
      <c r="K1397" s="7">
        <v>2.5</v>
      </c>
      <c r="L1397" s="6" t="s">
        <v>32</v>
      </c>
      <c r="M1397" s="6">
        <v>201861</v>
      </c>
      <c r="N1397" s="6" t="str">
        <f t="shared" si="64"/>
        <v>2018-6-1</v>
      </c>
      <c r="O1397" s="7">
        <v>2.62</v>
      </c>
      <c r="P1397" s="7">
        <v>2.7</v>
      </c>
      <c r="Q1397" s="6" t="s">
        <v>32</v>
      </c>
      <c r="R1397" s="6">
        <v>202081</v>
      </c>
      <c r="S1397" s="6" t="str">
        <f t="shared" si="65"/>
        <v>2020-8-1</v>
      </c>
      <c r="T1397" s="7">
        <v>2.63</v>
      </c>
      <c r="U1397" s="7">
        <v>3.72</v>
      </c>
      <c r="V1397" s="6" t="s">
        <v>32</v>
      </c>
      <c r="W1397" s="6">
        <v>1</v>
      </c>
      <c r="X1397" s="6">
        <v>0</v>
      </c>
      <c r="Y1397" s="6">
        <v>1</v>
      </c>
      <c r="Z1397" s="6">
        <v>1</v>
      </c>
      <c r="AA1397" s="6">
        <v>1</v>
      </c>
      <c r="AB1397" s="6">
        <v>1</v>
      </c>
      <c r="AC1397" s="6">
        <v>0</v>
      </c>
      <c r="AD1397" s="17"/>
      <c r="AE1397" s="6">
        <v>0</v>
      </c>
      <c r="AF1397" s="6">
        <v>0</v>
      </c>
      <c r="AG1397" s="17"/>
      <c r="AH1397" s="17"/>
    </row>
    <row r="1398" spans="1:34" x14ac:dyDescent="0.3">
      <c r="A1398" s="6">
        <v>201781</v>
      </c>
      <c r="B1398" s="12" t="str">
        <f t="shared" si="63"/>
        <v>2017-8-1</v>
      </c>
      <c r="C1398" s="15">
        <v>2017</v>
      </c>
      <c r="D1398" s="15">
        <v>8</v>
      </c>
      <c r="E1398" s="15">
        <v>1</v>
      </c>
      <c r="F1398" s="6" t="s">
        <v>33</v>
      </c>
      <c r="G1398" s="6" t="s">
        <v>36</v>
      </c>
      <c r="H1398" s="7">
        <v>3.66</v>
      </c>
      <c r="I1398" s="6" t="s">
        <v>56</v>
      </c>
      <c r="J1398" s="6" t="s">
        <v>31</v>
      </c>
      <c r="K1398" s="7">
        <v>2.5</v>
      </c>
      <c r="L1398" s="6" t="s">
        <v>32</v>
      </c>
      <c r="M1398" s="6">
        <v>201861</v>
      </c>
      <c r="N1398" s="6" t="str">
        <f t="shared" si="64"/>
        <v>2018-6-1</v>
      </c>
      <c r="O1398" s="7">
        <v>3.13</v>
      </c>
      <c r="P1398" s="7">
        <v>4</v>
      </c>
      <c r="Q1398" s="6" t="s">
        <v>32</v>
      </c>
      <c r="R1398" s="6">
        <v>201931</v>
      </c>
      <c r="S1398" s="6" t="str">
        <f t="shared" si="65"/>
        <v>2019-3-1</v>
      </c>
      <c r="T1398" s="7">
        <v>3.07</v>
      </c>
      <c r="U1398" s="7">
        <v>2.9</v>
      </c>
      <c r="V1398" s="6" t="s">
        <v>32</v>
      </c>
      <c r="W1398" s="6">
        <v>0</v>
      </c>
      <c r="X1398" s="6">
        <v>1</v>
      </c>
      <c r="Y1398" s="6">
        <v>1</v>
      </c>
      <c r="Z1398" s="6">
        <v>1</v>
      </c>
      <c r="AA1398" s="6">
        <v>0</v>
      </c>
      <c r="AB1398" s="6">
        <v>0</v>
      </c>
      <c r="AC1398" s="6">
        <v>0</v>
      </c>
      <c r="AD1398" s="17"/>
      <c r="AE1398" s="6">
        <v>0</v>
      </c>
      <c r="AF1398" s="6">
        <v>0</v>
      </c>
      <c r="AG1398" s="17"/>
      <c r="AH1398" s="17"/>
    </row>
    <row r="1399" spans="1:34" x14ac:dyDescent="0.3">
      <c r="A1399" s="6">
        <v>201781</v>
      </c>
      <c r="B1399" s="12" t="str">
        <f t="shared" si="63"/>
        <v>2017-8-1</v>
      </c>
      <c r="C1399" s="15">
        <v>2017</v>
      </c>
      <c r="D1399" s="15">
        <v>8</v>
      </c>
      <c r="E1399" s="15">
        <v>1</v>
      </c>
      <c r="F1399" s="6" t="s">
        <v>33</v>
      </c>
      <c r="G1399" s="6" t="s">
        <v>40</v>
      </c>
      <c r="H1399" s="7">
        <v>3.95</v>
      </c>
      <c r="I1399" s="6" t="s">
        <v>56</v>
      </c>
      <c r="J1399" s="6" t="s">
        <v>41</v>
      </c>
      <c r="K1399" s="7">
        <v>3.94</v>
      </c>
      <c r="L1399" s="6" t="s">
        <v>32</v>
      </c>
      <c r="M1399" s="6">
        <v>201831</v>
      </c>
      <c r="N1399" s="6" t="str">
        <f t="shared" si="64"/>
        <v>2018-3-1</v>
      </c>
      <c r="O1399" s="7">
        <v>3.97</v>
      </c>
      <c r="P1399" s="7">
        <v>4</v>
      </c>
      <c r="Q1399" s="6" t="s">
        <v>32</v>
      </c>
      <c r="R1399" s="6">
        <v>202131</v>
      </c>
      <c r="S1399" s="6" t="str">
        <f t="shared" si="65"/>
        <v>2021-3-1</v>
      </c>
      <c r="T1399" s="7">
        <v>3.89</v>
      </c>
      <c r="U1399" s="7">
        <v>3.68</v>
      </c>
      <c r="V1399" s="6" t="s">
        <v>32</v>
      </c>
      <c r="W1399" s="6">
        <v>1</v>
      </c>
      <c r="X1399" s="6">
        <v>0</v>
      </c>
      <c r="Y1399" s="6">
        <v>1</v>
      </c>
      <c r="Z1399" s="6">
        <v>1</v>
      </c>
      <c r="AA1399" s="6">
        <v>1</v>
      </c>
      <c r="AB1399" s="6">
        <v>1</v>
      </c>
      <c r="AC1399" s="6">
        <v>0</v>
      </c>
      <c r="AD1399" s="17"/>
      <c r="AE1399" s="6">
        <v>0</v>
      </c>
      <c r="AF1399" s="6">
        <v>0</v>
      </c>
      <c r="AG1399" s="17"/>
      <c r="AH1399" s="17"/>
    </row>
    <row r="1400" spans="1:34" x14ac:dyDescent="0.3">
      <c r="A1400" s="6">
        <v>201781</v>
      </c>
      <c r="B1400" s="12" t="str">
        <f t="shared" si="63"/>
        <v>2017-8-1</v>
      </c>
      <c r="C1400" s="15">
        <v>2017</v>
      </c>
      <c r="D1400" s="15">
        <v>8</v>
      </c>
      <c r="E1400" s="15">
        <v>1</v>
      </c>
      <c r="F1400" s="6" t="s">
        <v>28</v>
      </c>
      <c r="G1400" s="6" t="s">
        <v>29</v>
      </c>
      <c r="H1400" s="7">
        <v>3.37</v>
      </c>
      <c r="I1400" s="6" t="s">
        <v>51</v>
      </c>
      <c r="J1400" s="6" t="s">
        <v>44</v>
      </c>
      <c r="K1400" s="7">
        <v>3.06</v>
      </c>
      <c r="L1400" s="6" t="s">
        <v>32</v>
      </c>
      <c r="M1400" s="6">
        <v>201831</v>
      </c>
      <c r="N1400" s="6" t="str">
        <f t="shared" si="64"/>
        <v>2018-3-1</v>
      </c>
      <c r="O1400" s="7">
        <v>3.01</v>
      </c>
      <c r="P1400" s="7">
        <v>2.96</v>
      </c>
      <c r="Q1400" s="6" t="s">
        <v>32</v>
      </c>
      <c r="R1400" s="6">
        <v>201931</v>
      </c>
      <c r="S1400" s="6" t="str">
        <f t="shared" si="65"/>
        <v>2019-3-1</v>
      </c>
      <c r="T1400" s="7">
        <v>3.1</v>
      </c>
      <c r="U1400" s="7">
        <v>2.67</v>
      </c>
      <c r="V1400" s="6" t="s">
        <v>32</v>
      </c>
      <c r="W1400" s="6">
        <v>0</v>
      </c>
      <c r="X1400" s="6">
        <v>1</v>
      </c>
      <c r="Y1400" s="6">
        <v>1</v>
      </c>
      <c r="Z1400" s="6">
        <v>1</v>
      </c>
      <c r="AA1400" s="6">
        <v>0</v>
      </c>
      <c r="AB1400" s="6">
        <v>0</v>
      </c>
      <c r="AC1400" s="6">
        <v>0</v>
      </c>
      <c r="AD1400" s="17"/>
      <c r="AE1400" s="6">
        <v>0</v>
      </c>
      <c r="AF1400" s="6">
        <v>0</v>
      </c>
      <c r="AG1400" s="17"/>
      <c r="AH1400" s="17"/>
    </row>
    <row r="1401" spans="1:34" x14ac:dyDescent="0.3">
      <c r="A1401" s="6">
        <v>201781</v>
      </c>
      <c r="B1401" s="12" t="str">
        <f t="shared" si="63"/>
        <v>2017-8-1</v>
      </c>
      <c r="C1401" s="15">
        <v>2017</v>
      </c>
      <c r="D1401" s="15">
        <v>8</v>
      </c>
      <c r="E1401" s="15">
        <v>1</v>
      </c>
      <c r="F1401" s="6" t="s">
        <v>28</v>
      </c>
      <c r="G1401" s="6" t="s">
        <v>38</v>
      </c>
      <c r="H1401" s="7">
        <v>3.63</v>
      </c>
      <c r="I1401" s="6" t="s">
        <v>54</v>
      </c>
      <c r="J1401" s="6" t="s">
        <v>41</v>
      </c>
      <c r="K1401" s="7">
        <v>2.35</v>
      </c>
      <c r="L1401" s="6" t="s">
        <v>32</v>
      </c>
      <c r="M1401" s="6">
        <v>201831</v>
      </c>
      <c r="N1401" s="6" t="str">
        <f t="shared" si="64"/>
        <v>2018-3-1</v>
      </c>
      <c r="O1401" s="7">
        <v>2.12</v>
      </c>
      <c r="P1401" s="7">
        <v>1.93</v>
      </c>
      <c r="Q1401" s="6" t="s">
        <v>42</v>
      </c>
      <c r="R1401" s="6">
        <v>202131</v>
      </c>
      <c r="S1401" s="6" t="str">
        <f t="shared" si="65"/>
        <v>2021-3-1</v>
      </c>
      <c r="T1401" s="7">
        <v>2.76</v>
      </c>
      <c r="U1401" s="7">
        <v>3.18</v>
      </c>
      <c r="V1401" s="6" t="s">
        <v>32</v>
      </c>
      <c r="W1401" s="6">
        <v>1</v>
      </c>
      <c r="X1401" s="6">
        <v>0</v>
      </c>
      <c r="Y1401" s="6">
        <v>1</v>
      </c>
      <c r="Z1401" s="6">
        <v>1</v>
      </c>
      <c r="AA1401" s="6">
        <v>1</v>
      </c>
      <c r="AB1401" s="6">
        <v>1</v>
      </c>
      <c r="AC1401" s="6">
        <v>0</v>
      </c>
      <c r="AD1401" s="17"/>
      <c r="AE1401" s="6">
        <v>0</v>
      </c>
      <c r="AF1401" s="6">
        <v>0</v>
      </c>
      <c r="AG1401" s="17"/>
      <c r="AH1401" s="17"/>
    </row>
    <row r="1402" spans="1:34" x14ac:dyDescent="0.3">
      <c r="A1402" s="6">
        <v>201781</v>
      </c>
      <c r="B1402" s="12" t="str">
        <f t="shared" si="63"/>
        <v>2017-8-1</v>
      </c>
      <c r="C1402" s="15">
        <v>2017</v>
      </c>
      <c r="D1402" s="15">
        <v>8</v>
      </c>
      <c r="E1402" s="15">
        <v>1</v>
      </c>
      <c r="F1402" s="6" t="s">
        <v>28</v>
      </c>
      <c r="G1402" s="6" t="s">
        <v>40</v>
      </c>
      <c r="H1402" s="7">
        <v>3.57</v>
      </c>
      <c r="I1402" s="6" t="s">
        <v>51</v>
      </c>
      <c r="J1402" s="6" t="s">
        <v>31</v>
      </c>
      <c r="K1402" s="7">
        <v>3.74</v>
      </c>
      <c r="L1402" s="6" t="s">
        <v>32</v>
      </c>
      <c r="M1402" s="6">
        <v>201831</v>
      </c>
      <c r="N1402" s="6" t="str">
        <f t="shared" si="64"/>
        <v>2018-3-1</v>
      </c>
      <c r="O1402" s="7">
        <v>3.45</v>
      </c>
      <c r="P1402" s="7">
        <v>3.25</v>
      </c>
      <c r="Q1402" s="6" t="s">
        <v>32</v>
      </c>
      <c r="R1402" s="6">
        <v>201931</v>
      </c>
      <c r="S1402" s="6" t="str">
        <f t="shared" si="65"/>
        <v>2019-3-1</v>
      </c>
      <c r="T1402" s="7">
        <v>3.47</v>
      </c>
      <c r="U1402" s="7">
        <v>3.65</v>
      </c>
      <c r="V1402" s="6" t="s">
        <v>32</v>
      </c>
      <c r="W1402" s="6">
        <v>0</v>
      </c>
      <c r="X1402" s="6">
        <v>1</v>
      </c>
      <c r="Y1402" s="6">
        <v>1</v>
      </c>
      <c r="Z1402" s="6">
        <v>1</v>
      </c>
      <c r="AA1402" s="6">
        <v>0</v>
      </c>
      <c r="AB1402" s="6">
        <v>0</v>
      </c>
      <c r="AC1402" s="6">
        <v>0</v>
      </c>
      <c r="AD1402" s="17"/>
      <c r="AE1402" s="6">
        <v>0</v>
      </c>
      <c r="AF1402" s="6">
        <v>0</v>
      </c>
      <c r="AG1402" s="17"/>
      <c r="AH1402" s="17"/>
    </row>
    <row r="1403" spans="1:34" x14ac:dyDescent="0.3">
      <c r="A1403" s="6">
        <v>201781</v>
      </c>
      <c r="B1403" s="12" t="str">
        <f t="shared" si="63"/>
        <v>2017-8-1</v>
      </c>
      <c r="C1403" s="15">
        <v>2017</v>
      </c>
      <c r="D1403" s="15">
        <v>8</v>
      </c>
      <c r="E1403" s="15">
        <v>1</v>
      </c>
      <c r="F1403" s="6" t="s">
        <v>33</v>
      </c>
      <c r="G1403" s="6" t="s">
        <v>38</v>
      </c>
      <c r="H1403" s="7">
        <v>3.26</v>
      </c>
      <c r="I1403" s="6" t="s">
        <v>60</v>
      </c>
      <c r="J1403" s="6" t="s">
        <v>45</v>
      </c>
      <c r="K1403" s="7">
        <v>1.4</v>
      </c>
      <c r="L1403" s="6" t="s">
        <v>39</v>
      </c>
      <c r="M1403" s="6">
        <v>201781</v>
      </c>
      <c r="N1403" s="6" t="str">
        <f t="shared" si="64"/>
        <v>2017-8-1</v>
      </c>
      <c r="O1403" s="7">
        <v>1.4</v>
      </c>
      <c r="P1403" s="7">
        <v>1.4</v>
      </c>
      <c r="Q1403" s="6" t="s">
        <v>39</v>
      </c>
      <c r="R1403" s="17"/>
      <c r="S1403" s="6" t="str">
        <f t="shared" si="65"/>
        <v>--</v>
      </c>
      <c r="T1403" s="16"/>
      <c r="U1403" s="16"/>
      <c r="V1403" s="17"/>
      <c r="W1403" s="6">
        <v>0</v>
      </c>
      <c r="X1403" s="6">
        <v>0</v>
      </c>
      <c r="Y1403" s="6">
        <v>1</v>
      </c>
      <c r="Z1403" s="6">
        <v>0</v>
      </c>
      <c r="AA1403" s="6">
        <v>0</v>
      </c>
      <c r="AB1403" s="6">
        <v>0</v>
      </c>
      <c r="AC1403" s="6">
        <v>0</v>
      </c>
      <c r="AD1403" s="17"/>
      <c r="AE1403" s="6">
        <v>0</v>
      </c>
      <c r="AF1403" s="6">
        <v>0</v>
      </c>
      <c r="AG1403" s="17"/>
      <c r="AH1403" s="17"/>
    </row>
    <row r="1404" spans="1:34" x14ac:dyDescent="0.3">
      <c r="A1404" s="6">
        <v>201781</v>
      </c>
      <c r="B1404" s="12" t="str">
        <f t="shared" si="63"/>
        <v>2017-8-1</v>
      </c>
      <c r="C1404" s="15">
        <v>2017</v>
      </c>
      <c r="D1404" s="15">
        <v>8</v>
      </c>
      <c r="E1404" s="15">
        <v>1</v>
      </c>
      <c r="F1404" s="6" t="s">
        <v>33</v>
      </c>
      <c r="G1404" s="6" t="s">
        <v>38</v>
      </c>
      <c r="H1404" s="7">
        <v>3.43</v>
      </c>
      <c r="I1404" s="6" t="s">
        <v>53</v>
      </c>
      <c r="J1404" s="6" t="s">
        <v>43</v>
      </c>
      <c r="K1404" s="7">
        <v>2.52</v>
      </c>
      <c r="L1404" s="6" t="s">
        <v>32</v>
      </c>
      <c r="M1404" s="6">
        <v>201831</v>
      </c>
      <c r="N1404" s="6" t="str">
        <f t="shared" si="64"/>
        <v>2018-3-1</v>
      </c>
      <c r="O1404" s="7">
        <v>2.48</v>
      </c>
      <c r="P1404" s="7">
        <v>2.4300000000000002</v>
      </c>
      <c r="Q1404" s="6" t="s">
        <v>32</v>
      </c>
      <c r="R1404" s="6">
        <v>202131</v>
      </c>
      <c r="S1404" s="6" t="str">
        <f t="shared" si="65"/>
        <v>2021-3-1</v>
      </c>
      <c r="T1404" s="7">
        <v>2.64</v>
      </c>
      <c r="U1404" s="7">
        <v>2.17</v>
      </c>
      <c r="V1404" s="6" t="s">
        <v>32</v>
      </c>
      <c r="W1404" s="6">
        <v>1</v>
      </c>
      <c r="X1404" s="6">
        <v>0</v>
      </c>
      <c r="Y1404" s="6">
        <v>1</v>
      </c>
      <c r="Z1404" s="6">
        <v>1</v>
      </c>
      <c r="AA1404" s="6">
        <v>1</v>
      </c>
      <c r="AB1404" s="6">
        <v>1</v>
      </c>
      <c r="AC1404" s="6">
        <v>0</v>
      </c>
      <c r="AD1404" s="17"/>
      <c r="AE1404" s="6">
        <v>0</v>
      </c>
      <c r="AF1404" s="6">
        <v>0</v>
      </c>
      <c r="AG1404" s="17"/>
      <c r="AH1404" s="17"/>
    </row>
    <row r="1405" spans="1:34" x14ac:dyDescent="0.3">
      <c r="A1405" s="6">
        <v>201781</v>
      </c>
      <c r="B1405" s="12" t="str">
        <f t="shared" si="63"/>
        <v>2017-8-1</v>
      </c>
      <c r="C1405" s="15">
        <v>2017</v>
      </c>
      <c r="D1405" s="15">
        <v>8</v>
      </c>
      <c r="E1405" s="15">
        <v>1</v>
      </c>
      <c r="F1405" s="6" t="s">
        <v>33</v>
      </c>
      <c r="G1405" s="6" t="s">
        <v>40</v>
      </c>
      <c r="H1405" s="7">
        <v>3.3</v>
      </c>
      <c r="I1405" s="6" t="s">
        <v>60</v>
      </c>
      <c r="J1405" s="6" t="s">
        <v>41</v>
      </c>
      <c r="K1405" s="7">
        <v>0.86</v>
      </c>
      <c r="L1405" s="6" t="s">
        <v>39</v>
      </c>
      <c r="M1405" s="6">
        <v>201781</v>
      </c>
      <c r="N1405" s="6" t="str">
        <f t="shared" si="64"/>
        <v>2017-8-1</v>
      </c>
      <c r="O1405" s="7">
        <v>0.86</v>
      </c>
      <c r="P1405" s="7">
        <v>0.86</v>
      </c>
      <c r="Q1405" s="6" t="s">
        <v>39</v>
      </c>
      <c r="R1405" s="17"/>
      <c r="S1405" s="6" t="str">
        <f t="shared" si="65"/>
        <v>--</v>
      </c>
      <c r="T1405" s="16"/>
      <c r="U1405" s="16"/>
      <c r="V1405" s="17"/>
      <c r="W1405" s="6">
        <v>1</v>
      </c>
      <c r="X1405" s="6">
        <v>0</v>
      </c>
      <c r="Y1405" s="6">
        <v>1</v>
      </c>
      <c r="Z1405" s="6">
        <v>0</v>
      </c>
      <c r="AA1405" s="6">
        <v>0</v>
      </c>
      <c r="AB1405" s="6">
        <v>0</v>
      </c>
      <c r="AC1405" s="6">
        <v>0</v>
      </c>
      <c r="AD1405" s="17"/>
      <c r="AE1405" s="6">
        <v>0</v>
      </c>
      <c r="AF1405" s="6">
        <v>0</v>
      </c>
      <c r="AG1405" s="17"/>
      <c r="AH1405" s="17"/>
    </row>
    <row r="1406" spans="1:34" x14ac:dyDescent="0.3">
      <c r="A1406" s="6">
        <v>201781</v>
      </c>
      <c r="B1406" s="12" t="str">
        <f t="shared" si="63"/>
        <v>2017-8-1</v>
      </c>
      <c r="C1406" s="15">
        <v>2017</v>
      </c>
      <c r="D1406" s="15">
        <v>8</v>
      </c>
      <c r="E1406" s="15">
        <v>1</v>
      </c>
      <c r="F1406" s="6" t="s">
        <v>28</v>
      </c>
      <c r="G1406" s="6" t="s">
        <v>38</v>
      </c>
      <c r="H1406" s="7">
        <v>3.59</v>
      </c>
      <c r="I1406" s="6" t="s">
        <v>65</v>
      </c>
      <c r="J1406" s="6" t="s">
        <v>44</v>
      </c>
      <c r="K1406" s="7">
        <v>3.1</v>
      </c>
      <c r="L1406" s="6" t="s">
        <v>32</v>
      </c>
      <c r="M1406" s="6">
        <v>201861</v>
      </c>
      <c r="N1406" s="6" t="str">
        <f t="shared" si="64"/>
        <v>2018-6-1</v>
      </c>
      <c r="O1406" s="7">
        <v>2.96</v>
      </c>
      <c r="P1406" s="7">
        <v>4</v>
      </c>
      <c r="Q1406" s="6" t="s">
        <v>32</v>
      </c>
      <c r="R1406" s="6">
        <v>201881</v>
      </c>
      <c r="S1406" s="6" t="str">
        <f t="shared" si="65"/>
        <v>2018-8-1</v>
      </c>
      <c r="T1406" s="7">
        <v>2.91</v>
      </c>
      <c r="U1406" s="7">
        <v>2.8</v>
      </c>
      <c r="V1406" s="6" t="s">
        <v>32</v>
      </c>
      <c r="W1406" s="6">
        <v>0</v>
      </c>
      <c r="X1406" s="6">
        <v>1</v>
      </c>
      <c r="Y1406" s="6">
        <v>1</v>
      </c>
      <c r="Z1406" s="6">
        <v>1</v>
      </c>
      <c r="AA1406" s="6">
        <v>0</v>
      </c>
      <c r="AB1406" s="6">
        <v>0</v>
      </c>
      <c r="AC1406" s="6">
        <v>0</v>
      </c>
      <c r="AD1406" s="17"/>
      <c r="AE1406" s="6">
        <v>0</v>
      </c>
      <c r="AF1406" s="6">
        <v>0</v>
      </c>
      <c r="AG1406" s="17"/>
      <c r="AH1406" s="17"/>
    </row>
    <row r="1407" spans="1:34" x14ac:dyDescent="0.3">
      <c r="A1407" s="6">
        <v>201781</v>
      </c>
      <c r="B1407" s="12" t="str">
        <f t="shared" si="63"/>
        <v>2017-8-1</v>
      </c>
      <c r="C1407" s="15">
        <v>2017</v>
      </c>
      <c r="D1407" s="15">
        <v>8</v>
      </c>
      <c r="E1407" s="15">
        <v>1</v>
      </c>
      <c r="F1407" s="6" t="s">
        <v>28</v>
      </c>
      <c r="G1407" s="6" t="s">
        <v>40</v>
      </c>
      <c r="H1407" s="7">
        <v>3.63</v>
      </c>
      <c r="I1407" s="6" t="s">
        <v>63</v>
      </c>
      <c r="J1407" s="6" t="s">
        <v>43</v>
      </c>
      <c r="K1407" s="7">
        <v>2.6</v>
      </c>
      <c r="L1407" s="6" t="s">
        <v>32</v>
      </c>
      <c r="M1407" s="6">
        <v>201831</v>
      </c>
      <c r="N1407" s="6" t="str">
        <f t="shared" si="64"/>
        <v>2018-3-1</v>
      </c>
      <c r="O1407" s="7">
        <v>2.74</v>
      </c>
      <c r="P1407" s="7">
        <v>2.9</v>
      </c>
      <c r="Q1407" s="6" t="s">
        <v>32</v>
      </c>
      <c r="R1407" s="6">
        <v>201881</v>
      </c>
      <c r="S1407" s="6" t="str">
        <f t="shared" si="65"/>
        <v>2018-8-1</v>
      </c>
      <c r="T1407" s="7">
        <v>2.14</v>
      </c>
      <c r="U1407" s="7">
        <v>0.83</v>
      </c>
      <c r="V1407" s="6" t="s">
        <v>42</v>
      </c>
      <c r="W1407" s="6">
        <v>1</v>
      </c>
      <c r="X1407" s="6">
        <v>0</v>
      </c>
      <c r="Y1407" s="6">
        <v>1</v>
      </c>
      <c r="Z1407" s="6">
        <v>1</v>
      </c>
      <c r="AA1407" s="6">
        <v>0</v>
      </c>
      <c r="AB1407" s="6">
        <v>0</v>
      </c>
      <c r="AC1407" s="6">
        <v>0</v>
      </c>
      <c r="AD1407" s="17"/>
      <c r="AE1407" s="6">
        <v>0</v>
      </c>
      <c r="AF1407" s="6">
        <v>0</v>
      </c>
      <c r="AG1407" s="17"/>
      <c r="AH1407" s="17"/>
    </row>
    <row r="1408" spans="1:34" x14ac:dyDescent="0.3">
      <c r="A1408" s="6">
        <v>201781</v>
      </c>
      <c r="B1408" s="12" t="str">
        <f t="shared" si="63"/>
        <v>2017-8-1</v>
      </c>
      <c r="C1408" s="15">
        <v>2017</v>
      </c>
      <c r="D1408" s="15">
        <v>8</v>
      </c>
      <c r="E1408" s="15">
        <v>1</v>
      </c>
      <c r="F1408" s="6" t="s">
        <v>28</v>
      </c>
      <c r="G1408" s="6" t="s">
        <v>40</v>
      </c>
      <c r="H1408" s="7">
        <v>3.39</v>
      </c>
      <c r="I1408" s="6" t="s">
        <v>54</v>
      </c>
      <c r="J1408" s="6" t="s">
        <v>41</v>
      </c>
      <c r="K1408" s="7">
        <v>2.9</v>
      </c>
      <c r="L1408" s="6" t="s">
        <v>32</v>
      </c>
      <c r="M1408" s="6">
        <v>201831</v>
      </c>
      <c r="N1408" s="6" t="str">
        <f t="shared" si="64"/>
        <v>2018-3-1</v>
      </c>
      <c r="O1408" s="7">
        <v>3</v>
      </c>
      <c r="P1408" s="7">
        <v>3.13</v>
      </c>
      <c r="Q1408" s="6" t="s">
        <v>32</v>
      </c>
      <c r="R1408" s="6">
        <v>202131</v>
      </c>
      <c r="S1408" s="6" t="str">
        <f t="shared" si="65"/>
        <v>2021-3-1</v>
      </c>
      <c r="T1408" s="7">
        <v>3.18</v>
      </c>
      <c r="U1408" s="7">
        <v>3.4</v>
      </c>
      <c r="V1408" s="6" t="s">
        <v>32</v>
      </c>
      <c r="W1408" s="6">
        <v>1</v>
      </c>
      <c r="X1408" s="6">
        <v>0</v>
      </c>
      <c r="Y1408" s="6">
        <v>1</v>
      </c>
      <c r="Z1408" s="6">
        <v>1</v>
      </c>
      <c r="AA1408" s="6">
        <v>1</v>
      </c>
      <c r="AB1408" s="6">
        <v>1</v>
      </c>
      <c r="AC1408" s="6">
        <v>0</v>
      </c>
      <c r="AD1408" s="17"/>
      <c r="AE1408" s="6">
        <v>0</v>
      </c>
      <c r="AF1408" s="6">
        <v>1</v>
      </c>
      <c r="AG1408" s="17"/>
      <c r="AH1408" s="17"/>
    </row>
    <row r="1409" spans="1:34" x14ac:dyDescent="0.3">
      <c r="A1409" s="6">
        <v>201781</v>
      </c>
      <c r="B1409" s="12" t="str">
        <f t="shared" si="63"/>
        <v>2017-8-1</v>
      </c>
      <c r="C1409" s="15">
        <v>2017</v>
      </c>
      <c r="D1409" s="15">
        <v>8</v>
      </c>
      <c r="E1409" s="15">
        <v>1</v>
      </c>
      <c r="F1409" s="6" t="s">
        <v>33</v>
      </c>
      <c r="G1409" s="6" t="s">
        <v>40</v>
      </c>
      <c r="H1409" s="7">
        <v>3.23</v>
      </c>
      <c r="I1409" s="6" t="s">
        <v>56</v>
      </c>
      <c r="J1409" s="6" t="s">
        <v>43</v>
      </c>
      <c r="K1409" s="7">
        <v>3.17</v>
      </c>
      <c r="L1409" s="6" t="s">
        <v>32</v>
      </c>
      <c r="M1409" s="6">
        <v>201831</v>
      </c>
      <c r="N1409" s="6" t="str">
        <f t="shared" si="64"/>
        <v>2018-3-1</v>
      </c>
      <c r="O1409" s="7">
        <v>2.81</v>
      </c>
      <c r="P1409" s="7">
        <v>2.5</v>
      </c>
      <c r="Q1409" s="6" t="s">
        <v>32</v>
      </c>
      <c r="R1409" s="6">
        <v>202131</v>
      </c>
      <c r="S1409" s="6" t="str">
        <f t="shared" si="65"/>
        <v>2021-3-1</v>
      </c>
      <c r="T1409" s="7">
        <v>2.99</v>
      </c>
      <c r="U1409" s="7">
        <v>3.45</v>
      </c>
      <c r="V1409" s="6" t="s">
        <v>32</v>
      </c>
      <c r="W1409" s="6">
        <v>1</v>
      </c>
      <c r="X1409" s="6">
        <v>0</v>
      </c>
      <c r="Y1409" s="6">
        <v>1</v>
      </c>
      <c r="Z1409" s="6">
        <v>1</v>
      </c>
      <c r="AA1409" s="6">
        <v>1</v>
      </c>
      <c r="AB1409" s="6">
        <v>1</v>
      </c>
      <c r="AC1409" s="6">
        <v>0</v>
      </c>
      <c r="AD1409" s="17"/>
      <c r="AE1409" s="6">
        <v>0</v>
      </c>
      <c r="AF1409" s="6">
        <v>0</v>
      </c>
      <c r="AG1409" s="17"/>
      <c r="AH1409" s="17"/>
    </row>
    <row r="1410" spans="1:34" x14ac:dyDescent="0.3">
      <c r="A1410" s="6">
        <v>201781</v>
      </c>
      <c r="B1410" s="12" t="str">
        <f t="shared" si="63"/>
        <v>2017-8-1</v>
      </c>
      <c r="C1410" s="15">
        <v>2017</v>
      </c>
      <c r="D1410" s="15">
        <v>8</v>
      </c>
      <c r="E1410" s="15">
        <v>1</v>
      </c>
      <c r="F1410" s="6" t="s">
        <v>28</v>
      </c>
      <c r="G1410" s="6" t="s">
        <v>29</v>
      </c>
      <c r="H1410" s="7">
        <v>3.2</v>
      </c>
      <c r="I1410" s="6" t="s">
        <v>51</v>
      </c>
      <c r="J1410" s="6" t="s">
        <v>43</v>
      </c>
      <c r="K1410" s="7">
        <v>2.76</v>
      </c>
      <c r="L1410" s="6" t="s">
        <v>32</v>
      </c>
      <c r="M1410" s="6">
        <v>201831</v>
      </c>
      <c r="N1410" s="6" t="str">
        <f t="shared" si="64"/>
        <v>2018-3-1</v>
      </c>
      <c r="O1410" s="7">
        <v>2.89</v>
      </c>
      <c r="P1410" s="7">
        <v>3</v>
      </c>
      <c r="Q1410" s="6" t="s">
        <v>32</v>
      </c>
      <c r="R1410" s="6">
        <v>201981</v>
      </c>
      <c r="S1410" s="6" t="str">
        <f t="shared" si="65"/>
        <v>2019-8-1</v>
      </c>
      <c r="T1410" s="7">
        <v>2.72</v>
      </c>
      <c r="U1410" s="7">
        <v>2.42</v>
      </c>
      <c r="V1410" s="6" t="s">
        <v>32</v>
      </c>
      <c r="W1410" s="6">
        <v>0</v>
      </c>
      <c r="X1410" s="6">
        <v>0</v>
      </c>
      <c r="Y1410" s="6">
        <v>1</v>
      </c>
      <c r="Z1410" s="6">
        <v>0</v>
      </c>
      <c r="AA1410" s="6">
        <v>1</v>
      </c>
      <c r="AB1410" s="6">
        <v>0</v>
      </c>
      <c r="AC1410" s="6">
        <v>0</v>
      </c>
      <c r="AD1410" s="17"/>
      <c r="AE1410" s="6">
        <v>0</v>
      </c>
      <c r="AF1410" s="6">
        <v>0</v>
      </c>
      <c r="AG1410" s="17"/>
      <c r="AH1410" s="17"/>
    </row>
    <row r="1411" spans="1:34" x14ac:dyDescent="0.3">
      <c r="A1411" s="6">
        <v>201781</v>
      </c>
      <c r="B1411" s="12" t="str">
        <f t="shared" ref="B1411:B1474" si="66">LEFT(A1411,4)&amp;"-"&amp;MID(A1411,5,1)&amp;"-"&amp;RIGHT(A1411,1)</f>
        <v>2017-8-1</v>
      </c>
      <c r="C1411" s="15">
        <v>2017</v>
      </c>
      <c r="D1411" s="15">
        <v>8</v>
      </c>
      <c r="E1411" s="15">
        <v>1</v>
      </c>
      <c r="F1411" s="6" t="s">
        <v>33</v>
      </c>
      <c r="G1411" s="6" t="s">
        <v>38</v>
      </c>
      <c r="H1411" s="7">
        <v>3.25</v>
      </c>
      <c r="I1411" s="6" t="s">
        <v>54</v>
      </c>
      <c r="J1411" s="6" t="s">
        <v>31</v>
      </c>
      <c r="K1411" s="7">
        <v>2.65</v>
      </c>
      <c r="L1411" s="6" t="s">
        <v>32</v>
      </c>
      <c r="M1411" s="6">
        <v>201831</v>
      </c>
      <c r="N1411" s="6" t="str">
        <f t="shared" ref="N1411:N1474" si="67">LEFT(M1411,4)&amp;"-"&amp;MID(M1411,5,1)&amp;"-"&amp;RIGHT(M1411,1)</f>
        <v>2018-3-1</v>
      </c>
      <c r="O1411" s="7">
        <v>3.3</v>
      </c>
      <c r="P1411" s="7">
        <v>3.65</v>
      </c>
      <c r="Q1411" s="6" t="s">
        <v>32</v>
      </c>
      <c r="R1411" s="6">
        <v>201931</v>
      </c>
      <c r="S1411" s="6" t="str">
        <f t="shared" ref="S1411:S1474" si="68">LEFT(R1411,4)&amp;"-"&amp;MID(R1411,5,1)&amp;"-"&amp;RIGHT(R1411,1)</f>
        <v>2019-3-1</v>
      </c>
      <c r="T1411" s="7">
        <v>2.87</v>
      </c>
      <c r="U1411" s="7">
        <v>2.76</v>
      </c>
      <c r="V1411" s="6" t="s">
        <v>32</v>
      </c>
      <c r="W1411" s="6">
        <v>0</v>
      </c>
      <c r="X1411" s="6">
        <v>1</v>
      </c>
      <c r="Y1411" s="6">
        <v>1</v>
      </c>
      <c r="Z1411" s="6">
        <v>1</v>
      </c>
      <c r="AA1411" s="6">
        <v>0</v>
      </c>
      <c r="AB1411" s="6">
        <v>0</v>
      </c>
      <c r="AC1411" s="6">
        <v>0</v>
      </c>
      <c r="AD1411" s="17"/>
      <c r="AE1411" s="6">
        <v>0</v>
      </c>
      <c r="AF1411" s="6">
        <v>0</v>
      </c>
      <c r="AG1411" s="17"/>
      <c r="AH1411" s="17"/>
    </row>
    <row r="1412" spans="1:34" x14ac:dyDescent="0.3">
      <c r="A1412" s="6">
        <v>201781</v>
      </c>
      <c r="B1412" s="12" t="str">
        <f t="shared" si="66"/>
        <v>2017-8-1</v>
      </c>
      <c r="C1412" s="15">
        <v>2017</v>
      </c>
      <c r="D1412" s="15">
        <v>8</v>
      </c>
      <c r="E1412" s="15">
        <v>1</v>
      </c>
      <c r="F1412" s="6" t="s">
        <v>33</v>
      </c>
      <c r="G1412" s="6" t="s">
        <v>40</v>
      </c>
      <c r="H1412" s="7">
        <v>3.45</v>
      </c>
      <c r="I1412" s="6" t="s">
        <v>60</v>
      </c>
      <c r="J1412" s="6" t="s">
        <v>43</v>
      </c>
      <c r="K1412" s="7">
        <v>3.24</v>
      </c>
      <c r="L1412" s="6" t="s">
        <v>32</v>
      </c>
      <c r="M1412" s="6">
        <v>201831</v>
      </c>
      <c r="N1412" s="6" t="str">
        <f t="shared" si="67"/>
        <v>2018-3-1</v>
      </c>
      <c r="O1412" s="7">
        <v>2.92</v>
      </c>
      <c r="P1412" s="7">
        <v>2.46</v>
      </c>
      <c r="Q1412" s="6" t="s">
        <v>32</v>
      </c>
      <c r="R1412" s="6">
        <v>202131</v>
      </c>
      <c r="S1412" s="6" t="str">
        <f t="shared" si="68"/>
        <v>2021-3-1</v>
      </c>
      <c r="T1412" s="7">
        <v>3.34</v>
      </c>
      <c r="U1412" s="7">
        <v>3.92</v>
      </c>
      <c r="V1412" s="6" t="s">
        <v>32</v>
      </c>
      <c r="W1412" s="6">
        <v>1</v>
      </c>
      <c r="X1412" s="6">
        <v>0</v>
      </c>
      <c r="Y1412" s="6">
        <v>1</v>
      </c>
      <c r="Z1412" s="6">
        <v>1</v>
      </c>
      <c r="AA1412" s="6">
        <v>1</v>
      </c>
      <c r="AB1412" s="6">
        <v>1</v>
      </c>
      <c r="AC1412" s="6">
        <v>0</v>
      </c>
      <c r="AD1412" s="17"/>
      <c r="AE1412" s="6">
        <v>0</v>
      </c>
      <c r="AF1412" s="6">
        <v>1</v>
      </c>
      <c r="AG1412" s="17"/>
      <c r="AH1412" s="17"/>
    </row>
    <row r="1413" spans="1:34" x14ac:dyDescent="0.3">
      <c r="A1413" s="6">
        <v>201781</v>
      </c>
      <c r="B1413" s="12" t="str">
        <f t="shared" si="66"/>
        <v>2017-8-1</v>
      </c>
      <c r="C1413" s="15">
        <v>2017</v>
      </c>
      <c r="D1413" s="15">
        <v>8</v>
      </c>
      <c r="E1413" s="15">
        <v>1</v>
      </c>
      <c r="F1413" s="6" t="s">
        <v>28</v>
      </c>
      <c r="G1413" s="6" t="s">
        <v>40</v>
      </c>
      <c r="H1413" s="7">
        <v>3.44</v>
      </c>
      <c r="I1413" s="6" t="s">
        <v>60</v>
      </c>
      <c r="J1413" s="6" t="s">
        <v>31</v>
      </c>
      <c r="K1413" s="7">
        <v>3.8</v>
      </c>
      <c r="L1413" s="6" t="s">
        <v>32</v>
      </c>
      <c r="M1413" s="6">
        <v>201831</v>
      </c>
      <c r="N1413" s="6" t="str">
        <f t="shared" si="67"/>
        <v>2018-3-1</v>
      </c>
      <c r="O1413" s="7">
        <v>3.86</v>
      </c>
      <c r="P1413" s="7">
        <v>3.92</v>
      </c>
      <c r="Q1413" s="6" t="s">
        <v>32</v>
      </c>
      <c r="R1413" s="6">
        <v>202031</v>
      </c>
      <c r="S1413" s="6" t="str">
        <f t="shared" si="68"/>
        <v>2020-3-1</v>
      </c>
      <c r="T1413" s="7">
        <v>3.86</v>
      </c>
      <c r="U1413" s="7">
        <v>3.94</v>
      </c>
      <c r="V1413" s="6" t="s">
        <v>32</v>
      </c>
      <c r="W1413" s="6">
        <v>0</v>
      </c>
      <c r="X1413" s="6">
        <v>0</v>
      </c>
      <c r="Y1413" s="6">
        <v>1</v>
      </c>
      <c r="Z1413" s="6">
        <v>1</v>
      </c>
      <c r="AA1413" s="6">
        <v>1</v>
      </c>
      <c r="AB1413" s="6">
        <v>0</v>
      </c>
      <c r="AC1413" s="6">
        <v>0</v>
      </c>
      <c r="AD1413" s="17"/>
      <c r="AE1413" s="6">
        <v>0</v>
      </c>
      <c r="AF1413" s="6">
        <v>1</v>
      </c>
      <c r="AG1413" s="17"/>
      <c r="AH1413" s="17"/>
    </row>
    <row r="1414" spans="1:34" x14ac:dyDescent="0.3">
      <c r="A1414" s="6">
        <v>201781</v>
      </c>
      <c r="B1414" s="12" t="str">
        <f t="shared" si="66"/>
        <v>2017-8-1</v>
      </c>
      <c r="C1414" s="15">
        <v>2017</v>
      </c>
      <c r="D1414" s="15">
        <v>8</v>
      </c>
      <c r="E1414" s="15">
        <v>1</v>
      </c>
      <c r="F1414" s="6" t="s">
        <v>28</v>
      </c>
      <c r="G1414" s="6" t="s">
        <v>40</v>
      </c>
      <c r="H1414" s="7">
        <v>3.3</v>
      </c>
      <c r="I1414" s="6" t="s">
        <v>54</v>
      </c>
      <c r="J1414" s="6" t="s">
        <v>43</v>
      </c>
      <c r="K1414" s="7">
        <v>2.4</v>
      </c>
      <c r="L1414" s="6" t="s">
        <v>32</v>
      </c>
      <c r="M1414" s="6">
        <v>201831</v>
      </c>
      <c r="N1414" s="6" t="str">
        <f t="shared" si="67"/>
        <v>2018-3-1</v>
      </c>
      <c r="O1414" s="7">
        <v>2.09</v>
      </c>
      <c r="P1414" s="7">
        <v>1.76</v>
      </c>
      <c r="Q1414" s="6" t="s">
        <v>42</v>
      </c>
      <c r="R1414" s="6">
        <v>201931</v>
      </c>
      <c r="S1414" s="6" t="str">
        <f t="shared" si="68"/>
        <v>2019-3-1</v>
      </c>
      <c r="T1414" s="7">
        <v>2.06</v>
      </c>
      <c r="U1414" s="7">
        <v>2.9</v>
      </c>
      <c r="V1414" s="6" t="s">
        <v>32</v>
      </c>
      <c r="W1414" s="6">
        <v>0</v>
      </c>
      <c r="X1414" s="6">
        <v>0</v>
      </c>
      <c r="Y1414" s="6">
        <v>1</v>
      </c>
      <c r="Z1414" s="6">
        <v>1</v>
      </c>
      <c r="AA1414" s="6">
        <v>0</v>
      </c>
      <c r="AB1414" s="6">
        <v>0</v>
      </c>
      <c r="AC1414" s="6">
        <v>0</v>
      </c>
      <c r="AD1414" s="17"/>
      <c r="AE1414" s="6">
        <v>0</v>
      </c>
      <c r="AF1414" s="6">
        <v>0</v>
      </c>
      <c r="AG1414" s="17"/>
      <c r="AH1414" s="17"/>
    </row>
    <row r="1415" spans="1:34" x14ac:dyDescent="0.3">
      <c r="A1415" s="6">
        <v>201781</v>
      </c>
      <c r="B1415" s="12" t="str">
        <f t="shared" si="66"/>
        <v>2017-8-1</v>
      </c>
      <c r="C1415" s="15">
        <v>2017</v>
      </c>
      <c r="D1415" s="15">
        <v>8</v>
      </c>
      <c r="E1415" s="15">
        <v>1</v>
      </c>
      <c r="F1415" s="6" t="s">
        <v>28</v>
      </c>
      <c r="G1415" s="6" t="s">
        <v>40</v>
      </c>
      <c r="H1415" s="7">
        <v>2.71</v>
      </c>
      <c r="I1415" s="6" t="s">
        <v>59</v>
      </c>
      <c r="J1415" s="6" t="s">
        <v>41</v>
      </c>
      <c r="K1415" s="7">
        <v>3</v>
      </c>
      <c r="L1415" s="6" t="s">
        <v>32</v>
      </c>
      <c r="M1415" s="6">
        <v>201831</v>
      </c>
      <c r="N1415" s="6" t="str">
        <f t="shared" si="67"/>
        <v>2018-3-1</v>
      </c>
      <c r="O1415" s="7">
        <v>3.16</v>
      </c>
      <c r="P1415" s="7">
        <v>3.31</v>
      </c>
      <c r="Q1415" s="6" t="s">
        <v>32</v>
      </c>
      <c r="R1415" s="6">
        <v>202131</v>
      </c>
      <c r="S1415" s="6" t="str">
        <f t="shared" si="68"/>
        <v>2021-3-1</v>
      </c>
      <c r="T1415" s="7">
        <v>3.32</v>
      </c>
      <c r="U1415" s="7">
        <v>3.92</v>
      </c>
      <c r="V1415" s="6" t="s">
        <v>32</v>
      </c>
      <c r="W1415" s="6">
        <v>0</v>
      </c>
      <c r="X1415" s="6">
        <v>0</v>
      </c>
      <c r="Y1415" s="6">
        <v>1</v>
      </c>
      <c r="Z1415" s="6">
        <v>1</v>
      </c>
      <c r="AA1415" s="6">
        <v>1</v>
      </c>
      <c r="AB1415" s="6">
        <v>1</v>
      </c>
      <c r="AC1415" s="6">
        <v>0</v>
      </c>
      <c r="AD1415" s="17"/>
      <c r="AE1415" s="6">
        <v>0</v>
      </c>
      <c r="AF1415" s="6">
        <v>1</v>
      </c>
      <c r="AG1415" s="17"/>
      <c r="AH1415" s="17"/>
    </row>
    <row r="1416" spans="1:34" x14ac:dyDescent="0.3">
      <c r="A1416" s="6">
        <v>201781</v>
      </c>
      <c r="B1416" s="12" t="str">
        <f t="shared" si="66"/>
        <v>2017-8-1</v>
      </c>
      <c r="C1416" s="15">
        <v>2017</v>
      </c>
      <c r="D1416" s="15">
        <v>8</v>
      </c>
      <c r="E1416" s="15">
        <v>1</v>
      </c>
      <c r="F1416" s="6" t="s">
        <v>28</v>
      </c>
      <c r="G1416" s="6" t="s">
        <v>29</v>
      </c>
      <c r="H1416" s="7">
        <v>3.04</v>
      </c>
      <c r="I1416" s="6" t="s">
        <v>54</v>
      </c>
      <c r="J1416" s="6" t="s">
        <v>46</v>
      </c>
      <c r="K1416" s="7">
        <v>0.4</v>
      </c>
      <c r="L1416" s="6" t="s">
        <v>39</v>
      </c>
      <c r="M1416" s="6">
        <v>201831</v>
      </c>
      <c r="N1416" s="6" t="str">
        <f t="shared" si="67"/>
        <v>2018-3-1</v>
      </c>
      <c r="O1416" s="7">
        <v>1.35</v>
      </c>
      <c r="P1416" s="7">
        <v>1.98</v>
      </c>
      <c r="Q1416" s="6" t="s">
        <v>39</v>
      </c>
      <c r="R1416" s="6">
        <v>202131</v>
      </c>
      <c r="S1416" s="6" t="str">
        <f t="shared" si="68"/>
        <v>2021-3-1</v>
      </c>
      <c r="T1416" s="7">
        <v>2.93</v>
      </c>
      <c r="U1416" s="7">
        <v>3.42</v>
      </c>
      <c r="V1416" s="6" t="s">
        <v>32</v>
      </c>
      <c r="W1416" s="6">
        <v>0</v>
      </c>
      <c r="X1416" s="6">
        <v>0</v>
      </c>
      <c r="Y1416" s="6">
        <v>1</v>
      </c>
      <c r="Z1416" s="6">
        <v>1</v>
      </c>
      <c r="AA1416" s="6">
        <v>1</v>
      </c>
      <c r="AB1416" s="6">
        <v>1</v>
      </c>
      <c r="AC1416" s="6">
        <v>0</v>
      </c>
      <c r="AD1416" s="17"/>
      <c r="AE1416" s="6">
        <v>0</v>
      </c>
      <c r="AF1416" s="6">
        <v>1</v>
      </c>
      <c r="AG1416" s="17"/>
      <c r="AH1416" s="17"/>
    </row>
    <row r="1417" spans="1:34" x14ac:dyDescent="0.3">
      <c r="A1417" s="6">
        <v>201781</v>
      </c>
      <c r="B1417" s="12" t="str">
        <f t="shared" si="66"/>
        <v>2017-8-1</v>
      </c>
      <c r="C1417" s="15">
        <v>2017</v>
      </c>
      <c r="D1417" s="15">
        <v>8</v>
      </c>
      <c r="E1417" s="15">
        <v>1</v>
      </c>
      <c r="F1417" s="6" t="s">
        <v>28</v>
      </c>
      <c r="G1417" s="6" t="s">
        <v>40</v>
      </c>
      <c r="H1417" s="7">
        <v>3.55</v>
      </c>
      <c r="I1417" s="6" t="s">
        <v>56</v>
      </c>
      <c r="J1417" s="6" t="s">
        <v>31</v>
      </c>
      <c r="K1417" s="7">
        <v>2.64</v>
      </c>
      <c r="L1417" s="6" t="s">
        <v>32</v>
      </c>
      <c r="M1417" s="6">
        <v>201831</v>
      </c>
      <c r="N1417" s="6" t="str">
        <f t="shared" si="67"/>
        <v>2018-3-1</v>
      </c>
      <c r="O1417" s="7">
        <v>2.4500000000000002</v>
      </c>
      <c r="P1417" s="7">
        <v>2.25</v>
      </c>
      <c r="Q1417" s="6" t="s">
        <v>32</v>
      </c>
      <c r="R1417" s="6">
        <v>201831</v>
      </c>
      <c r="S1417" s="6" t="str">
        <f t="shared" si="68"/>
        <v>2018-3-1</v>
      </c>
      <c r="T1417" s="7">
        <v>2.4500000000000002</v>
      </c>
      <c r="U1417" s="7">
        <v>2.25</v>
      </c>
      <c r="V1417" s="6" t="s">
        <v>32</v>
      </c>
      <c r="W1417" s="6">
        <v>1</v>
      </c>
      <c r="X1417" s="6">
        <v>0</v>
      </c>
      <c r="Y1417" s="6">
        <v>1</v>
      </c>
      <c r="Z1417" s="6">
        <v>0</v>
      </c>
      <c r="AA1417" s="6">
        <v>0</v>
      </c>
      <c r="AB1417" s="6">
        <v>0</v>
      </c>
      <c r="AC1417" s="6">
        <v>0</v>
      </c>
      <c r="AD1417" s="17"/>
      <c r="AE1417" s="6">
        <v>0</v>
      </c>
      <c r="AF1417" s="6">
        <v>0</v>
      </c>
      <c r="AG1417" s="17"/>
      <c r="AH1417" s="17"/>
    </row>
    <row r="1418" spans="1:34" x14ac:dyDescent="0.3">
      <c r="A1418" s="6">
        <v>201781</v>
      </c>
      <c r="B1418" s="12" t="str">
        <f t="shared" si="66"/>
        <v>2017-8-1</v>
      </c>
      <c r="C1418" s="15">
        <v>2017</v>
      </c>
      <c r="D1418" s="15">
        <v>8</v>
      </c>
      <c r="E1418" s="15">
        <v>1</v>
      </c>
      <c r="F1418" s="6" t="s">
        <v>33</v>
      </c>
      <c r="G1418" s="6" t="s">
        <v>38</v>
      </c>
      <c r="H1418" s="7">
        <v>3.03</v>
      </c>
      <c r="I1418" s="6" t="s">
        <v>53</v>
      </c>
      <c r="J1418" s="6" t="s">
        <v>43</v>
      </c>
      <c r="K1418" s="7">
        <v>2.02</v>
      </c>
      <c r="L1418" s="6" t="s">
        <v>32</v>
      </c>
      <c r="M1418" s="6">
        <v>201831</v>
      </c>
      <c r="N1418" s="6" t="str">
        <f t="shared" si="67"/>
        <v>2018-3-1</v>
      </c>
      <c r="O1418" s="7">
        <v>1.74</v>
      </c>
      <c r="P1418" s="7">
        <v>1.53</v>
      </c>
      <c r="Q1418" s="6" t="s">
        <v>39</v>
      </c>
      <c r="R1418" s="6">
        <v>202131</v>
      </c>
      <c r="S1418" s="6" t="str">
        <f t="shared" si="68"/>
        <v>2021-3-1</v>
      </c>
      <c r="T1418" s="7">
        <v>2.13</v>
      </c>
      <c r="U1418" s="7">
        <v>1.97</v>
      </c>
      <c r="V1418" s="6" t="s">
        <v>32</v>
      </c>
      <c r="W1418" s="6">
        <v>1</v>
      </c>
      <c r="X1418" s="6">
        <v>0</v>
      </c>
      <c r="Y1418" s="6">
        <v>1</v>
      </c>
      <c r="Z1418" s="6">
        <v>1</v>
      </c>
      <c r="AA1418" s="6">
        <v>1</v>
      </c>
      <c r="AB1418" s="6">
        <v>1</v>
      </c>
      <c r="AC1418" s="6">
        <v>0</v>
      </c>
      <c r="AD1418" s="17"/>
      <c r="AE1418" s="6">
        <v>0</v>
      </c>
      <c r="AF1418" s="6">
        <v>0</v>
      </c>
      <c r="AG1418" s="17"/>
      <c r="AH1418" s="17"/>
    </row>
    <row r="1419" spans="1:34" x14ac:dyDescent="0.3">
      <c r="A1419" s="6">
        <v>201781</v>
      </c>
      <c r="B1419" s="12" t="str">
        <f t="shared" si="66"/>
        <v>2017-8-1</v>
      </c>
      <c r="C1419" s="15">
        <v>2017</v>
      </c>
      <c r="D1419" s="15">
        <v>8</v>
      </c>
      <c r="E1419" s="15">
        <v>1</v>
      </c>
      <c r="F1419" s="6" t="s">
        <v>33</v>
      </c>
      <c r="G1419" s="6" t="s">
        <v>40</v>
      </c>
      <c r="H1419" s="7">
        <v>3.76</v>
      </c>
      <c r="I1419" s="6" t="s">
        <v>63</v>
      </c>
      <c r="J1419" s="6" t="s">
        <v>43</v>
      </c>
      <c r="K1419" s="7">
        <v>3.44</v>
      </c>
      <c r="L1419" s="6" t="s">
        <v>32</v>
      </c>
      <c r="M1419" s="6">
        <v>201831</v>
      </c>
      <c r="N1419" s="6" t="str">
        <f t="shared" si="67"/>
        <v>2018-3-1</v>
      </c>
      <c r="O1419" s="7">
        <v>3.55</v>
      </c>
      <c r="P1419" s="7">
        <v>3.65</v>
      </c>
      <c r="Q1419" s="6" t="s">
        <v>32</v>
      </c>
      <c r="R1419" s="6">
        <v>202131</v>
      </c>
      <c r="S1419" s="6" t="str">
        <f t="shared" si="68"/>
        <v>2021-3-1</v>
      </c>
      <c r="T1419" s="7">
        <v>3.69</v>
      </c>
      <c r="U1419" s="7">
        <v>3.9</v>
      </c>
      <c r="V1419" s="6" t="s">
        <v>32</v>
      </c>
      <c r="W1419" s="6">
        <v>0</v>
      </c>
      <c r="X1419" s="6">
        <v>0</v>
      </c>
      <c r="Y1419" s="6">
        <v>1</v>
      </c>
      <c r="Z1419" s="6">
        <v>1</v>
      </c>
      <c r="AA1419" s="6">
        <v>1</v>
      </c>
      <c r="AB1419" s="6">
        <v>1</v>
      </c>
      <c r="AC1419" s="6">
        <v>0</v>
      </c>
      <c r="AD1419" s="17"/>
      <c r="AE1419" s="6">
        <v>0</v>
      </c>
      <c r="AF1419" s="6">
        <v>1</v>
      </c>
      <c r="AG1419" s="17"/>
      <c r="AH1419" s="17"/>
    </row>
    <row r="1420" spans="1:34" x14ac:dyDescent="0.3">
      <c r="A1420" s="6">
        <v>201781</v>
      </c>
      <c r="B1420" s="12" t="str">
        <f t="shared" si="66"/>
        <v>2017-8-1</v>
      </c>
      <c r="C1420" s="15">
        <v>2017</v>
      </c>
      <c r="D1420" s="15">
        <v>8</v>
      </c>
      <c r="E1420" s="15">
        <v>1</v>
      </c>
      <c r="F1420" s="6" t="s">
        <v>33</v>
      </c>
      <c r="G1420" s="6" t="s">
        <v>40</v>
      </c>
      <c r="H1420" s="7">
        <v>3.39</v>
      </c>
      <c r="I1420" s="6" t="s">
        <v>53</v>
      </c>
      <c r="J1420" s="6" t="s">
        <v>43</v>
      </c>
      <c r="K1420" s="7">
        <v>3.41</v>
      </c>
      <c r="L1420" s="6" t="s">
        <v>32</v>
      </c>
      <c r="M1420" s="6">
        <v>201831</v>
      </c>
      <c r="N1420" s="6" t="str">
        <f t="shared" si="67"/>
        <v>2018-3-1</v>
      </c>
      <c r="O1420" s="7">
        <v>3.15</v>
      </c>
      <c r="P1420" s="7">
        <v>2.92</v>
      </c>
      <c r="Q1420" s="6" t="s">
        <v>32</v>
      </c>
      <c r="R1420" s="6">
        <v>202131</v>
      </c>
      <c r="S1420" s="6" t="str">
        <f t="shared" si="68"/>
        <v>2021-3-1</v>
      </c>
      <c r="T1420" s="7">
        <v>3.23</v>
      </c>
      <c r="U1420" s="7">
        <v>3.32</v>
      </c>
      <c r="V1420" s="6" t="s">
        <v>32</v>
      </c>
      <c r="W1420" s="6">
        <v>1</v>
      </c>
      <c r="X1420" s="6">
        <v>0</v>
      </c>
      <c r="Y1420" s="6">
        <v>1</v>
      </c>
      <c r="Z1420" s="6">
        <v>1</v>
      </c>
      <c r="AA1420" s="6">
        <v>1</v>
      </c>
      <c r="AB1420" s="6">
        <v>1</v>
      </c>
      <c r="AC1420" s="6">
        <v>0</v>
      </c>
      <c r="AD1420" s="17"/>
      <c r="AE1420" s="6">
        <v>0</v>
      </c>
      <c r="AF1420" s="6">
        <v>1</v>
      </c>
      <c r="AG1420" s="17"/>
      <c r="AH1420" s="17"/>
    </row>
    <row r="1421" spans="1:34" x14ac:dyDescent="0.3">
      <c r="A1421" s="6">
        <v>201881</v>
      </c>
      <c r="B1421" s="12" t="str">
        <f t="shared" si="66"/>
        <v>2018-8-1</v>
      </c>
      <c r="C1421" s="15">
        <v>2018</v>
      </c>
      <c r="D1421" s="15">
        <v>8</v>
      </c>
      <c r="E1421" s="15">
        <v>1</v>
      </c>
      <c r="F1421" s="6" t="s">
        <v>33</v>
      </c>
      <c r="G1421" s="6" t="s">
        <v>34</v>
      </c>
      <c r="H1421" s="7">
        <v>3.3</v>
      </c>
      <c r="I1421" s="6" t="s">
        <v>57</v>
      </c>
      <c r="J1421" s="6" t="s">
        <v>35</v>
      </c>
      <c r="K1421" s="7">
        <v>0</v>
      </c>
      <c r="L1421" s="6" t="s">
        <v>32</v>
      </c>
      <c r="M1421" s="6">
        <v>201951</v>
      </c>
      <c r="N1421" s="6" t="str">
        <f t="shared" si="67"/>
        <v>2019-5-1</v>
      </c>
      <c r="O1421" s="7">
        <v>2.7</v>
      </c>
      <c r="P1421" s="7">
        <v>4</v>
      </c>
      <c r="Q1421" s="6" t="s">
        <v>32</v>
      </c>
      <c r="R1421" s="6">
        <v>202131</v>
      </c>
      <c r="S1421" s="6" t="str">
        <f t="shared" si="68"/>
        <v>2021-3-1</v>
      </c>
      <c r="T1421" s="7">
        <v>3.47</v>
      </c>
      <c r="U1421" s="7">
        <v>3.66</v>
      </c>
      <c r="V1421" s="6" t="s">
        <v>32</v>
      </c>
      <c r="W1421" s="6">
        <v>0</v>
      </c>
      <c r="X1421" s="6">
        <v>0</v>
      </c>
      <c r="Y1421" s="6">
        <v>1</v>
      </c>
      <c r="Z1421" s="6">
        <v>1</v>
      </c>
      <c r="AA1421" s="6">
        <v>1</v>
      </c>
      <c r="AB1421" s="6">
        <v>0</v>
      </c>
      <c r="AC1421" s="17"/>
      <c r="AD1421" s="17"/>
      <c r="AE1421" s="6">
        <v>0</v>
      </c>
      <c r="AF1421" s="6">
        <v>1</v>
      </c>
      <c r="AG1421" s="17"/>
      <c r="AH1421" s="17"/>
    </row>
    <row r="1422" spans="1:34" x14ac:dyDescent="0.3">
      <c r="A1422" s="6">
        <v>201881</v>
      </c>
      <c r="B1422" s="12" t="str">
        <f t="shared" si="66"/>
        <v>2018-8-1</v>
      </c>
      <c r="C1422" s="15">
        <v>2018</v>
      </c>
      <c r="D1422" s="15">
        <v>8</v>
      </c>
      <c r="E1422" s="15">
        <v>1</v>
      </c>
      <c r="F1422" s="6" t="s">
        <v>28</v>
      </c>
      <c r="G1422" s="6" t="s">
        <v>34</v>
      </c>
      <c r="H1422" s="7">
        <v>3.5</v>
      </c>
      <c r="I1422" s="6" t="s">
        <v>60</v>
      </c>
      <c r="J1422" s="6" t="s">
        <v>35</v>
      </c>
      <c r="K1422" s="7">
        <v>0</v>
      </c>
      <c r="L1422" s="6" t="s">
        <v>39</v>
      </c>
      <c r="M1422" s="6">
        <v>201881</v>
      </c>
      <c r="N1422" s="6" t="str">
        <f t="shared" si="67"/>
        <v>2018-8-1</v>
      </c>
      <c r="O1422" s="7">
        <v>0</v>
      </c>
      <c r="P1422" s="7">
        <v>0</v>
      </c>
      <c r="Q1422" s="6" t="s">
        <v>39</v>
      </c>
      <c r="R1422" s="6">
        <v>201881</v>
      </c>
      <c r="S1422" s="6" t="str">
        <f t="shared" si="68"/>
        <v>2018-8-1</v>
      </c>
      <c r="T1422" s="7">
        <v>0</v>
      </c>
      <c r="U1422" s="7">
        <v>0</v>
      </c>
      <c r="V1422" s="6" t="s">
        <v>39</v>
      </c>
      <c r="W1422" s="6">
        <v>0</v>
      </c>
      <c r="X1422" s="6">
        <v>0</v>
      </c>
      <c r="Y1422" s="6">
        <v>1</v>
      </c>
      <c r="Z1422" s="6">
        <v>0</v>
      </c>
      <c r="AA1422" s="6">
        <v>0</v>
      </c>
      <c r="AB1422" s="6">
        <v>0</v>
      </c>
      <c r="AC1422" s="17"/>
      <c r="AD1422" s="17"/>
      <c r="AE1422" s="6">
        <v>0</v>
      </c>
      <c r="AF1422" s="6">
        <v>1</v>
      </c>
      <c r="AG1422" s="17"/>
      <c r="AH1422" s="17"/>
    </row>
    <row r="1423" spans="1:34" x14ac:dyDescent="0.3">
      <c r="A1423" s="6">
        <v>201881</v>
      </c>
      <c r="B1423" s="12" t="str">
        <f t="shared" si="66"/>
        <v>2018-8-1</v>
      </c>
      <c r="C1423" s="15">
        <v>2018</v>
      </c>
      <c r="D1423" s="15">
        <v>8</v>
      </c>
      <c r="E1423" s="15">
        <v>1</v>
      </c>
      <c r="F1423" s="6" t="s">
        <v>28</v>
      </c>
      <c r="G1423" s="6" t="s">
        <v>34</v>
      </c>
      <c r="H1423" s="7">
        <v>3.81</v>
      </c>
      <c r="I1423" s="6" t="s">
        <v>51</v>
      </c>
      <c r="J1423" s="6" t="s">
        <v>35</v>
      </c>
      <c r="K1423" s="7">
        <v>2.48</v>
      </c>
      <c r="L1423" s="6" t="s">
        <v>32</v>
      </c>
      <c r="M1423" s="6">
        <v>201931</v>
      </c>
      <c r="N1423" s="6" t="str">
        <f t="shared" si="67"/>
        <v>2019-3-1</v>
      </c>
      <c r="O1423" s="7">
        <v>2.0699999999999998</v>
      </c>
      <c r="P1423" s="7">
        <v>1.65</v>
      </c>
      <c r="Q1423" s="6" t="s">
        <v>42</v>
      </c>
      <c r="R1423" s="6">
        <v>202031</v>
      </c>
      <c r="S1423" s="6" t="str">
        <f t="shared" si="68"/>
        <v>2020-3-1</v>
      </c>
      <c r="T1423" s="7">
        <v>2.09</v>
      </c>
      <c r="U1423" s="7">
        <v>1.59</v>
      </c>
      <c r="V1423" s="6" t="s">
        <v>42</v>
      </c>
      <c r="W1423" s="6">
        <v>0</v>
      </c>
      <c r="X1423" s="6">
        <v>0</v>
      </c>
      <c r="Y1423" s="6">
        <v>1</v>
      </c>
      <c r="Z1423" s="6">
        <v>1</v>
      </c>
      <c r="AA1423" s="6">
        <v>0</v>
      </c>
      <c r="AB1423" s="6">
        <v>0</v>
      </c>
      <c r="AC1423" s="17"/>
      <c r="AD1423" s="17"/>
      <c r="AE1423" s="6">
        <v>0</v>
      </c>
      <c r="AF1423" s="6">
        <v>0</v>
      </c>
      <c r="AG1423" s="17"/>
      <c r="AH1423" s="17"/>
    </row>
    <row r="1424" spans="1:34" x14ac:dyDescent="0.3">
      <c r="A1424" s="6">
        <v>201881</v>
      </c>
      <c r="B1424" s="12" t="str">
        <f t="shared" si="66"/>
        <v>2018-8-1</v>
      </c>
      <c r="C1424" s="15">
        <v>2018</v>
      </c>
      <c r="D1424" s="15">
        <v>8</v>
      </c>
      <c r="E1424" s="15">
        <v>1</v>
      </c>
      <c r="F1424" s="6" t="s">
        <v>28</v>
      </c>
      <c r="G1424" s="6" t="s">
        <v>34</v>
      </c>
      <c r="H1424" s="7">
        <v>4</v>
      </c>
      <c r="I1424" s="6" t="s">
        <v>51</v>
      </c>
      <c r="J1424" s="6" t="s">
        <v>35</v>
      </c>
      <c r="K1424" s="7">
        <v>2.1</v>
      </c>
      <c r="L1424" s="6" t="s">
        <v>32</v>
      </c>
      <c r="M1424" s="6">
        <v>201951</v>
      </c>
      <c r="N1424" s="6" t="str">
        <f t="shared" si="67"/>
        <v>2019-5-1</v>
      </c>
      <c r="O1424" s="7">
        <v>2</v>
      </c>
      <c r="P1424" s="7">
        <v>2.7</v>
      </c>
      <c r="Q1424" s="6" t="s">
        <v>32</v>
      </c>
      <c r="R1424" s="6">
        <v>201981</v>
      </c>
      <c r="S1424" s="6" t="str">
        <f t="shared" si="68"/>
        <v>2019-8-1</v>
      </c>
      <c r="T1424" s="7">
        <v>2.04</v>
      </c>
      <c r="U1424" s="7">
        <v>2.13</v>
      </c>
      <c r="V1424" s="6" t="s">
        <v>32</v>
      </c>
      <c r="W1424" s="6">
        <v>0</v>
      </c>
      <c r="X1424" s="6">
        <v>0</v>
      </c>
      <c r="Y1424" s="6">
        <v>1</v>
      </c>
      <c r="Z1424" s="6">
        <v>1</v>
      </c>
      <c r="AA1424" s="6">
        <v>0</v>
      </c>
      <c r="AB1424" s="6">
        <v>0</v>
      </c>
      <c r="AC1424" s="17"/>
      <c r="AD1424" s="17"/>
      <c r="AE1424" s="6">
        <v>0</v>
      </c>
      <c r="AF1424" s="6">
        <v>0</v>
      </c>
      <c r="AG1424" s="17"/>
      <c r="AH1424" s="17"/>
    </row>
    <row r="1425" spans="1:34" x14ac:dyDescent="0.3">
      <c r="A1425" s="6">
        <v>201881</v>
      </c>
      <c r="B1425" s="12" t="str">
        <f t="shared" si="66"/>
        <v>2018-8-1</v>
      </c>
      <c r="C1425" s="15">
        <v>2018</v>
      </c>
      <c r="D1425" s="15">
        <v>8</v>
      </c>
      <c r="E1425" s="15">
        <v>1</v>
      </c>
      <c r="F1425" s="6" t="s">
        <v>28</v>
      </c>
      <c r="G1425" s="6" t="s">
        <v>34</v>
      </c>
      <c r="H1425" s="7">
        <v>3.8</v>
      </c>
      <c r="I1425" s="6" t="s">
        <v>57</v>
      </c>
      <c r="J1425" s="6" t="s">
        <v>35</v>
      </c>
      <c r="K1425" s="7">
        <v>2.23</v>
      </c>
      <c r="L1425" s="6" t="s">
        <v>32</v>
      </c>
      <c r="M1425" s="6">
        <v>201971</v>
      </c>
      <c r="N1425" s="6" t="str">
        <f t="shared" si="67"/>
        <v>2019-7-1</v>
      </c>
      <c r="O1425" s="7">
        <v>2.54</v>
      </c>
      <c r="P1425" s="7">
        <v>4</v>
      </c>
      <c r="Q1425" s="6" t="s">
        <v>32</v>
      </c>
      <c r="R1425" s="6">
        <v>202131</v>
      </c>
      <c r="S1425" s="6" t="str">
        <f t="shared" si="68"/>
        <v>2021-3-1</v>
      </c>
      <c r="T1425" s="7">
        <v>2.4</v>
      </c>
      <c r="U1425" s="7">
        <v>3.02</v>
      </c>
      <c r="V1425" s="6" t="s">
        <v>32</v>
      </c>
      <c r="W1425" s="6">
        <v>0</v>
      </c>
      <c r="X1425" s="6">
        <v>0</v>
      </c>
      <c r="Y1425" s="6">
        <v>1</v>
      </c>
      <c r="Z1425" s="6">
        <v>1</v>
      </c>
      <c r="AA1425" s="6">
        <v>1</v>
      </c>
      <c r="AB1425" s="6">
        <v>1</v>
      </c>
      <c r="AC1425" s="17"/>
      <c r="AD1425" s="17"/>
      <c r="AE1425" s="6">
        <v>0</v>
      </c>
      <c r="AF1425" s="6">
        <v>1</v>
      </c>
      <c r="AG1425" s="17"/>
      <c r="AH1425" s="17"/>
    </row>
    <row r="1426" spans="1:34" x14ac:dyDescent="0.3">
      <c r="A1426" s="6">
        <v>201881</v>
      </c>
      <c r="B1426" s="12" t="str">
        <f t="shared" si="66"/>
        <v>2018-8-1</v>
      </c>
      <c r="C1426" s="15">
        <v>2018</v>
      </c>
      <c r="D1426" s="15">
        <v>8</v>
      </c>
      <c r="E1426" s="15">
        <v>1</v>
      </c>
      <c r="F1426" s="6" t="s">
        <v>33</v>
      </c>
      <c r="G1426" s="6" t="s">
        <v>34</v>
      </c>
      <c r="H1426" s="7">
        <v>3.6</v>
      </c>
      <c r="I1426" s="6" t="s">
        <v>57</v>
      </c>
      <c r="J1426" s="6" t="s">
        <v>35</v>
      </c>
      <c r="K1426" s="7">
        <v>0</v>
      </c>
      <c r="L1426" s="6" t="s">
        <v>32</v>
      </c>
      <c r="M1426" s="6">
        <v>201931</v>
      </c>
      <c r="N1426" s="6" t="str">
        <f t="shared" si="67"/>
        <v>2019-3-1</v>
      </c>
      <c r="O1426" s="7">
        <v>3.9</v>
      </c>
      <c r="P1426" s="7">
        <v>3.9</v>
      </c>
      <c r="Q1426" s="6" t="s">
        <v>32</v>
      </c>
      <c r="R1426" s="6">
        <v>202131</v>
      </c>
      <c r="S1426" s="6" t="str">
        <f t="shared" si="68"/>
        <v>2021-3-1</v>
      </c>
      <c r="T1426" s="7">
        <v>3.91</v>
      </c>
      <c r="U1426" s="7">
        <v>3.9</v>
      </c>
      <c r="V1426" s="6" t="s">
        <v>32</v>
      </c>
      <c r="W1426" s="6">
        <v>0</v>
      </c>
      <c r="X1426" s="6">
        <v>0</v>
      </c>
      <c r="Y1426" s="6">
        <v>1</v>
      </c>
      <c r="Z1426" s="6">
        <v>1</v>
      </c>
      <c r="AA1426" s="6">
        <v>1</v>
      </c>
      <c r="AB1426" s="6">
        <v>1</v>
      </c>
      <c r="AC1426" s="17"/>
      <c r="AD1426" s="17"/>
      <c r="AE1426" s="6">
        <v>0</v>
      </c>
      <c r="AF1426" s="6">
        <v>1</v>
      </c>
      <c r="AG1426" s="17"/>
      <c r="AH1426" s="17"/>
    </row>
    <row r="1427" spans="1:34" x14ac:dyDescent="0.3">
      <c r="A1427" s="6">
        <v>201881</v>
      </c>
      <c r="B1427" s="12" t="str">
        <f t="shared" si="66"/>
        <v>2018-8-1</v>
      </c>
      <c r="C1427" s="15">
        <v>2018</v>
      </c>
      <c r="D1427" s="15">
        <v>8</v>
      </c>
      <c r="E1427" s="15">
        <v>1</v>
      </c>
      <c r="F1427" s="6" t="s">
        <v>28</v>
      </c>
      <c r="G1427" s="6" t="s">
        <v>34</v>
      </c>
      <c r="H1427" s="7">
        <v>3.62</v>
      </c>
      <c r="I1427" s="6" t="s">
        <v>65</v>
      </c>
      <c r="J1427" s="6" t="s">
        <v>35</v>
      </c>
      <c r="K1427" s="7">
        <v>3.55</v>
      </c>
      <c r="L1427" s="6" t="s">
        <v>32</v>
      </c>
      <c r="M1427" s="6">
        <v>201931</v>
      </c>
      <c r="N1427" s="6" t="str">
        <f t="shared" si="67"/>
        <v>2019-3-1</v>
      </c>
      <c r="O1427" s="7">
        <v>3.52</v>
      </c>
      <c r="P1427" s="7">
        <v>3.5</v>
      </c>
      <c r="Q1427" s="6" t="s">
        <v>32</v>
      </c>
      <c r="R1427" s="6">
        <v>202031</v>
      </c>
      <c r="S1427" s="6" t="str">
        <f t="shared" si="68"/>
        <v>2020-3-1</v>
      </c>
      <c r="T1427" s="7">
        <v>3.33</v>
      </c>
      <c r="U1427" s="7">
        <v>3.8</v>
      </c>
      <c r="V1427" s="6" t="s">
        <v>32</v>
      </c>
      <c r="W1427" s="6">
        <v>0</v>
      </c>
      <c r="X1427" s="6">
        <v>1</v>
      </c>
      <c r="Y1427" s="6">
        <v>1</v>
      </c>
      <c r="Z1427" s="6">
        <v>1</v>
      </c>
      <c r="AA1427" s="6">
        <v>0</v>
      </c>
      <c r="AB1427" s="6">
        <v>0</v>
      </c>
      <c r="AC1427" s="17"/>
      <c r="AD1427" s="17"/>
      <c r="AE1427" s="6">
        <v>0</v>
      </c>
      <c r="AF1427" s="6">
        <v>0</v>
      </c>
      <c r="AG1427" s="17"/>
      <c r="AH1427" s="17"/>
    </row>
    <row r="1428" spans="1:34" x14ac:dyDescent="0.3">
      <c r="A1428" s="6">
        <v>201881</v>
      </c>
      <c r="B1428" s="12" t="str">
        <f t="shared" si="66"/>
        <v>2018-8-1</v>
      </c>
      <c r="C1428" s="15">
        <v>2018</v>
      </c>
      <c r="D1428" s="15">
        <v>8</v>
      </c>
      <c r="E1428" s="15">
        <v>1</v>
      </c>
      <c r="F1428" s="6" t="s">
        <v>28</v>
      </c>
      <c r="G1428" s="6" t="s">
        <v>40</v>
      </c>
      <c r="H1428" s="7">
        <v>3.4</v>
      </c>
      <c r="I1428" s="6" t="s">
        <v>54</v>
      </c>
      <c r="J1428" s="6" t="s">
        <v>43</v>
      </c>
      <c r="K1428" s="7">
        <v>3.77</v>
      </c>
      <c r="L1428" s="6" t="s">
        <v>32</v>
      </c>
      <c r="M1428" s="6">
        <v>201931</v>
      </c>
      <c r="N1428" s="6" t="str">
        <f t="shared" si="67"/>
        <v>2019-3-1</v>
      </c>
      <c r="O1428" s="7">
        <v>3.71</v>
      </c>
      <c r="P1428" s="7">
        <v>3.65</v>
      </c>
      <c r="Q1428" s="6" t="s">
        <v>32</v>
      </c>
      <c r="R1428" s="6">
        <v>202131</v>
      </c>
      <c r="S1428" s="6" t="str">
        <f t="shared" si="68"/>
        <v>2021-3-1</v>
      </c>
      <c r="T1428" s="7">
        <v>3.74</v>
      </c>
      <c r="U1428" s="7">
        <v>3.92</v>
      </c>
      <c r="V1428" s="6" t="s">
        <v>32</v>
      </c>
      <c r="W1428" s="6">
        <v>1</v>
      </c>
      <c r="X1428" s="6">
        <v>0</v>
      </c>
      <c r="Y1428" s="6">
        <v>1</v>
      </c>
      <c r="Z1428" s="6">
        <v>1</v>
      </c>
      <c r="AA1428" s="6">
        <v>1</v>
      </c>
      <c r="AB1428" s="6">
        <v>0</v>
      </c>
      <c r="AC1428" s="17"/>
      <c r="AD1428" s="17"/>
      <c r="AE1428" s="6">
        <v>1</v>
      </c>
      <c r="AF1428" s="6">
        <v>1</v>
      </c>
      <c r="AG1428" s="17"/>
      <c r="AH1428" s="17"/>
    </row>
    <row r="1429" spans="1:34" x14ac:dyDescent="0.3">
      <c r="A1429" s="6">
        <v>201881</v>
      </c>
      <c r="B1429" s="12" t="str">
        <f t="shared" si="66"/>
        <v>2018-8-1</v>
      </c>
      <c r="C1429" s="15">
        <v>2018</v>
      </c>
      <c r="D1429" s="15">
        <v>8</v>
      </c>
      <c r="E1429" s="15">
        <v>1</v>
      </c>
      <c r="F1429" s="6" t="s">
        <v>28</v>
      </c>
      <c r="G1429" s="6" t="s">
        <v>38</v>
      </c>
      <c r="H1429" s="7">
        <v>3.47</v>
      </c>
      <c r="I1429" s="6" t="s">
        <v>57</v>
      </c>
      <c r="J1429" s="6" t="s">
        <v>41</v>
      </c>
      <c r="K1429" s="7">
        <v>4</v>
      </c>
      <c r="L1429" s="6" t="s">
        <v>32</v>
      </c>
      <c r="M1429" s="6">
        <v>201931</v>
      </c>
      <c r="N1429" s="6" t="str">
        <f t="shared" si="67"/>
        <v>2019-3-1</v>
      </c>
      <c r="O1429" s="7">
        <v>3.6</v>
      </c>
      <c r="P1429" s="7">
        <v>3.22</v>
      </c>
      <c r="Q1429" s="6" t="s">
        <v>32</v>
      </c>
      <c r="R1429" s="6">
        <v>202031</v>
      </c>
      <c r="S1429" s="6" t="str">
        <f t="shared" si="68"/>
        <v>2020-3-1</v>
      </c>
      <c r="T1429" s="7">
        <v>3.63</v>
      </c>
      <c r="U1429" s="7">
        <v>3.6</v>
      </c>
      <c r="V1429" s="6" t="s">
        <v>32</v>
      </c>
      <c r="W1429" s="6">
        <v>0</v>
      </c>
      <c r="X1429" s="6">
        <v>0</v>
      </c>
      <c r="Y1429" s="6">
        <v>1</v>
      </c>
      <c r="Z1429" s="6">
        <v>1</v>
      </c>
      <c r="AA1429" s="6">
        <v>0</v>
      </c>
      <c r="AB1429" s="6">
        <v>0</v>
      </c>
      <c r="AC1429" s="17"/>
      <c r="AD1429" s="17"/>
      <c r="AE1429" s="6">
        <v>0</v>
      </c>
      <c r="AF1429" s="6">
        <v>1</v>
      </c>
      <c r="AG1429" s="17"/>
      <c r="AH1429" s="17"/>
    </row>
    <row r="1430" spans="1:34" x14ac:dyDescent="0.3">
      <c r="A1430" s="6">
        <v>201881</v>
      </c>
      <c r="B1430" s="12" t="str">
        <f t="shared" si="66"/>
        <v>2018-8-1</v>
      </c>
      <c r="C1430" s="15">
        <v>2018</v>
      </c>
      <c r="D1430" s="15">
        <v>8</v>
      </c>
      <c r="E1430" s="15">
        <v>1</v>
      </c>
      <c r="F1430" s="6" t="s">
        <v>28</v>
      </c>
      <c r="G1430" s="6" t="s">
        <v>34</v>
      </c>
      <c r="H1430" s="7">
        <v>3</v>
      </c>
      <c r="I1430" s="6" t="s">
        <v>57</v>
      </c>
      <c r="J1430" s="6" t="s">
        <v>35</v>
      </c>
      <c r="K1430" s="7">
        <v>3</v>
      </c>
      <c r="L1430" s="6" t="s">
        <v>32</v>
      </c>
      <c r="M1430" s="6">
        <v>201931</v>
      </c>
      <c r="N1430" s="6" t="str">
        <f t="shared" si="67"/>
        <v>2019-3-1</v>
      </c>
      <c r="O1430" s="7">
        <v>2.82</v>
      </c>
      <c r="P1430" s="7">
        <v>2.75</v>
      </c>
      <c r="Q1430" s="6" t="s">
        <v>32</v>
      </c>
      <c r="R1430" s="6">
        <v>202131</v>
      </c>
      <c r="S1430" s="6" t="str">
        <f t="shared" si="68"/>
        <v>2021-3-1</v>
      </c>
      <c r="T1430" s="7">
        <v>3.46</v>
      </c>
      <c r="U1430" s="7">
        <v>3.67</v>
      </c>
      <c r="V1430" s="6" t="s">
        <v>32</v>
      </c>
      <c r="W1430" s="6">
        <v>0</v>
      </c>
      <c r="X1430" s="6">
        <v>0</v>
      </c>
      <c r="Y1430" s="6">
        <v>1</v>
      </c>
      <c r="Z1430" s="6">
        <v>1</v>
      </c>
      <c r="AA1430" s="6">
        <v>1</v>
      </c>
      <c r="AB1430" s="6">
        <v>1</v>
      </c>
      <c r="AC1430" s="17"/>
      <c r="AD1430" s="17"/>
      <c r="AE1430" s="6">
        <v>0</v>
      </c>
      <c r="AF1430" s="6">
        <v>1</v>
      </c>
      <c r="AG1430" s="17"/>
      <c r="AH1430" s="17"/>
    </row>
    <row r="1431" spans="1:34" x14ac:dyDescent="0.3">
      <c r="A1431" s="6">
        <v>201881</v>
      </c>
      <c r="B1431" s="12" t="str">
        <f t="shared" si="66"/>
        <v>2018-8-1</v>
      </c>
      <c r="C1431" s="15">
        <v>2018</v>
      </c>
      <c r="D1431" s="15">
        <v>8</v>
      </c>
      <c r="E1431" s="15">
        <v>1</v>
      </c>
      <c r="F1431" s="6" t="s">
        <v>28</v>
      </c>
      <c r="G1431" s="6" t="s">
        <v>36</v>
      </c>
      <c r="H1431" s="7">
        <v>2.81</v>
      </c>
      <c r="I1431" s="6" t="s">
        <v>65</v>
      </c>
      <c r="J1431" s="6" t="s">
        <v>41</v>
      </c>
      <c r="K1431" s="7">
        <v>3.7</v>
      </c>
      <c r="L1431" s="6" t="s">
        <v>32</v>
      </c>
      <c r="M1431" s="6">
        <v>201931</v>
      </c>
      <c r="N1431" s="6" t="str">
        <f t="shared" si="67"/>
        <v>2019-3-1</v>
      </c>
      <c r="O1431" s="7">
        <v>2.96</v>
      </c>
      <c r="P1431" s="7">
        <v>2.3199999999999998</v>
      </c>
      <c r="Q1431" s="6" t="s">
        <v>32</v>
      </c>
      <c r="R1431" s="6">
        <v>202131</v>
      </c>
      <c r="S1431" s="6" t="str">
        <f t="shared" si="68"/>
        <v>2021-3-1</v>
      </c>
      <c r="T1431" s="7">
        <v>3.4</v>
      </c>
      <c r="U1431" s="7">
        <v>3.35</v>
      </c>
      <c r="V1431" s="6" t="s">
        <v>32</v>
      </c>
      <c r="W1431" s="6">
        <v>0</v>
      </c>
      <c r="X1431" s="6">
        <v>0</v>
      </c>
      <c r="Y1431" s="6">
        <v>1</v>
      </c>
      <c r="Z1431" s="6">
        <v>1</v>
      </c>
      <c r="AA1431" s="6">
        <v>1</v>
      </c>
      <c r="AB1431" s="6">
        <v>1</v>
      </c>
      <c r="AC1431" s="17"/>
      <c r="AD1431" s="17"/>
      <c r="AE1431" s="6">
        <v>0</v>
      </c>
      <c r="AF1431" s="6">
        <v>0</v>
      </c>
      <c r="AG1431" s="17"/>
      <c r="AH1431" s="17"/>
    </row>
    <row r="1432" spans="1:34" x14ac:dyDescent="0.3">
      <c r="A1432" s="6">
        <v>201881</v>
      </c>
      <c r="B1432" s="12" t="str">
        <f t="shared" si="66"/>
        <v>2018-8-1</v>
      </c>
      <c r="C1432" s="15">
        <v>2018</v>
      </c>
      <c r="D1432" s="15">
        <v>8</v>
      </c>
      <c r="E1432" s="15">
        <v>1</v>
      </c>
      <c r="F1432" s="6" t="s">
        <v>28</v>
      </c>
      <c r="G1432" s="6" t="s">
        <v>34</v>
      </c>
      <c r="H1432" s="7">
        <v>3</v>
      </c>
      <c r="I1432" s="6" t="s">
        <v>54</v>
      </c>
      <c r="J1432" s="6" t="s">
        <v>35</v>
      </c>
      <c r="K1432" s="7">
        <v>2.77</v>
      </c>
      <c r="L1432" s="6" t="s">
        <v>32</v>
      </c>
      <c r="M1432" s="6">
        <v>201931</v>
      </c>
      <c r="N1432" s="6" t="str">
        <f t="shared" si="67"/>
        <v>2019-3-1</v>
      </c>
      <c r="O1432" s="7">
        <v>2.48</v>
      </c>
      <c r="P1432" s="7">
        <v>2.2599999999999998</v>
      </c>
      <c r="Q1432" s="6" t="s">
        <v>32</v>
      </c>
      <c r="R1432" s="6">
        <v>202131</v>
      </c>
      <c r="S1432" s="6" t="str">
        <f t="shared" si="68"/>
        <v>2021-3-1</v>
      </c>
      <c r="T1432" s="7">
        <v>2.06</v>
      </c>
      <c r="U1432" s="7">
        <v>1.1000000000000001</v>
      </c>
      <c r="V1432" s="6" t="s">
        <v>42</v>
      </c>
      <c r="W1432" s="6">
        <v>0</v>
      </c>
      <c r="X1432" s="6">
        <v>0</v>
      </c>
      <c r="Y1432" s="6">
        <v>1</v>
      </c>
      <c r="Z1432" s="6">
        <v>1</v>
      </c>
      <c r="AA1432" s="6">
        <v>1</v>
      </c>
      <c r="AB1432" s="6">
        <v>0</v>
      </c>
      <c r="AC1432" s="17"/>
      <c r="AD1432" s="17"/>
      <c r="AE1432" s="6">
        <v>0</v>
      </c>
      <c r="AF1432" s="6">
        <v>1</v>
      </c>
      <c r="AG1432" s="17"/>
      <c r="AH1432" s="17"/>
    </row>
    <row r="1433" spans="1:34" x14ac:dyDescent="0.3">
      <c r="A1433" s="6">
        <v>201881</v>
      </c>
      <c r="B1433" s="12" t="str">
        <f t="shared" si="66"/>
        <v>2018-8-1</v>
      </c>
      <c r="C1433" s="15">
        <v>2018</v>
      </c>
      <c r="D1433" s="15">
        <v>8</v>
      </c>
      <c r="E1433" s="15">
        <v>1</v>
      </c>
      <c r="F1433" s="6" t="s">
        <v>33</v>
      </c>
      <c r="G1433" s="6" t="s">
        <v>40</v>
      </c>
      <c r="H1433" s="7">
        <v>3.91</v>
      </c>
      <c r="I1433" s="6" t="s">
        <v>59</v>
      </c>
      <c r="J1433" s="6" t="s">
        <v>43</v>
      </c>
      <c r="K1433" s="7">
        <v>3.92</v>
      </c>
      <c r="L1433" s="6" t="s">
        <v>32</v>
      </c>
      <c r="M1433" s="6">
        <v>201931</v>
      </c>
      <c r="N1433" s="6" t="str">
        <f t="shared" si="67"/>
        <v>2019-3-1</v>
      </c>
      <c r="O1433" s="7">
        <v>3.92</v>
      </c>
      <c r="P1433" s="7">
        <v>3.92</v>
      </c>
      <c r="Q1433" s="6" t="s">
        <v>32</v>
      </c>
      <c r="R1433" s="6">
        <v>202031</v>
      </c>
      <c r="S1433" s="6" t="str">
        <f t="shared" si="68"/>
        <v>2020-3-1</v>
      </c>
      <c r="T1433" s="7">
        <v>3.96</v>
      </c>
      <c r="U1433" s="7">
        <v>4</v>
      </c>
      <c r="V1433" s="6" t="s">
        <v>32</v>
      </c>
      <c r="W1433" s="6">
        <v>0</v>
      </c>
      <c r="X1433" s="6">
        <v>0</v>
      </c>
      <c r="Y1433" s="6">
        <v>1</v>
      </c>
      <c r="Z1433" s="6">
        <v>1</v>
      </c>
      <c r="AA1433" s="6">
        <v>0</v>
      </c>
      <c r="AB1433" s="6">
        <v>0</v>
      </c>
      <c r="AC1433" s="17"/>
      <c r="AD1433" s="17"/>
      <c r="AE1433" s="6">
        <v>0</v>
      </c>
      <c r="AF1433" s="6">
        <v>1</v>
      </c>
      <c r="AG1433" s="17"/>
      <c r="AH1433" s="17"/>
    </row>
    <row r="1434" spans="1:34" x14ac:dyDescent="0.3">
      <c r="A1434" s="6">
        <v>201881</v>
      </c>
      <c r="B1434" s="12" t="str">
        <f t="shared" si="66"/>
        <v>2018-8-1</v>
      </c>
      <c r="C1434" s="15">
        <v>2018</v>
      </c>
      <c r="D1434" s="15">
        <v>8</v>
      </c>
      <c r="E1434" s="15">
        <v>1</v>
      </c>
      <c r="F1434" s="6" t="s">
        <v>33</v>
      </c>
      <c r="G1434" s="6" t="s">
        <v>38</v>
      </c>
      <c r="H1434" s="7">
        <v>3.17</v>
      </c>
      <c r="I1434" s="6" t="s">
        <v>65</v>
      </c>
      <c r="J1434" s="6" t="s">
        <v>31</v>
      </c>
      <c r="K1434" s="7">
        <v>2.27</v>
      </c>
      <c r="L1434" s="6" t="s">
        <v>32</v>
      </c>
      <c r="M1434" s="6">
        <v>201931</v>
      </c>
      <c r="N1434" s="6" t="str">
        <f t="shared" si="67"/>
        <v>2019-3-1</v>
      </c>
      <c r="O1434" s="7">
        <v>2.5299999999999998</v>
      </c>
      <c r="P1434" s="7">
        <v>2.72</v>
      </c>
      <c r="Q1434" s="6" t="s">
        <v>32</v>
      </c>
      <c r="R1434" s="6">
        <v>201931</v>
      </c>
      <c r="S1434" s="6" t="str">
        <f t="shared" si="68"/>
        <v>2019-3-1</v>
      </c>
      <c r="T1434" s="7">
        <v>2.5299999999999998</v>
      </c>
      <c r="U1434" s="7">
        <v>2.72</v>
      </c>
      <c r="V1434" s="6" t="s">
        <v>32</v>
      </c>
      <c r="W1434" s="6">
        <v>0</v>
      </c>
      <c r="X1434" s="6">
        <v>1</v>
      </c>
      <c r="Y1434" s="6">
        <v>1</v>
      </c>
      <c r="Z1434" s="6">
        <v>0</v>
      </c>
      <c r="AA1434" s="6">
        <v>0</v>
      </c>
      <c r="AB1434" s="6">
        <v>0</v>
      </c>
      <c r="AC1434" s="17"/>
      <c r="AD1434" s="17"/>
      <c r="AE1434" s="6">
        <v>0</v>
      </c>
      <c r="AF1434" s="6">
        <v>0</v>
      </c>
      <c r="AG1434" s="17"/>
      <c r="AH1434" s="17"/>
    </row>
    <row r="1435" spans="1:34" x14ac:dyDescent="0.3">
      <c r="A1435" s="6">
        <v>201881</v>
      </c>
      <c r="B1435" s="12" t="str">
        <f t="shared" si="66"/>
        <v>2018-8-1</v>
      </c>
      <c r="C1435" s="15">
        <v>2018</v>
      </c>
      <c r="D1435" s="15">
        <v>8</v>
      </c>
      <c r="E1435" s="15">
        <v>1</v>
      </c>
      <c r="F1435" s="6" t="s">
        <v>33</v>
      </c>
      <c r="G1435" s="6" t="s">
        <v>29</v>
      </c>
      <c r="H1435" s="7">
        <v>3.22</v>
      </c>
      <c r="I1435" s="6" t="s">
        <v>65</v>
      </c>
      <c r="J1435" s="6" t="s">
        <v>41</v>
      </c>
      <c r="K1435" s="7">
        <v>2.85</v>
      </c>
      <c r="L1435" s="6" t="s">
        <v>32</v>
      </c>
      <c r="M1435" s="6">
        <v>201931</v>
      </c>
      <c r="N1435" s="6" t="str">
        <f t="shared" si="67"/>
        <v>2019-3-1</v>
      </c>
      <c r="O1435" s="7">
        <v>1.8</v>
      </c>
      <c r="P1435" s="7">
        <v>0.75</v>
      </c>
      <c r="Q1435" s="6" t="s">
        <v>39</v>
      </c>
      <c r="R1435" s="6">
        <v>202131</v>
      </c>
      <c r="S1435" s="6" t="str">
        <f t="shared" si="68"/>
        <v>2021-3-1</v>
      </c>
      <c r="T1435" s="7">
        <v>1.82</v>
      </c>
      <c r="U1435" s="7">
        <v>1</v>
      </c>
      <c r="V1435" s="6" t="s">
        <v>39</v>
      </c>
      <c r="W1435" s="6">
        <v>1</v>
      </c>
      <c r="X1435" s="6">
        <v>0</v>
      </c>
      <c r="Y1435" s="6">
        <v>1</v>
      </c>
      <c r="Z1435" s="6">
        <v>0</v>
      </c>
      <c r="AA1435" s="6">
        <v>0</v>
      </c>
      <c r="AB1435" s="6">
        <v>0</v>
      </c>
      <c r="AC1435" s="17"/>
      <c r="AD1435" s="17"/>
      <c r="AE1435" s="6">
        <v>0</v>
      </c>
      <c r="AF1435" s="6">
        <v>0</v>
      </c>
      <c r="AG1435" s="17"/>
      <c r="AH1435" s="17"/>
    </row>
    <row r="1436" spans="1:34" x14ac:dyDescent="0.3">
      <c r="A1436" s="6">
        <v>201881</v>
      </c>
      <c r="B1436" s="12" t="str">
        <f t="shared" si="66"/>
        <v>2018-8-1</v>
      </c>
      <c r="C1436" s="15">
        <v>2018</v>
      </c>
      <c r="D1436" s="15">
        <v>8</v>
      </c>
      <c r="E1436" s="15">
        <v>1</v>
      </c>
      <c r="F1436" s="6" t="s">
        <v>28</v>
      </c>
      <c r="G1436" s="6" t="s">
        <v>34</v>
      </c>
      <c r="H1436" s="7">
        <v>2.5099999999999998</v>
      </c>
      <c r="I1436" s="6" t="s">
        <v>66</v>
      </c>
      <c r="J1436" s="6" t="s">
        <v>35</v>
      </c>
      <c r="K1436" s="7">
        <v>1.38</v>
      </c>
      <c r="L1436" s="6" t="s">
        <v>39</v>
      </c>
      <c r="M1436" s="6">
        <v>201931</v>
      </c>
      <c r="N1436" s="6" t="str">
        <f t="shared" si="67"/>
        <v>2019-3-1</v>
      </c>
      <c r="O1436" s="7">
        <v>1.85</v>
      </c>
      <c r="P1436" s="7">
        <v>2.35</v>
      </c>
      <c r="Q1436" s="6" t="s">
        <v>39</v>
      </c>
      <c r="R1436" s="6">
        <v>202131</v>
      </c>
      <c r="S1436" s="6" t="str">
        <f t="shared" si="68"/>
        <v>2021-3-1</v>
      </c>
      <c r="T1436" s="7">
        <v>3.03</v>
      </c>
      <c r="U1436" s="7">
        <v>3.92</v>
      </c>
      <c r="V1436" s="6" t="s">
        <v>32</v>
      </c>
      <c r="W1436" s="6">
        <v>0</v>
      </c>
      <c r="X1436" s="6">
        <v>0</v>
      </c>
      <c r="Y1436" s="6">
        <v>1</v>
      </c>
      <c r="Z1436" s="6">
        <v>1</v>
      </c>
      <c r="AA1436" s="6">
        <v>1</v>
      </c>
      <c r="AB1436" s="6">
        <v>1</v>
      </c>
      <c r="AC1436" s="17"/>
      <c r="AD1436" s="17"/>
      <c r="AE1436" s="6">
        <v>0</v>
      </c>
      <c r="AF1436" s="6">
        <v>0</v>
      </c>
      <c r="AG1436" s="17"/>
      <c r="AH1436" s="17"/>
    </row>
    <row r="1437" spans="1:34" x14ac:dyDescent="0.3">
      <c r="A1437" s="6">
        <v>201881</v>
      </c>
      <c r="B1437" s="12" t="str">
        <f t="shared" si="66"/>
        <v>2018-8-1</v>
      </c>
      <c r="C1437" s="15">
        <v>2018</v>
      </c>
      <c r="D1437" s="15">
        <v>8</v>
      </c>
      <c r="E1437" s="15">
        <v>1</v>
      </c>
      <c r="F1437" s="6" t="s">
        <v>28</v>
      </c>
      <c r="G1437" s="6" t="s">
        <v>37</v>
      </c>
      <c r="H1437" s="7">
        <v>2.99</v>
      </c>
      <c r="I1437" s="6" t="s">
        <v>66</v>
      </c>
      <c r="J1437" s="6" t="s">
        <v>43</v>
      </c>
      <c r="K1437" s="7">
        <v>1.88</v>
      </c>
      <c r="L1437" s="6" t="s">
        <v>39</v>
      </c>
      <c r="M1437" s="6">
        <v>201931</v>
      </c>
      <c r="N1437" s="6" t="str">
        <f t="shared" si="67"/>
        <v>2019-3-1</v>
      </c>
      <c r="O1437" s="7">
        <v>2.08</v>
      </c>
      <c r="P1437" s="7">
        <v>2.27</v>
      </c>
      <c r="Q1437" s="6" t="s">
        <v>32</v>
      </c>
      <c r="R1437" s="6">
        <v>201931</v>
      </c>
      <c r="S1437" s="6" t="str">
        <f t="shared" si="68"/>
        <v>2019-3-1</v>
      </c>
      <c r="T1437" s="7">
        <v>2.08</v>
      </c>
      <c r="U1437" s="7">
        <v>2.27</v>
      </c>
      <c r="V1437" s="6" t="s">
        <v>32</v>
      </c>
      <c r="W1437" s="6">
        <v>1</v>
      </c>
      <c r="X1437" s="6">
        <v>0</v>
      </c>
      <c r="Y1437" s="6">
        <v>1</v>
      </c>
      <c r="Z1437" s="6">
        <v>0</v>
      </c>
      <c r="AA1437" s="6">
        <v>0</v>
      </c>
      <c r="AB1437" s="6">
        <v>0</v>
      </c>
      <c r="AC1437" s="17"/>
      <c r="AD1437" s="17"/>
      <c r="AE1437" s="6">
        <v>0</v>
      </c>
      <c r="AF1437" s="6">
        <v>0</v>
      </c>
      <c r="AG1437" s="17"/>
      <c r="AH1437" s="17"/>
    </row>
    <row r="1438" spans="1:34" x14ac:dyDescent="0.3">
      <c r="A1438" s="6">
        <v>201881</v>
      </c>
      <c r="B1438" s="12" t="str">
        <f t="shared" si="66"/>
        <v>2018-8-1</v>
      </c>
      <c r="C1438" s="15">
        <v>2018</v>
      </c>
      <c r="D1438" s="15">
        <v>8</v>
      </c>
      <c r="E1438" s="15">
        <v>1</v>
      </c>
      <c r="F1438" s="6" t="s">
        <v>28</v>
      </c>
      <c r="G1438" s="6" t="s">
        <v>37</v>
      </c>
      <c r="H1438" s="7">
        <v>3.17</v>
      </c>
      <c r="I1438" s="6" t="s">
        <v>53</v>
      </c>
      <c r="J1438" s="6" t="s">
        <v>43</v>
      </c>
      <c r="K1438" s="7">
        <v>2.73</v>
      </c>
      <c r="L1438" s="6" t="s">
        <v>32</v>
      </c>
      <c r="M1438" s="6">
        <v>201931</v>
      </c>
      <c r="N1438" s="6" t="str">
        <f t="shared" si="67"/>
        <v>2019-3-1</v>
      </c>
      <c r="O1438" s="7">
        <v>2.5299999999999998</v>
      </c>
      <c r="P1438" s="7">
        <v>2.33</v>
      </c>
      <c r="Q1438" s="6" t="s">
        <v>32</v>
      </c>
      <c r="R1438" s="6">
        <v>202131</v>
      </c>
      <c r="S1438" s="6" t="str">
        <f t="shared" si="68"/>
        <v>2021-3-1</v>
      </c>
      <c r="T1438" s="7">
        <v>2.96</v>
      </c>
      <c r="U1438" s="7">
        <v>3.5</v>
      </c>
      <c r="V1438" s="6" t="s">
        <v>32</v>
      </c>
      <c r="W1438" s="6">
        <v>0</v>
      </c>
      <c r="X1438" s="6">
        <v>1</v>
      </c>
      <c r="Y1438" s="6">
        <v>1</v>
      </c>
      <c r="Z1438" s="6">
        <v>1</v>
      </c>
      <c r="AA1438" s="6">
        <v>1</v>
      </c>
      <c r="AB1438" s="6">
        <v>1</v>
      </c>
      <c r="AC1438" s="17"/>
      <c r="AD1438" s="17"/>
      <c r="AE1438" s="6">
        <v>0</v>
      </c>
      <c r="AF1438" s="6">
        <v>0</v>
      </c>
      <c r="AG1438" s="17"/>
      <c r="AH1438" s="17"/>
    </row>
    <row r="1439" spans="1:34" x14ac:dyDescent="0.3">
      <c r="A1439" s="6">
        <v>201881</v>
      </c>
      <c r="B1439" s="12" t="str">
        <f t="shared" si="66"/>
        <v>2018-8-1</v>
      </c>
      <c r="C1439" s="15">
        <v>2018</v>
      </c>
      <c r="D1439" s="15">
        <v>8</v>
      </c>
      <c r="E1439" s="15">
        <v>1</v>
      </c>
      <c r="F1439" s="6" t="s">
        <v>28</v>
      </c>
      <c r="G1439" s="6" t="s">
        <v>40</v>
      </c>
      <c r="H1439" s="7">
        <v>3.79</v>
      </c>
      <c r="I1439" s="6" t="s">
        <v>53</v>
      </c>
      <c r="J1439" s="6" t="s">
        <v>43</v>
      </c>
      <c r="K1439" s="7">
        <v>3.5</v>
      </c>
      <c r="L1439" s="6" t="s">
        <v>32</v>
      </c>
      <c r="M1439" s="6">
        <v>201931</v>
      </c>
      <c r="N1439" s="6" t="str">
        <f t="shared" si="67"/>
        <v>2019-3-1</v>
      </c>
      <c r="O1439" s="7">
        <v>3</v>
      </c>
      <c r="P1439" s="7">
        <v>2.54</v>
      </c>
      <c r="Q1439" s="6" t="s">
        <v>32</v>
      </c>
      <c r="R1439" s="6">
        <v>202131</v>
      </c>
      <c r="S1439" s="6" t="str">
        <f t="shared" si="68"/>
        <v>2021-3-1</v>
      </c>
      <c r="T1439" s="7">
        <v>3.19</v>
      </c>
      <c r="U1439" s="7">
        <v>3.5</v>
      </c>
      <c r="V1439" s="6" t="s">
        <v>32</v>
      </c>
      <c r="W1439" s="6">
        <v>1</v>
      </c>
      <c r="X1439" s="6">
        <v>0</v>
      </c>
      <c r="Y1439" s="6">
        <v>1</v>
      </c>
      <c r="Z1439" s="6">
        <v>1</v>
      </c>
      <c r="AA1439" s="6">
        <v>1</v>
      </c>
      <c r="AB1439" s="6">
        <v>1</v>
      </c>
      <c r="AC1439" s="17"/>
      <c r="AD1439" s="17"/>
      <c r="AE1439" s="6">
        <v>0</v>
      </c>
      <c r="AF1439" s="6">
        <v>0</v>
      </c>
      <c r="AG1439" s="17"/>
      <c r="AH1439" s="17"/>
    </row>
    <row r="1440" spans="1:34" x14ac:dyDescent="0.3">
      <c r="A1440" s="6">
        <v>201881</v>
      </c>
      <c r="B1440" s="12" t="str">
        <f t="shared" si="66"/>
        <v>2018-8-1</v>
      </c>
      <c r="C1440" s="15">
        <v>2018</v>
      </c>
      <c r="D1440" s="15">
        <v>8</v>
      </c>
      <c r="E1440" s="15">
        <v>1</v>
      </c>
      <c r="F1440" s="6" t="s">
        <v>28</v>
      </c>
      <c r="G1440" s="6" t="s">
        <v>40</v>
      </c>
      <c r="H1440" s="7">
        <v>3.73</v>
      </c>
      <c r="I1440" s="6" t="s">
        <v>54</v>
      </c>
      <c r="J1440" s="6" t="s">
        <v>31</v>
      </c>
      <c r="K1440" s="7">
        <v>3.76</v>
      </c>
      <c r="L1440" s="6" t="s">
        <v>32</v>
      </c>
      <c r="M1440" s="6">
        <v>201931</v>
      </c>
      <c r="N1440" s="6" t="str">
        <f t="shared" si="67"/>
        <v>2019-3-1</v>
      </c>
      <c r="O1440" s="7">
        <v>3.72</v>
      </c>
      <c r="P1440" s="7">
        <v>3.7</v>
      </c>
      <c r="Q1440" s="6" t="s">
        <v>32</v>
      </c>
      <c r="R1440" s="6">
        <v>202131</v>
      </c>
      <c r="S1440" s="6" t="str">
        <f t="shared" si="68"/>
        <v>2021-3-1</v>
      </c>
      <c r="T1440" s="7">
        <v>3.6</v>
      </c>
      <c r="U1440" s="7">
        <v>3.18</v>
      </c>
      <c r="V1440" s="6" t="s">
        <v>32</v>
      </c>
      <c r="W1440" s="6">
        <v>1</v>
      </c>
      <c r="X1440" s="6">
        <v>0</v>
      </c>
      <c r="Y1440" s="6">
        <v>1</v>
      </c>
      <c r="Z1440" s="6">
        <v>1</v>
      </c>
      <c r="AA1440" s="6">
        <v>1</v>
      </c>
      <c r="AB1440" s="6">
        <v>1</v>
      </c>
      <c r="AC1440" s="17"/>
      <c r="AD1440" s="17"/>
      <c r="AE1440" s="6">
        <v>0</v>
      </c>
      <c r="AF1440" s="6">
        <v>1</v>
      </c>
      <c r="AG1440" s="17"/>
      <c r="AH1440" s="17"/>
    </row>
    <row r="1441" spans="1:34" x14ac:dyDescent="0.3">
      <c r="A1441" s="6">
        <v>201881</v>
      </c>
      <c r="B1441" s="12" t="str">
        <f t="shared" si="66"/>
        <v>2018-8-1</v>
      </c>
      <c r="C1441" s="15">
        <v>2018</v>
      </c>
      <c r="D1441" s="15">
        <v>8</v>
      </c>
      <c r="E1441" s="15">
        <v>1</v>
      </c>
      <c r="F1441" s="6" t="s">
        <v>33</v>
      </c>
      <c r="G1441" s="6" t="s">
        <v>38</v>
      </c>
      <c r="H1441" s="7">
        <v>3.01</v>
      </c>
      <c r="I1441" s="6" t="s">
        <v>54</v>
      </c>
      <c r="J1441" s="6" t="s">
        <v>41</v>
      </c>
      <c r="K1441" s="7">
        <v>1.61</v>
      </c>
      <c r="L1441" s="6" t="s">
        <v>39</v>
      </c>
      <c r="M1441" s="6">
        <v>201931</v>
      </c>
      <c r="N1441" s="6" t="str">
        <f t="shared" si="67"/>
        <v>2019-3-1</v>
      </c>
      <c r="O1441" s="7">
        <v>1.1599999999999999</v>
      </c>
      <c r="P1441" s="7">
        <v>0.72</v>
      </c>
      <c r="Q1441" s="6" t="s">
        <v>64</v>
      </c>
      <c r="R1441" s="6">
        <v>201931</v>
      </c>
      <c r="S1441" s="6" t="str">
        <f t="shared" si="68"/>
        <v>2019-3-1</v>
      </c>
      <c r="T1441" s="7">
        <v>1.1599999999999999</v>
      </c>
      <c r="U1441" s="7">
        <v>0.72</v>
      </c>
      <c r="V1441" s="6" t="s">
        <v>64</v>
      </c>
      <c r="W1441" s="6">
        <v>1</v>
      </c>
      <c r="X1441" s="6">
        <v>0</v>
      </c>
      <c r="Y1441" s="6">
        <v>1</v>
      </c>
      <c r="Z1441" s="6">
        <v>0</v>
      </c>
      <c r="AA1441" s="6">
        <v>0</v>
      </c>
      <c r="AB1441" s="6">
        <v>0</v>
      </c>
      <c r="AC1441" s="17"/>
      <c r="AD1441" s="17"/>
      <c r="AE1441" s="6">
        <v>0</v>
      </c>
      <c r="AF1441" s="6">
        <v>1</v>
      </c>
      <c r="AG1441" s="17"/>
      <c r="AH1441" s="17"/>
    </row>
    <row r="1442" spans="1:34" x14ac:dyDescent="0.3">
      <c r="A1442" s="6">
        <v>201881</v>
      </c>
      <c r="B1442" s="12" t="str">
        <f t="shared" si="66"/>
        <v>2018-8-1</v>
      </c>
      <c r="C1442" s="15">
        <v>2018</v>
      </c>
      <c r="D1442" s="15">
        <v>8</v>
      </c>
      <c r="E1442" s="15">
        <v>1</v>
      </c>
      <c r="F1442" s="6" t="s">
        <v>33</v>
      </c>
      <c r="G1442" s="6" t="s">
        <v>38</v>
      </c>
      <c r="H1442" s="7">
        <v>3.53</v>
      </c>
      <c r="I1442" s="6" t="s">
        <v>57</v>
      </c>
      <c r="J1442" s="6" t="s">
        <v>41</v>
      </c>
      <c r="K1442" s="7">
        <v>3.52</v>
      </c>
      <c r="L1442" s="6" t="s">
        <v>32</v>
      </c>
      <c r="M1442" s="6">
        <v>201931</v>
      </c>
      <c r="N1442" s="6" t="str">
        <f t="shared" si="67"/>
        <v>2019-3-1</v>
      </c>
      <c r="O1442" s="7">
        <v>3.1</v>
      </c>
      <c r="P1442" s="7">
        <v>2.67</v>
      </c>
      <c r="Q1442" s="6" t="s">
        <v>32</v>
      </c>
      <c r="R1442" s="6">
        <v>202131</v>
      </c>
      <c r="S1442" s="6" t="str">
        <f t="shared" si="68"/>
        <v>2021-3-1</v>
      </c>
      <c r="T1442" s="7">
        <v>3.6</v>
      </c>
      <c r="U1442" s="7">
        <v>4</v>
      </c>
      <c r="V1442" s="6" t="s">
        <v>32</v>
      </c>
      <c r="W1442" s="6">
        <v>0</v>
      </c>
      <c r="X1442" s="6">
        <v>0</v>
      </c>
      <c r="Y1442" s="6">
        <v>1</v>
      </c>
      <c r="Z1442" s="6">
        <v>1</v>
      </c>
      <c r="AA1442" s="6">
        <v>1</v>
      </c>
      <c r="AB1442" s="6">
        <v>0</v>
      </c>
      <c r="AC1442" s="17"/>
      <c r="AD1442" s="17"/>
      <c r="AE1442" s="6">
        <v>1</v>
      </c>
      <c r="AF1442" s="6">
        <v>1</v>
      </c>
      <c r="AG1442" s="17"/>
      <c r="AH1442" s="17"/>
    </row>
    <row r="1443" spans="1:34" x14ac:dyDescent="0.3">
      <c r="A1443" s="6">
        <v>201881</v>
      </c>
      <c r="B1443" s="12" t="str">
        <f t="shared" si="66"/>
        <v>2018-8-1</v>
      </c>
      <c r="C1443" s="15">
        <v>2018</v>
      </c>
      <c r="D1443" s="15">
        <v>8</v>
      </c>
      <c r="E1443" s="15">
        <v>1</v>
      </c>
      <c r="F1443" s="6" t="s">
        <v>28</v>
      </c>
      <c r="G1443" s="6" t="s">
        <v>37</v>
      </c>
      <c r="H1443" s="7">
        <v>2.68</v>
      </c>
      <c r="I1443" s="6" t="s">
        <v>51</v>
      </c>
      <c r="J1443" s="6" t="s">
        <v>41</v>
      </c>
      <c r="K1443" s="7">
        <v>3.35</v>
      </c>
      <c r="L1443" s="6" t="s">
        <v>32</v>
      </c>
      <c r="M1443" s="6">
        <v>201931</v>
      </c>
      <c r="N1443" s="6" t="str">
        <f t="shared" si="67"/>
        <v>2019-3-1</v>
      </c>
      <c r="O1443" s="7">
        <v>2.94</v>
      </c>
      <c r="P1443" s="7">
        <v>2.44</v>
      </c>
      <c r="Q1443" s="6" t="s">
        <v>32</v>
      </c>
      <c r="R1443" s="6">
        <v>202131</v>
      </c>
      <c r="S1443" s="6" t="str">
        <f t="shared" si="68"/>
        <v>2021-3-1</v>
      </c>
      <c r="T1443" s="7">
        <v>3</v>
      </c>
      <c r="U1443" s="7">
        <v>3.29</v>
      </c>
      <c r="V1443" s="6" t="s">
        <v>32</v>
      </c>
      <c r="W1443" s="6">
        <v>0</v>
      </c>
      <c r="X1443" s="6">
        <v>0</v>
      </c>
      <c r="Y1443" s="6">
        <v>1</v>
      </c>
      <c r="Z1443" s="6">
        <v>1</v>
      </c>
      <c r="AA1443" s="6">
        <v>1</v>
      </c>
      <c r="AB1443" s="6">
        <v>1</v>
      </c>
      <c r="AC1443" s="17"/>
      <c r="AD1443" s="17"/>
      <c r="AE1443" s="6">
        <v>0</v>
      </c>
      <c r="AF1443" s="6">
        <v>0</v>
      </c>
      <c r="AG1443" s="17"/>
      <c r="AH1443" s="17"/>
    </row>
    <row r="1444" spans="1:34" x14ac:dyDescent="0.3">
      <c r="A1444" s="6">
        <v>201881</v>
      </c>
      <c r="B1444" s="12" t="str">
        <f t="shared" si="66"/>
        <v>2018-8-1</v>
      </c>
      <c r="C1444" s="15">
        <v>2018</v>
      </c>
      <c r="D1444" s="15">
        <v>8</v>
      </c>
      <c r="E1444" s="15">
        <v>1</v>
      </c>
      <c r="F1444" s="6" t="s">
        <v>28</v>
      </c>
      <c r="G1444" s="6" t="s">
        <v>37</v>
      </c>
      <c r="H1444" s="7">
        <v>2.73</v>
      </c>
      <c r="I1444" s="6" t="s">
        <v>51</v>
      </c>
      <c r="J1444" s="6" t="s">
        <v>41</v>
      </c>
      <c r="K1444" s="7">
        <v>1.51</v>
      </c>
      <c r="L1444" s="6" t="s">
        <v>39</v>
      </c>
      <c r="M1444" s="6">
        <v>201931</v>
      </c>
      <c r="N1444" s="6" t="str">
        <f t="shared" si="67"/>
        <v>2019-3-1</v>
      </c>
      <c r="O1444" s="7">
        <v>1.18</v>
      </c>
      <c r="P1444" s="7">
        <v>0.83</v>
      </c>
      <c r="Q1444" s="6" t="s">
        <v>64</v>
      </c>
      <c r="R1444" s="6">
        <v>202131</v>
      </c>
      <c r="S1444" s="6" t="str">
        <f t="shared" si="68"/>
        <v>2021-3-1</v>
      </c>
      <c r="T1444" s="7">
        <v>2.56</v>
      </c>
      <c r="U1444" s="7">
        <v>3.1</v>
      </c>
      <c r="V1444" s="6" t="s">
        <v>32</v>
      </c>
      <c r="W1444" s="6">
        <v>1</v>
      </c>
      <c r="X1444" s="6">
        <v>0</v>
      </c>
      <c r="Y1444" s="6">
        <v>1</v>
      </c>
      <c r="Z1444" s="6">
        <v>1</v>
      </c>
      <c r="AA1444" s="6">
        <v>1</v>
      </c>
      <c r="AB1444" s="6">
        <v>1</v>
      </c>
      <c r="AC1444" s="17"/>
      <c r="AD1444" s="17"/>
      <c r="AE1444" s="6">
        <v>0</v>
      </c>
      <c r="AF1444" s="6">
        <v>0</v>
      </c>
      <c r="AG1444" s="17"/>
      <c r="AH1444" s="17"/>
    </row>
    <row r="1445" spans="1:34" x14ac:dyDescent="0.3">
      <c r="A1445" s="6">
        <v>201881</v>
      </c>
      <c r="B1445" s="12" t="str">
        <f t="shared" si="66"/>
        <v>2018-8-1</v>
      </c>
      <c r="C1445" s="15">
        <v>2018</v>
      </c>
      <c r="D1445" s="15">
        <v>8</v>
      </c>
      <c r="E1445" s="15">
        <v>1</v>
      </c>
      <c r="F1445" s="6" t="s">
        <v>28</v>
      </c>
      <c r="G1445" s="6" t="s">
        <v>29</v>
      </c>
      <c r="H1445" s="7">
        <v>3.63</v>
      </c>
      <c r="I1445" s="6" t="s">
        <v>66</v>
      </c>
      <c r="J1445" s="6" t="s">
        <v>41</v>
      </c>
      <c r="K1445" s="7">
        <v>3.7</v>
      </c>
      <c r="L1445" s="6" t="s">
        <v>32</v>
      </c>
      <c r="M1445" s="6">
        <v>201931</v>
      </c>
      <c r="N1445" s="6" t="str">
        <f t="shared" si="67"/>
        <v>2019-3-1</v>
      </c>
      <c r="O1445" s="7">
        <v>3.76</v>
      </c>
      <c r="P1445" s="7">
        <v>3.82</v>
      </c>
      <c r="Q1445" s="6" t="s">
        <v>32</v>
      </c>
      <c r="R1445" s="6">
        <v>202031</v>
      </c>
      <c r="S1445" s="6" t="str">
        <f t="shared" si="68"/>
        <v>2020-3-1</v>
      </c>
      <c r="T1445" s="7">
        <v>3.89</v>
      </c>
      <c r="U1445" s="7">
        <v>4</v>
      </c>
      <c r="V1445" s="6" t="s">
        <v>32</v>
      </c>
      <c r="W1445" s="6">
        <v>1</v>
      </c>
      <c r="X1445" s="6">
        <v>0</v>
      </c>
      <c r="Y1445" s="6">
        <v>1</v>
      </c>
      <c r="Z1445" s="6">
        <v>1</v>
      </c>
      <c r="AA1445" s="6">
        <v>0</v>
      </c>
      <c r="AB1445" s="6">
        <v>0</v>
      </c>
      <c r="AC1445" s="17"/>
      <c r="AD1445" s="17"/>
      <c r="AE1445" s="6">
        <v>0</v>
      </c>
      <c r="AF1445" s="6">
        <v>0</v>
      </c>
      <c r="AG1445" s="17"/>
      <c r="AH1445" s="17"/>
    </row>
    <row r="1446" spans="1:34" x14ac:dyDescent="0.3">
      <c r="A1446" s="6">
        <v>201881</v>
      </c>
      <c r="B1446" s="12" t="str">
        <f t="shared" si="66"/>
        <v>2018-8-1</v>
      </c>
      <c r="C1446" s="15">
        <v>2018</v>
      </c>
      <c r="D1446" s="15">
        <v>8</v>
      </c>
      <c r="E1446" s="15">
        <v>1</v>
      </c>
      <c r="F1446" s="6" t="s">
        <v>28</v>
      </c>
      <c r="G1446" s="6" t="s">
        <v>40</v>
      </c>
      <c r="H1446" s="7">
        <v>3.8</v>
      </c>
      <c r="I1446" s="6" t="s">
        <v>61</v>
      </c>
      <c r="J1446" s="6" t="s">
        <v>46</v>
      </c>
      <c r="K1446" s="7">
        <v>3.35</v>
      </c>
      <c r="L1446" s="6" t="s">
        <v>32</v>
      </c>
      <c r="M1446" s="6">
        <v>201931</v>
      </c>
      <c r="N1446" s="6" t="str">
        <f t="shared" si="67"/>
        <v>2019-3-1</v>
      </c>
      <c r="O1446" s="7">
        <v>2.81</v>
      </c>
      <c r="P1446" s="7">
        <v>2.1</v>
      </c>
      <c r="Q1446" s="6" t="s">
        <v>32</v>
      </c>
      <c r="R1446" s="6">
        <v>202031</v>
      </c>
      <c r="S1446" s="6" t="str">
        <f t="shared" si="68"/>
        <v>2020-3-1</v>
      </c>
      <c r="T1446" s="7">
        <v>2.08</v>
      </c>
      <c r="U1446" s="7">
        <v>0.81</v>
      </c>
      <c r="V1446" s="6" t="s">
        <v>42</v>
      </c>
      <c r="W1446" s="6">
        <v>0</v>
      </c>
      <c r="X1446" s="6">
        <v>0</v>
      </c>
      <c r="Y1446" s="6">
        <v>1</v>
      </c>
      <c r="Z1446" s="6">
        <v>0</v>
      </c>
      <c r="AA1446" s="6">
        <v>0</v>
      </c>
      <c r="AB1446" s="6">
        <v>0</v>
      </c>
      <c r="AC1446" s="17"/>
      <c r="AD1446" s="17"/>
      <c r="AE1446" s="6">
        <v>0</v>
      </c>
      <c r="AF1446" s="6">
        <v>1</v>
      </c>
      <c r="AG1446" s="17"/>
      <c r="AH1446" s="17"/>
    </row>
    <row r="1447" spans="1:34" x14ac:dyDescent="0.3">
      <c r="A1447" s="6">
        <v>201881</v>
      </c>
      <c r="B1447" s="12" t="str">
        <f t="shared" si="66"/>
        <v>2018-8-1</v>
      </c>
      <c r="C1447" s="15">
        <v>2018</v>
      </c>
      <c r="D1447" s="15">
        <v>8</v>
      </c>
      <c r="E1447" s="15">
        <v>1</v>
      </c>
      <c r="F1447" s="6" t="s">
        <v>33</v>
      </c>
      <c r="G1447" s="6" t="s">
        <v>34</v>
      </c>
      <c r="H1447" s="7">
        <v>3.73</v>
      </c>
      <c r="I1447" s="6" t="s">
        <v>65</v>
      </c>
      <c r="J1447" s="6" t="s">
        <v>35</v>
      </c>
      <c r="K1447" s="7">
        <v>0</v>
      </c>
      <c r="L1447" s="6" t="s">
        <v>39</v>
      </c>
      <c r="M1447" s="6">
        <v>201931</v>
      </c>
      <c r="N1447" s="6" t="str">
        <f t="shared" si="67"/>
        <v>2019-3-1</v>
      </c>
      <c r="O1447" s="7">
        <v>0.62</v>
      </c>
      <c r="P1447" s="7">
        <v>1.1000000000000001</v>
      </c>
      <c r="Q1447" s="6" t="s">
        <v>64</v>
      </c>
      <c r="R1447" s="6">
        <v>201981</v>
      </c>
      <c r="S1447" s="6" t="str">
        <f t="shared" si="68"/>
        <v>2019-8-1</v>
      </c>
      <c r="T1447" s="7">
        <v>0.96</v>
      </c>
      <c r="U1447" s="7">
        <v>1.75</v>
      </c>
      <c r="V1447" s="6" t="s">
        <v>39</v>
      </c>
      <c r="W1447" s="6">
        <v>0</v>
      </c>
      <c r="X1447" s="6">
        <v>0</v>
      </c>
      <c r="Y1447" s="6">
        <v>1</v>
      </c>
      <c r="Z1447" s="6">
        <v>1</v>
      </c>
      <c r="AA1447" s="6">
        <v>0</v>
      </c>
      <c r="AB1447" s="6">
        <v>0</v>
      </c>
      <c r="AC1447" s="17"/>
      <c r="AD1447" s="17"/>
      <c r="AE1447" s="6">
        <v>0</v>
      </c>
      <c r="AF1447" s="6">
        <v>0</v>
      </c>
      <c r="AG1447" s="17"/>
      <c r="AH1447" s="17"/>
    </row>
    <row r="1448" spans="1:34" x14ac:dyDescent="0.3">
      <c r="A1448" s="6">
        <v>201881</v>
      </c>
      <c r="B1448" s="12" t="str">
        <f t="shared" si="66"/>
        <v>2018-8-1</v>
      </c>
      <c r="C1448" s="15">
        <v>2018</v>
      </c>
      <c r="D1448" s="15">
        <v>8</v>
      </c>
      <c r="E1448" s="15">
        <v>1</v>
      </c>
      <c r="F1448" s="6" t="s">
        <v>33</v>
      </c>
      <c r="G1448" s="6" t="s">
        <v>34</v>
      </c>
      <c r="H1448" s="7">
        <v>3.24</v>
      </c>
      <c r="I1448" s="6" t="s">
        <v>65</v>
      </c>
      <c r="J1448" s="6" t="s">
        <v>35</v>
      </c>
      <c r="K1448" s="7">
        <v>2.91</v>
      </c>
      <c r="L1448" s="6" t="s">
        <v>32</v>
      </c>
      <c r="M1448" s="6">
        <v>201931</v>
      </c>
      <c r="N1448" s="6" t="str">
        <f t="shared" si="67"/>
        <v>2019-3-1</v>
      </c>
      <c r="O1448" s="7">
        <v>2.73</v>
      </c>
      <c r="P1448" s="7">
        <v>2.5299999999999998</v>
      </c>
      <c r="Q1448" s="6" t="s">
        <v>32</v>
      </c>
      <c r="R1448" s="6">
        <v>202031</v>
      </c>
      <c r="S1448" s="6" t="str">
        <f t="shared" si="68"/>
        <v>2020-3-1</v>
      </c>
      <c r="T1448" s="7">
        <v>3.09</v>
      </c>
      <c r="U1448" s="7">
        <v>3.59</v>
      </c>
      <c r="V1448" s="6" t="s">
        <v>32</v>
      </c>
      <c r="W1448" s="6">
        <v>0</v>
      </c>
      <c r="X1448" s="6">
        <v>0</v>
      </c>
      <c r="Y1448" s="6">
        <v>1</v>
      </c>
      <c r="Z1448" s="6">
        <v>1</v>
      </c>
      <c r="AA1448" s="6">
        <v>0</v>
      </c>
      <c r="AB1448" s="6">
        <v>0</v>
      </c>
      <c r="AC1448" s="17"/>
      <c r="AD1448" s="17"/>
      <c r="AE1448" s="6">
        <v>0</v>
      </c>
      <c r="AF1448" s="6">
        <v>0</v>
      </c>
      <c r="AG1448" s="17"/>
      <c r="AH1448" s="17"/>
    </row>
    <row r="1449" spans="1:34" x14ac:dyDescent="0.3">
      <c r="A1449" s="6">
        <v>201881</v>
      </c>
      <c r="B1449" s="12" t="str">
        <f t="shared" si="66"/>
        <v>2018-8-1</v>
      </c>
      <c r="C1449" s="15">
        <v>2018</v>
      </c>
      <c r="D1449" s="15">
        <v>8</v>
      </c>
      <c r="E1449" s="15">
        <v>1</v>
      </c>
      <c r="F1449" s="6" t="s">
        <v>28</v>
      </c>
      <c r="G1449" s="6" t="s">
        <v>29</v>
      </c>
      <c r="H1449" s="7">
        <v>2.76</v>
      </c>
      <c r="I1449" s="6" t="s">
        <v>66</v>
      </c>
      <c r="J1449" s="6" t="s">
        <v>31</v>
      </c>
      <c r="K1449" s="7">
        <v>2.33</v>
      </c>
      <c r="L1449" s="6" t="s">
        <v>32</v>
      </c>
      <c r="M1449" s="6">
        <v>201931</v>
      </c>
      <c r="N1449" s="6" t="str">
        <f t="shared" si="67"/>
        <v>2019-3-1</v>
      </c>
      <c r="O1449" s="7">
        <v>2.1</v>
      </c>
      <c r="P1449" s="7">
        <v>1.92</v>
      </c>
      <c r="Q1449" s="6" t="s">
        <v>42</v>
      </c>
      <c r="R1449" s="6">
        <v>202131</v>
      </c>
      <c r="S1449" s="6" t="str">
        <f t="shared" si="68"/>
        <v>2021-3-1</v>
      </c>
      <c r="T1449" s="7">
        <v>2.57</v>
      </c>
      <c r="U1449" s="7">
        <v>0.94</v>
      </c>
      <c r="V1449" s="6" t="s">
        <v>42</v>
      </c>
      <c r="W1449" s="6">
        <v>1</v>
      </c>
      <c r="X1449" s="6">
        <v>1</v>
      </c>
      <c r="Y1449" s="6">
        <v>1</v>
      </c>
      <c r="Z1449" s="6">
        <v>1</v>
      </c>
      <c r="AA1449" s="6">
        <v>1</v>
      </c>
      <c r="AB1449" s="6">
        <v>0</v>
      </c>
      <c r="AC1449" s="17"/>
      <c r="AD1449" s="17"/>
      <c r="AE1449" s="6">
        <v>0</v>
      </c>
      <c r="AF1449" s="6">
        <v>0</v>
      </c>
      <c r="AG1449" s="17"/>
      <c r="AH1449" s="17"/>
    </row>
    <row r="1450" spans="1:34" x14ac:dyDescent="0.3">
      <c r="A1450" s="6">
        <v>201881</v>
      </c>
      <c r="B1450" s="12" t="str">
        <f t="shared" si="66"/>
        <v>2018-8-1</v>
      </c>
      <c r="C1450" s="15">
        <v>2018</v>
      </c>
      <c r="D1450" s="15">
        <v>8</v>
      </c>
      <c r="E1450" s="15">
        <v>1</v>
      </c>
      <c r="F1450" s="6" t="s">
        <v>28</v>
      </c>
      <c r="G1450" s="6" t="s">
        <v>37</v>
      </c>
      <c r="H1450" s="7">
        <v>3.13</v>
      </c>
      <c r="I1450" s="6" t="s">
        <v>65</v>
      </c>
      <c r="J1450" s="6" t="s">
        <v>41</v>
      </c>
      <c r="K1450" s="7">
        <v>3.53</v>
      </c>
      <c r="L1450" s="6" t="s">
        <v>32</v>
      </c>
      <c r="M1450" s="6">
        <v>201961</v>
      </c>
      <c r="N1450" s="6" t="str">
        <f t="shared" si="67"/>
        <v>2019-6-1</v>
      </c>
      <c r="O1450" s="7">
        <v>3.45</v>
      </c>
      <c r="P1450" s="7">
        <v>4</v>
      </c>
      <c r="Q1450" s="6" t="s">
        <v>32</v>
      </c>
      <c r="R1450" s="6">
        <v>202031</v>
      </c>
      <c r="S1450" s="6" t="str">
        <f t="shared" si="68"/>
        <v>2020-3-1</v>
      </c>
      <c r="T1450" s="7">
        <v>3.31</v>
      </c>
      <c r="U1450" s="7">
        <v>3.15</v>
      </c>
      <c r="V1450" s="6" t="s">
        <v>32</v>
      </c>
      <c r="W1450" s="6">
        <v>1</v>
      </c>
      <c r="X1450" s="6">
        <v>1</v>
      </c>
      <c r="Y1450" s="6">
        <v>1</v>
      </c>
      <c r="Z1450" s="6">
        <v>1</v>
      </c>
      <c r="AA1450" s="6">
        <v>0</v>
      </c>
      <c r="AB1450" s="6">
        <v>0</v>
      </c>
      <c r="AC1450" s="17"/>
      <c r="AD1450" s="17"/>
      <c r="AE1450" s="6">
        <v>0</v>
      </c>
      <c r="AF1450" s="6">
        <v>0</v>
      </c>
      <c r="AG1450" s="17"/>
      <c r="AH1450" s="17"/>
    </row>
    <row r="1451" spans="1:34" x14ac:dyDescent="0.3">
      <c r="A1451" s="6">
        <v>201881</v>
      </c>
      <c r="B1451" s="12" t="str">
        <f t="shared" si="66"/>
        <v>2018-8-1</v>
      </c>
      <c r="C1451" s="15">
        <v>2018</v>
      </c>
      <c r="D1451" s="15">
        <v>8</v>
      </c>
      <c r="E1451" s="15">
        <v>1</v>
      </c>
      <c r="F1451" s="6" t="s">
        <v>28</v>
      </c>
      <c r="G1451" s="6" t="s">
        <v>37</v>
      </c>
      <c r="H1451" s="7">
        <v>3.32</v>
      </c>
      <c r="I1451" s="6" t="s">
        <v>54</v>
      </c>
      <c r="J1451" s="6" t="s">
        <v>31</v>
      </c>
      <c r="K1451" s="7">
        <v>2.8</v>
      </c>
      <c r="L1451" s="6" t="s">
        <v>32</v>
      </c>
      <c r="M1451" s="6">
        <v>201931</v>
      </c>
      <c r="N1451" s="6" t="str">
        <f t="shared" si="67"/>
        <v>2019-3-1</v>
      </c>
      <c r="O1451" s="7">
        <v>2.5299999999999998</v>
      </c>
      <c r="P1451" s="7">
        <v>2.35</v>
      </c>
      <c r="Q1451" s="6" t="s">
        <v>32</v>
      </c>
      <c r="R1451" s="6">
        <v>202131</v>
      </c>
      <c r="S1451" s="6" t="str">
        <f t="shared" si="68"/>
        <v>2021-3-1</v>
      </c>
      <c r="T1451" s="7">
        <v>3.09</v>
      </c>
      <c r="U1451" s="7">
        <v>3.1</v>
      </c>
      <c r="V1451" s="6" t="s">
        <v>32</v>
      </c>
      <c r="W1451" s="6">
        <v>0</v>
      </c>
      <c r="X1451" s="6">
        <v>0</v>
      </c>
      <c r="Y1451" s="6">
        <v>1</v>
      </c>
      <c r="Z1451" s="6">
        <v>1</v>
      </c>
      <c r="AA1451" s="6">
        <v>1</v>
      </c>
      <c r="AB1451" s="6">
        <v>1</v>
      </c>
      <c r="AC1451" s="17"/>
      <c r="AD1451" s="17"/>
      <c r="AE1451" s="6">
        <v>0</v>
      </c>
      <c r="AF1451" s="6">
        <v>1</v>
      </c>
      <c r="AG1451" s="17"/>
      <c r="AH1451" s="17"/>
    </row>
    <row r="1452" spans="1:34" x14ac:dyDescent="0.3">
      <c r="A1452" s="6">
        <v>201881</v>
      </c>
      <c r="B1452" s="12" t="str">
        <f t="shared" si="66"/>
        <v>2018-8-1</v>
      </c>
      <c r="C1452" s="15">
        <v>2018</v>
      </c>
      <c r="D1452" s="15">
        <v>8</v>
      </c>
      <c r="E1452" s="15">
        <v>1</v>
      </c>
      <c r="F1452" s="6" t="s">
        <v>28</v>
      </c>
      <c r="G1452" s="6" t="s">
        <v>38</v>
      </c>
      <c r="H1452" s="7">
        <v>3.52</v>
      </c>
      <c r="I1452" s="6" t="s">
        <v>54</v>
      </c>
      <c r="J1452" s="6" t="s">
        <v>31</v>
      </c>
      <c r="K1452" s="7">
        <v>2.0699999999999998</v>
      </c>
      <c r="L1452" s="6" t="s">
        <v>32</v>
      </c>
      <c r="M1452" s="6">
        <v>201931</v>
      </c>
      <c r="N1452" s="6" t="str">
        <f t="shared" si="67"/>
        <v>2019-3-1</v>
      </c>
      <c r="O1452" s="7">
        <v>1.03</v>
      </c>
      <c r="P1452" s="7">
        <v>0</v>
      </c>
      <c r="Q1452" s="6" t="s">
        <v>39</v>
      </c>
      <c r="R1452" s="6">
        <v>201931</v>
      </c>
      <c r="S1452" s="6" t="str">
        <f t="shared" si="68"/>
        <v>2019-3-1</v>
      </c>
      <c r="T1452" s="7">
        <v>1.03</v>
      </c>
      <c r="U1452" s="7">
        <v>0</v>
      </c>
      <c r="V1452" s="6" t="s">
        <v>39</v>
      </c>
      <c r="W1452" s="6">
        <v>0</v>
      </c>
      <c r="X1452" s="6">
        <v>0</v>
      </c>
      <c r="Y1452" s="6">
        <v>1</v>
      </c>
      <c r="Z1452" s="6">
        <v>0</v>
      </c>
      <c r="AA1452" s="6">
        <v>0</v>
      </c>
      <c r="AB1452" s="6">
        <v>0</v>
      </c>
      <c r="AC1452" s="17"/>
      <c r="AD1452" s="17"/>
      <c r="AE1452" s="6">
        <v>0</v>
      </c>
      <c r="AF1452" s="6">
        <v>1</v>
      </c>
      <c r="AG1452" s="17"/>
      <c r="AH1452" s="17"/>
    </row>
    <row r="1453" spans="1:34" x14ac:dyDescent="0.3">
      <c r="A1453" s="6">
        <v>201881</v>
      </c>
      <c r="B1453" s="12" t="str">
        <f t="shared" si="66"/>
        <v>2018-8-1</v>
      </c>
      <c r="C1453" s="15">
        <v>2018</v>
      </c>
      <c r="D1453" s="15">
        <v>8</v>
      </c>
      <c r="E1453" s="15">
        <v>1</v>
      </c>
      <c r="F1453" s="6" t="s">
        <v>28</v>
      </c>
      <c r="G1453" s="6" t="s">
        <v>37</v>
      </c>
      <c r="H1453" s="7">
        <v>3.12</v>
      </c>
      <c r="I1453" s="6" t="s">
        <v>57</v>
      </c>
      <c r="J1453" s="6" t="s">
        <v>43</v>
      </c>
      <c r="K1453" s="7">
        <v>2.92</v>
      </c>
      <c r="L1453" s="6" t="s">
        <v>32</v>
      </c>
      <c r="M1453" s="6">
        <v>201931</v>
      </c>
      <c r="N1453" s="6" t="str">
        <f t="shared" si="67"/>
        <v>2019-3-1</v>
      </c>
      <c r="O1453" s="7">
        <v>2.95</v>
      </c>
      <c r="P1453" s="7">
        <v>2.97</v>
      </c>
      <c r="Q1453" s="6" t="s">
        <v>32</v>
      </c>
      <c r="R1453" s="6">
        <v>201931</v>
      </c>
      <c r="S1453" s="6" t="str">
        <f t="shared" si="68"/>
        <v>2019-3-1</v>
      </c>
      <c r="T1453" s="7">
        <v>2.95</v>
      </c>
      <c r="U1453" s="7">
        <v>2.97</v>
      </c>
      <c r="V1453" s="6" t="s">
        <v>32</v>
      </c>
      <c r="W1453" s="6">
        <v>0</v>
      </c>
      <c r="X1453" s="6">
        <v>1</v>
      </c>
      <c r="Y1453" s="6">
        <v>1</v>
      </c>
      <c r="Z1453" s="6">
        <v>0</v>
      </c>
      <c r="AA1453" s="6">
        <v>0</v>
      </c>
      <c r="AB1453" s="6">
        <v>0</v>
      </c>
      <c r="AC1453" s="17"/>
      <c r="AD1453" s="17"/>
      <c r="AE1453" s="6">
        <v>0</v>
      </c>
      <c r="AF1453" s="6">
        <v>1</v>
      </c>
      <c r="AG1453" s="17"/>
      <c r="AH1453" s="17"/>
    </row>
    <row r="1454" spans="1:34" x14ac:dyDescent="0.3">
      <c r="A1454" s="6">
        <v>201881</v>
      </c>
      <c r="B1454" s="12" t="str">
        <f t="shared" si="66"/>
        <v>2018-8-1</v>
      </c>
      <c r="C1454" s="15">
        <v>2018</v>
      </c>
      <c r="D1454" s="15">
        <v>8</v>
      </c>
      <c r="E1454" s="15">
        <v>1</v>
      </c>
      <c r="F1454" s="6" t="s">
        <v>28</v>
      </c>
      <c r="G1454" s="6" t="s">
        <v>37</v>
      </c>
      <c r="H1454" s="7">
        <v>2.95</v>
      </c>
      <c r="I1454" s="6" t="s">
        <v>59</v>
      </c>
      <c r="J1454" s="6" t="s">
        <v>41</v>
      </c>
      <c r="K1454" s="7">
        <v>2.42</v>
      </c>
      <c r="L1454" s="6" t="s">
        <v>32</v>
      </c>
      <c r="M1454" s="6">
        <v>201931</v>
      </c>
      <c r="N1454" s="6" t="str">
        <f t="shared" si="67"/>
        <v>2019-3-1</v>
      </c>
      <c r="O1454" s="7">
        <v>2.15</v>
      </c>
      <c r="P1454" s="7">
        <v>1.87</v>
      </c>
      <c r="Q1454" s="6" t="s">
        <v>42</v>
      </c>
      <c r="R1454" s="6">
        <v>201981</v>
      </c>
      <c r="S1454" s="6" t="str">
        <f t="shared" si="68"/>
        <v>2019-8-1</v>
      </c>
      <c r="T1454" s="7">
        <v>2.1800000000000002</v>
      </c>
      <c r="U1454" s="7">
        <v>2.2400000000000002</v>
      </c>
      <c r="V1454" s="6" t="s">
        <v>32</v>
      </c>
      <c r="W1454" s="6">
        <v>0</v>
      </c>
      <c r="X1454" s="6">
        <v>0</v>
      </c>
      <c r="Y1454" s="6">
        <v>1</v>
      </c>
      <c r="Z1454" s="6">
        <v>1</v>
      </c>
      <c r="AA1454" s="6">
        <v>0</v>
      </c>
      <c r="AB1454" s="6">
        <v>0</v>
      </c>
      <c r="AC1454" s="17"/>
      <c r="AD1454" s="17"/>
      <c r="AE1454" s="6">
        <v>0</v>
      </c>
      <c r="AF1454" s="6">
        <v>1</v>
      </c>
      <c r="AG1454" s="17"/>
      <c r="AH1454" s="17"/>
    </row>
    <row r="1455" spans="1:34" x14ac:dyDescent="0.3">
      <c r="A1455" s="6">
        <v>201881</v>
      </c>
      <c r="B1455" s="12" t="str">
        <f t="shared" si="66"/>
        <v>2018-8-1</v>
      </c>
      <c r="C1455" s="15">
        <v>2018</v>
      </c>
      <c r="D1455" s="15">
        <v>8</v>
      </c>
      <c r="E1455" s="15">
        <v>1</v>
      </c>
      <c r="F1455" s="6" t="s">
        <v>28</v>
      </c>
      <c r="G1455" s="6" t="s">
        <v>38</v>
      </c>
      <c r="H1455" s="7">
        <v>3.21</v>
      </c>
      <c r="I1455" s="6" t="s">
        <v>61</v>
      </c>
      <c r="J1455" s="6" t="s">
        <v>31</v>
      </c>
      <c r="K1455" s="7">
        <v>2.54</v>
      </c>
      <c r="L1455" s="6" t="s">
        <v>32</v>
      </c>
      <c r="M1455" s="6">
        <v>201931</v>
      </c>
      <c r="N1455" s="6" t="str">
        <f t="shared" si="67"/>
        <v>2019-3-1</v>
      </c>
      <c r="O1455" s="7">
        <v>2.96</v>
      </c>
      <c r="P1455" s="7">
        <v>2.85</v>
      </c>
      <c r="Q1455" s="6" t="s">
        <v>32</v>
      </c>
      <c r="R1455" s="6">
        <v>202131</v>
      </c>
      <c r="S1455" s="6" t="str">
        <f t="shared" si="68"/>
        <v>2021-3-1</v>
      </c>
      <c r="T1455" s="7">
        <v>3.03</v>
      </c>
      <c r="U1455" s="7">
        <v>3.17</v>
      </c>
      <c r="V1455" s="6" t="s">
        <v>32</v>
      </c>
      <c r="W1455" s="6">
        <v>0</v>
      </c>
      <c r="X1455" s="6">
        <v>0</v>
      </c>
      <c r="Y1455" s="6">
        <v>1</v>
      </c>
      <c r="Z1455" s="6">
        <v>1</v>
      </c>
      <c r="AA1455" s="6">
        <v>1</v>
      </c>
      <c r="AB1455" s="6">
        <v>1</v>
      </c>
      <c r="AC1455" s="17"/>
      <c r="AD1455" s="17"/>
      <c r="AE1455" s="6">
        <v>0</v>
      </c>
      <c r="AF1455" s="6">
        <v>1</v>
      </c>
      <c r="AG1455" s="17"/>
      <c r="AH1455" s="17"/>
    </row>
    <row r="1456" spans="1:34" x14ac:dyDescent="0.3">
      <c r="A1456" s="6">
        <v>201881</v>
      </c>
      <c r="B1456" s="12" t="str">
        <f t="shared" si="66"/>
        <v>2018-8-1</v>
      </c>
      <c r="C1456" s="15">
        <v>2018</v>
      </c>
      <c r="D1456" s="15">
        <v>8</v>
      </c>
      <c r="E1456" s="15">
        <v>1</v>
      </c>
      <c r="F1456" s="6" t="s">
        <v>33</v>
      </c>
      <c r="G1456" s="6" t="s">
        <v>40</v>
      </c>
      <c r="H1456" s="7">
        <v>3.36</v>
      </c>
      <c r="I1456" s="6" t="s">
        <v>53</v>
      </c>
      <c r="J1456" s="6" t="s">
        <v>45</v>
      </c>
      <c r="K1456" s="7">
        <v>3.08</v>
      </c>
      <c r="L1456" s="6" t="s">
        <v>32</v>
      </c>
      <c r="M1456" s="6">
        <v>201931</v>
      </c>
      <c r="N1456" s="6" t="str">
        <f t="shared" si="67"/>
        <v>2019-3-1</v>
      </c>
      <c r="O1456" s="7">
        <v>2.4500000000000002</v>
      </c>
      <c r="P1456" s="7">
        <v>1.56</v>
      </c>
      <c r="Q1456" s="6" t="s">
        <v>42</v>
      </c>
      <c r="R1456" s="6">
        <v>202131</v>
      </c>
      <c r="S1456" s="6" t="str">
        <f t="shared" si="68"/>
        <v>2021-3-1</v>
      </c>
      <c r="T1456" s="7">
        <v>2.63</v>
      </c>
      <c r="U1456" s="7">
        <v>3</v>
      </c>
      <c r="V1456" s="6" t="s">
        <v>32</v>
      </c>
      <c r="W1456" s="6">
        <v>1</v>
      </c>
      <c r="X1456" s="6">
        <v>0</v>
      </c>
      <c r="Y1456" s="6">
        <v>1</v>
      </c>
      <c r="Z1456" s="6">
        <v>1</v>
      </c>
      <c r="AA1456" s="6">
        <v>1</v>
      </c>
      <c r="AB1456" s="6">
        <v>1</v>
      </c>
      <c r="AC1456" s="17"/>
      <c r="AD1456" s="17"/>
      <c r="AE1456" s="6">
        <v>0</v>
      </c>
      <c r="AF1456" s="6">
        <v>0</v>
      </c>
      <c r="AG1456" s="17"/>
      <c r="AH1456" s="17"/>
    </row>
    <row r="1457" spans="1:34" x14ac:dyDescent="0.3">
      <c r="A1457" s="6">
        <v>201881</v>
      </c>
      <c r="B1457" s="12" t="str">
        <f t="shared" si="66"/>
        <v>2018-8-1</v>
      </c>
      <c r="C1457" s="15">
        <v>2018</v>
      </c>
      <c r="D1457" s="15">
        <v>8</v>
      </c>
      <c r="E1457" s="15">
        <v>1</v>
      </c>
      <c r="F1457" s="6" t="s">
        <v>28</v>
      </c>
      <c r="G1457" s="6" t="s">
        <v>37</v>
      </c>
      <c r="H1457" s="7">
        <v>3.02</v>
      </c>
      <c r="I1457" s="6" t="s">
        <v>57</v>
      </c>
      <c r="J1457" s="6" t="s">
        <v>31</v>
      </c>
      <c r="K1457" s="7">
        <v>3.65</v>
      </c>
      <c r="L1457" s="6" t="s">
        <v>32</v>
      </c>
      <c r="M1457" s="6">
        <v>201931</v>
      </c>
      <c r="N1457" s="6" t="str">
        <f t="shared" si="67"/>
        <v>2019-3-1</v>
      </c>
      <c r="O1457" s="7">
        <v>3.51</v>
      </c>
      <c r="P1457" s="7">
        <v>3.33</v>
      </c>
      <c r="Q1457" s="6" t="s">
        <v>32</v>
      </c>
      <c r="R1457" s="6">
        <v>201931</v>
      </c>
      <c r="S1457" s="6" t="str">
        <f t="shared" si="68"/>
        <v>2019-3-1</v>
      </c>
      <c r="T1457" s="7">
        <v>3.51</v>
      </c>
      <c r="U1457" s="7">
        <v>3.33</v>
      </c>
      <c r="V1457" s="6" t="s">
        <v>32</v>
      </c>
      <c r="W1457" s="6">
        <v>0</v>
      </c>
      <c r="X1457" s="6">
        <v>0</v>
      </c>
      <c r="Y1457" s="6">
        <v>1</v>
      </c>
      <c r="Z1457" s="6">
        <v>0</v>
      </c>
      <c r="AA1457" s="6">
        <v>0</v>
      </c>
      <c r="AB1457" s="6">
        <v>0</v>
      </c>
      <c r="AC1457" s="17"/>
      <c r="AD1457" s="17"/>
      <c r="AE1457" s="6">
        <v>0</v>
      </c>
      <c r="AF1457" s="6">
        <v>1</v>
      </c>
      <c r="AG1457" s="17"/>
      <c r="AH1457" s="17"/>
    </row>
    <row r="1458" spans="1:34" x14ac:dyDescent="0.3">
      <c r="A1458" s="6">
        <v>201881</v>
      </c>
      <c r="B1458" s="12" t="str">
        <f t="shared" si="66"/>
        <v>2018-8-1</v>
      </c>
      <c r="C1458" s="15">
        <v>2018</v>
      </c>
      <c r="D1458" s="15">
        <v>8</v>
      </c>
      <c r="E1458" s="15">
        <v>1</v>
      </c>
      <c r="F1458" s="6" t="s">
        <v>28</v>
      </c>
      <c r="G1458" s="6" t="s">
        <v>37</v>
      </c>
      <c r="H1458" s="7">
        <v>3.83</v>
      </c>
      <c r="I1458" s="6" t="s">
        <v>51</v>
      </c>
      <c r="J1458" s="6" t="s">
        <v>31</v>
      </c>
      <c r="K1458" s="7">
        <v>3.75</v>
      </c>
      <c r="L1458" s="6" t="s">
        <v>32</v>
      </c>
      <c r="M1458" s="6">
        <v>201931</v>
      </c>
      <c r="N1458" s="6" t="str">
        <f t="shared" si="67"/>
        <v>2019-3-1</v>
      </c>
      <c r="O1458" s="7">
        <v>3.12</v>
      </c>
      <c r="P1458" s="7">
        <v>2.5</v>
      </c>
      <c r="Q1458" s="6" t="s">
        <v>32</v>
      </c>
      <c r="R1458" s="6">
        <v>202131</v>
      </c>
      <c r="S1458" s="6" t="str">
        <f t="shared" si="68"/>
        <v>2021-3-1</v>
      </c>
      <c r="T1458" s="7">
        <v>3.6</v>
      </c>
      <c r="U1458" s="7">
        <v>3.9</v>
      </c>
      <c r="V1458" s="6" t="s">
        <v>32</v>
      </c>
      <c r="W1458" s="6">
        <v>0</v>
      </c>
      <c r="X1458" s="6">
        <v>1</v>
      </c>
      <c r="Y1458" s="6">
        <v>1</v>
      </c>
      <c r="Z1458" s="6">
        <v>1</v>
      </c>
      <c r="AA1458" s="6">
        <v>1</v>
      </c>
      <c r="AB1458" s="6">
        <v>1</v>
      </c>
      <c r="AC1458" s="17"/>
      <c r="AD1458" s="17"/>
      <c r="AE1458" s="6">
        <v>0</v>
      </c>
      <c r="AF1458" s="6">
        <v>0</v>
      </c>
      <c r="AG1458" s="17"/>
      <c r="AH1458" s="17"/>
    </row>
    <row r="1459" spans="1:34" x14ac:dyDescent="0.3">
      <c r="A1459" s="6">
        <v>201881</v>
      </c>
      <c r="B1459" s="12" t="str">
        <f t="shared" si="66"/>
        <v>2018-8-1</v>
      </c>
      <c r="C1459" s="15">
        <v>2018</v>
      </c>
      <c r="D1459" s="15">
        <v>8</v>
      </c>
      <c r="E1459" s="15">
        <v>1</v>
      </c>
      <c r="F1459" s="6" t="s">
        <v>33</v>
      </c>
      <c r="G1459" s="6" t="s">
        <v>40</v>
      </c>
      <c r="H1459" s="7">
        <v>3.33</v>
      </c>
      <c r="I1459" s="6" t="s">
        <v>66</v>
      </c>
      <c r="J1459" s="6" t="s">
        <v>46</v>
      </c>
      <c r="K1459" s="7">
        <v>2.78</v>
      </c>
      <c r="L1459" s="6" t="s">
        <v>32</v>
      </c>
      <c r="M1459" s="6">
        <v>201931</v>
      </c>
      <c r="N1459" s="6" t="str">
        <f t="shared" si="67"/>
        <v>2019-3-1</v>
      </c>
      <c r="O1459" s="7">
        <v>2.61</v>
      </c>
      <c r="P1459" s="7">
        <v>2.4300000000000002</v>
      </c>
      <c r="Q1459" s="6" t="s">
        <v>32</v>
      </c>
      <c r="R1459" s="6">
        <v>202131</v>
      </c>
      <c r="S1459" s="6" t="str">
        <f t="shared" si="68"/>
        <v>2021-3-1</v>
      </c>
      <c r="T1459" s="7">
        <v>2.86</v>
      </c>
      <c r="U1459" s="7">
        <v>2.65</v>
      </c>
      <c r="V1459" s="6" t="s">
        <v>32</v>
      </c>
      <c r="W1459" s="6">
        <v>1</v>
      </c>
      <c r="X1459" s="6">
        <v>0</v>
      </c>
      <c r="Y1459" s="6">
        <v>1</v>
      </c>
      <c r="Z1459" s="6">
        <v>0</v>
      </c>
      <c r="AA1459" s="6">
        <v>1</v>
      </c>
      <c r="AB1459" s="6">
        <v>1</v>
      </c>
      <c r="AC1459" s="17"/>
      <c r="AD1459" s="17"/>
      <c r="AE1459" s="6">
        <v>0</v>
      </c>
      <c r="AF1459" s="6">
        <v>0</v>
      </c>
      <c r="AG1459" s="17"/>
      <c r="AH1459" s="17"/>
    </row>
    <row r="1460" spans="1:34" x14ac:dyDescent="0.3">
      <c r="A1460" s="6">
        <v>201881</v>
      </c>
      <c r="B1460" s="12" t="str">
        <f t="shared" si="66"/>
        <v>2018-8-1</v>
      </c>
      <c r="C1460" s="15">
        <v>2018</v>
      </c>
      <c r="D1460" s="15">
        <v>8</v>
      </c>
      <c r="E1460" s="15">
        <v>1</v>
      </c>
      <c r="F1460" s="6" t="s">
        <v>28</v>
      </c>
      <c r="G1460" s="6" t="s">
        <v>38</v>
      </c>
      <c r="H1460" s="7">
        <v>3.53</v>
      </c>
      <c r="I1460" s="6" t="s">
        <v>51</v>
      </c>
      <c r="J1460" s="6" t="s">
        <v>44</v>
      </c>
      <c r="K1460" s="7">
        <v>3.85</v>
      </c>
      <c r="L1460" s="6" t="s">
        <v>32</v>
      </c>
      <c r="M1460" s="6">
        <v>201931</v>
      </c>
      <c r="N1460" s="6" t="str">
        <f t="shared" si="67"/>
        <v>2019-3-1</v>
      </c>
      <c r="O1460" s="7">
        <v>3.84</v>
      </c>
      <c r="P1460" s="7">
        <v>3.84</v>
      </c>
      <c r="Q1460" s="6" t="s">
        <v>32</v>
      </c>
      <c r="R1460" s="6">
        <v>202131</v>
      </c>
      <c r="S1460" s="6" t="str">
        <f t="shared" si="68"/>
        <v>2021-3-1</v>
      </c>
      <c r="T1460" s="7">
        <v>3.9</v>
      </c>
      <c r="U1460" s="7">
        <v>4</v>
      </c>
      <c r="V1460" s="6" t="s">
        <v>32</v>
      </c>
      <c r="W1460" s="6">
        <v>1</v>
      </c>
      <c r="X1460" s="6">
        <v>0</v>
      </c>
      <c r="Y1460" s="6">
        <v>1</v>
      </c>
      <c r="Z1460" s="6">
        <v>1</v>
      </c>
      <c r="AA1460" s="6">
        <v>1</v>
      </c>
      <c r="AB1460" s="6">
        <v>1</v>
      </c>
      <c r="AC1460" s="17"/>
      <c r="AD1460" s="17"/>
      <c r="AE1460" s="6">
        <v>0</v>
      </c>
      <c r="AF1460" s="6">
        <v>0</v>
      </c>
      <c r="AG1460" s="17"/>
      <c r="AH1460" s="17"/>
    </row>
    <row r="1461" spans="1:34" x14ac:dyDescent="0.3">
      <c r="A1461" s="6">
        <v>201881</v>
      </c>
      <c r="B1461" s="12" t="str">
        <f t="shared" si="66"/>
        <v>2018-8-1</v>
      </c>
      <c r="C1461" s="15">
        <v>2018</v>
      </c>
      <c r="D1461" s="15">
        <v>8</v>
      </c>
      <c r="E1461" s="15">
        <v>1</v>
      </c>
      <c r="F1461" s="6" t="s">
        <v>28</v>
      </c>
      <c r="G1461" s="6" t="s">
        <v>40</v>
      </c>
      <c r="H1461" s="7">
        <v>2.97</v>
      </c>
      <c r="I1461" s="6" t="s">
        <v>63</v>
      </c>
      <c r="J1461" s="6" t="s">
        <v>31</v>
      </c>
      <c r="K1461" s="7">
        <v>2.92</v>
      </c>
      <c r="L1461" s="6" t="s">
        <v>32</v>
      </c>
      <c r="M1461" s="6">
        <v>201931</v>
      </c>
      <c r="N1461" s="6" t="str">
        <f t="shared" si="67"/>
        <v>2019-3-1</v>
      </c>
      <c r="O1461" s="7">
        <v>2.2200000000000002</v>
      </c>
      <c r="P1461" s="7">
        <v>1.2</v>
      </c>
      <c r="Q1461" s="6" t="s">
        <v>42</v>
      </c>
      <c r="R1461" s="6">
        <v>202031</v>
      </c>
      <c r="S1461" s="6" t="str">
        <f t="shared" si="68"/>
        <v>2020-3-1</v>
      </c>
      <c r="T1461" s="7">
        <v>1.76</v>
      </c>
      <c r="U1461" s="7">
        <v>0.85</v>
      </c>
      <c r="V1461" s="6" t="s">
        <v>64</v>
      </c>
      <c r="W1461" s="6">
        <v>0</v>
      </c>
      <c r="X1461" s="6">
        <v>0</v>
      </c>
      <c r="Y1461" s="6">
        <v>1</v>
      </c>
      <c r="Z1461" s="6">
        <v>1</v>
      </c>
      <c r="AA1461" s="6">
        <v>0</v>
      </c>
      <c r="AB1461" s="6">
        <v>0</v>
      </c>
      <c r="AC1461" s="17"/>
      <c r="AD1461" s="17"/>
      <c r="AE1461" s="6">
        <v>0</v>
      </c>
      <c r="AF1461" s="6">
        <v>0</v>
      </c>
      <c r="AG1461" s="17"/>
      <c r="AH1461" s="17"/>
    </row>
    <row r="1462" spans="1:34" x14ac:dyDescent="0.3">
      <c r="A1462" s="6">
        <v>201881</v>
      </c>
      <c r="B1462" s="12" t="str">
        <f t="shared" si="66"/>
        <v>2018-8-1</v>
      </c>
      <c r="C1462" s="15">
        <v>2018</v>
      </c>
      <c r="D1462" s="15">
        <v>8</v>
      </c>
      <c r="E1462" s="15">
        <v>1</v>
      </c>
      <c r="F1462" s="6" t="s">
        <v>28</v>
      </c>
      <c r="G1462" s="6" t="s">
        <v>36</v>
      </c>
      <c r="H1462" s="7">
        <v>3.76</v>
      </c>
      <c r="I1462" s="6" t="s">
        <v>56</v>
      </c>
      <c r="J1462" s="6" t="s">
        <v>41</v>
      </c>
      <c r="K1462" s="7">
        <v>4</v>
      </c>
      <c r="L1462" s="6" t="s">
        <v>32</v>
      </c>
      <c r="M1462" s="6">
        <v>201931</v>
      </c>
      <c r="N1462" s="6" t="str">
        <f t="shared" si="67"/>
        <v>2019-3-1</v>
      </c>
      <c r="O1462" s="7">
        <v>4</v>
      </c>
      <c r="P1462" s="7">
        <v>4</v>
      </c>
      <c r="Q1462" s="6" t="s">
        <v>32</v>
      </c>
      <c r="R1462" s="6">
        <v>201981</v>
      </c>
      <c r="S1462" s="6" t="str">
        <f t="shared" si="68"/>
        <v>2019-8-1</v>
      </c>
      <c r="T1462" s="7">
        <v>4</v>
      </c>
      <c r="U1462" s="7">
        <v>4</v>
      </c>
      <c r="V1462" s="6" t="s">
        <v>32</v>
      </c>
      <c r="W1462" s="6">
        <v>1</v>
      </c>
      <c r="X1462" s="6">
        <v>0</v>
      </c>
      <c r="Y1462" s="6">
        <v>1</v>
      </c>
      <c r="Z1462" s="6">
        <v>1</v>
      </c>
      <c r="AA1462" s="6">
        <v>0</v>
      </c>
      <c r="AB1462" s="6">
        <v>0</v>
      </c>
      <c r="AC1462" s="17"/>
      <c r="AD1462" s="17"/>
      <c r="AE1462" s="6">
        <v>0</v>
      </c>
      <c r="AF1462" s="6">
        <v>0</v>
      </c>
      <c r="AG1462" s="17"/>
      <c r="AH1462" s="17"/>
    </row>
    <row r="1463" spans="1:34" x14ac:dyDescent="0.3">
      <c r="A1463" s="6">
        <v>201881</v>
      </c>
      <c r="B1463" s="12" t="str">
        <f t="shared" si="66"/>
        <v>2018-8-1</v>
      </c>
      <c r="C1463" s="15">
        <v>2018</v>
      </c>
      <c r="D1463" s="15">
        <v>8</v>
      </c>
      <c r="E1463" s="15">
        <v>1</v>
      </c>
      <c r="F1463" s="6" t="s">
        <v>28</v>
      </c>
      <c r="G1463" s="6" t="s">
        <v>36</v>
      </c>
      <c r="H1463" s="7">
        <v>3.16</v>
      </c>
      <c r="I1463" s="6" t="s">
        <v>51</v>
      </c>
      <c r="J1463" s="6" t="s">
        <v>31</v>
      </c>
      <c r="K1463" s="7">
        <v>2.86</v>
      </c>
      <c r="L1463" s="6" t="s">
        <v>32</v>
      </c>
      <c r="M1463" s="6">
        <v>201931</v>
      </c>
      <c r="N1463" s="6" t="str">
        <f t="shared" si="67"/>
        <v>2019-3-1</v>
      </c>
      <c r="O1463" s="7">
        <v>2.44</v>
      </c>
      <c r="P1463" s="7">
        <v>2.02</v>
      </c>
      <c r="Q1463" s="6" t="s">
        <v>32</v>
      </c>
      <c r="R1463" s="6">
        <v>201931</v>
      </c>
      <c r="S1463" s="6" t="str">
        <f t="shared" si="68"/>
        <v>2019-3-1</v>
      </c>
      <c r="T1463" s="7">
        <v>2.44</v>
      </c>
      <c r="U1463" s="7">
        <v>2.02</v>
      </c>
      <c r="V1463" s="6" t="s">
        <v>32</v>
      </c>
      <c r="W1463" s="6">
        <v>0</v>
      </c>
      <c r="X1463" s="6">
        <v>1</v>
      </c>
      <c r="Y1463" s="6">
        <v>1</v>
      </c>
      <c r="Z1463" s="6">
        <v>0</v>
      </c>
      <c r="AA1463" s="6">
        <v>0</v>
      </c>
      <c r="AB1463" s="6">
        <v>0</v>
      </c>
      <c r="AC1463" s="17"/>
      <c r="AD1463" s="17"/>
      <c r="AE1463" s="6">
        <v>0</v>
      </c>
      <c r="AF1463" s="6">
        <v>0</v>
      </c>
      <c r="AG1463" s="17"/>
      <c r="AH1463" s="17"/>
    </row>
    <row r="1464" spans="1:34" x14ac:dyDescent="0.3">
      <c r="A1464" s="6">
        <v>201881</v>
      </c>
      <c r="B1464" s="12" t="str">
        <f t="shared" si="66"/>
        <v>2018-8-1</v>
      </c>
      <c r="C1464" s="15">
        <v>2018</v>
      </c>
      <c r="D1464" s="15">
        <v>8</v>
      </c>
      <c r="E1464" s="15">
        <v>1</v>
      </c>
      <c r="F1464" s="6" t="s">
        <v>28</v>
      </c>
      <c r="G1464" s="6" t="s">
        <v>37</v>
      </c>
      <c r="H1464" s="7">
        <v>3.2</v>
      </c>
      <c r="I1464" s="6" t="s">
        <v>54</v>
      </c>
      <c r="J1464" s="6" t="s">
        <v>43</v>
      </c>
      <c r="K1464" s="7">
        <v>2.5499999999999998</v>
      </c>
      <c r="L1464" s="6" t="s">
        <v>32</v>
      </c>
      <c r="M1464" s="6">
        <v>201931</v>
      </c>
      <c r="N1464" s="6" t="str">
        <f t="shared" si="67"/>
        <v>2019-3-1</v>
      </c>
      <c r="O1464" s="7">
        <v>3.34</v>
      </c>
      <c r="P1464" s="7">
        <v>3.36</v>
      </c>
      <c r="Q1464" s="6" t="s">
        <v>32</v>
      </c>
      <c r="R1464" s="6">
        <v>202131</v>
      </c>
      <c r="S1464" s="6" t="str">
        <f t="shared" si="68"/>
        <v>2021-3-1</v>
      </c>
      <c r="T1464" s="7">
        <v>3.2</v>
      </c>
      <c r="U1464" s="7">
        <v>3.04</v>
      </c>
      <c r="V1464" s="6" t="s">
        <v>32</v>
      </c>
      <c r="W1464" s="6">
        <v>0</v>
      </c>
      <c r="X1464" s="6">
        <v>0</v>
      </c>
      <c r="Y1464" s="6">
        <v>1</v>
      </c>
      <c r="Z1464" s="6">
        <v>1</v>
      </c>
      <c r="AA1464" s="6">
        <v>1</v>
      </c>
      <c r="AB1464" s="6">
        <v>1</v>
      </c>
      <c r="AC1464" s="17"/>
      <c r="AD1464" s="17"/>
      <c r="AE1464" s="6">
        <v>0</v>
      </c>
      <c r="AF1464" s="6">
        <v>1</v>
      </c>
      <c r="AG1464" s="17"/>
      <c r="AH1464" s="17"/>
    </row>
    <row r="1465" spans="1:34" x14ac:dyDescent="0.3">
      <c r="A1465" s="6">
        <v>201881</v>
      </c>
      <c r="B1465" s="12" t="str">
        <f t="shared" si="66"/>
        <v>2018-8-1</v>
      </c>
      <c r="C1465" s="15">
        <v>2018</v>
      </c>
      <c r="D1465" s="15">
        <v>8</v>
      </c>
      <c r="E1465" s="15">
        <v>1</v>
      </c>
      <c r="F1465" s="6" t="s">
        <v>28</v>
      </c>
      <c r="G1465" s="6" t="s">
        <v>40</v>
      </c>
      <c r="H1465" s="7">
        <v>3.59</v>
      </c>
      <c r="I1465" s="6" t="s">
        <v>56</v>
      </c>
      <c r="J1465" s="6" t="s">
        <v>46</v>
      </c>
      <c r="K1465" s="7">
        <v>3.57</v>
      </c>
      <c r="L1465" s="6" t="s">
        <v>32</v>
      </c>
      <c r="M1465" s="6">
        <v>201931</v>
      </c>
      <c r="N1465" s="6" t="str">
        <f t="shared" si="67"/>
        <v>2019-3-1</v>
      </c>
      <c r="O1465" s="7">
        <v>3.75</v>
      </c>
      <c r="P1465" s="7">
        <v>3.92</v>
      </c>
      <c r="Q1465" s="6" t="s">
        <v>32</v>
      </c>
      <c r="R1465" s="6">
        <v>202131</v>
      </c>
      <c r="S1465" s="6" t="str">
        <f t="shared" si="68"/>
        <v>2021-3-1</v>
      </c>
      <c r="T1465" s="7">
        <v>3.5</v>
      </c>
      <c r="U1465" s="7">
        <v>2.57</v>
      </c>
      <c r="V1465" s="6" t="s">
        <v>32</v>
      </c>
      <c r="W1465" s="6">
        <v>0</v>
      </c>
      <c r="X1465" s="6">
        <v>0</v>
      </c>
      <c r="Y1465" s="6">
        <v>1</v>
      </c>
      <c r="Z1465" s="6">
        <v>1</v>
      </c>
      <c r="AA1465" s="6">
        <v>1</v>
      </c>
      <c r="AB1465" s="6">
        <v>1</v>
      </c>
      <c r="AC1465" s="17"/>
      <c r="AD1465" s="17"/>
      <c r="AE1465" s="6">
        <v>0</v>
      </c>
      <c r="AF1465" s="6">
        <v>0</v>
      </c>
      <c r="AG1465" s="17"/>
      <c r="AH1465" s="17"/>
    </row>
    <row r="1466" spans="1:34" x14ac:dyDescent="0.3">
      <c r="A1466" s="6">
        <v>201881</v>
      </c>
      <c r="B1466" s="12" t="str">
        <f t="shared" si="66"/>
        <v>2018-8-1</v>
      </c>
      <c r="C1466" s="15">
        <v>2018</v>
      </c>
      <c r="D1466" s="15">
        <v>8</v>
      </c>
      <c r="E1466" s="15">
        <v>1</v>
      </c>
      <c r="F1466" s="6" t="s">
        <v>33</v>
      </c>
      <c r="G1466" s="6" t="s">
        <v>38</v>
      </c>
      <c r="H1466" s="7">
        <v>3.14</v>
      </c>
      <c r="I1466" s="6" t="s">
        <v>53</v>
      </c>
      <c r="J1466" s="6" t="s">
        <v>43</v>
      </c>
      <c r="K1466" s="7">
        <v>3.02</v>
      </c>
      <c r="L1466" s="6" t="s">
        <v>32</v>
      </c>
      <c r="M1466" s="6">
        <v>201931</v>
      </c>
      <c r="N1466" s="6" t="str">
        <f t="shared" si="67"/>
        <v>2019-3-1</v>
      </c>
      <c r="O1466" s="7">
        <v>3.15</v>
      </c>
      <c r="P1466" s="7">
        <v>3.33</v>
      </c>
      <c r="Q1466" s="6" t="s">
        <v>32</v>
      </c>
      <c r="R1466" s="6">
        <v>202131</v>
      </c>
      <c r="S1466" s="6" t="str">
        <f t="shared" si="68"/>
        <v>2021-3-1</v>
      </c>
      <c r="T1466" s="7">
        <v>3.37</v>
      </c>
      <c r="U1466" s="7">
        <v>3.85</v>
      </c>
      <c r="V1466" s="6" t="s">
        <v>32</v>
      </c>
      <c r="W1466" s="6">
        <v>1</v>
      </c>
      <c r="X1466" s="6">
        <v>0</v>
      </c>
      <c r="Y1466" s="6">
        <v>1</v>
      </c>
      <c r="Z1466" s="6">
        <v>1</v>
      </c>
      <c r="AA1466" s="6">
        <v>1</v>
      </c>
      <c r="AB1466" s="6">
        <v>1</v>
      </c>
      <c r="AC1466" s="17"/>
      <c r="AD1466" s="17"/>
      <c r="AE1466" s="6">
        <v>0</v>
      </c>
      <c r="AF1466" s="6">
        <v>0</v>
      </c>
      <c r="AG1466" s="17"/>
      <c r="AH1466" s="17"/>
    </row>
    <row r="1467" spans="1:34" x14ac:dyDescent="0.3">
      <c r="A1467" s="6">
        <v>201881</v>
      </c>
      <c r="B1467" s="12" t="str">
        <f t="shared" si="66"/>
        <v>2018-8-1</v>
      </c>
      <c r="C1467" s="15">
        <v>2018</v>
      </c>
      <c r="D1467" s="15">
        <v>8</v>
      </c>
      <c r="E1467" s="15">
        <v>1</v>
      </c>
      <c r="F1467" s="6" t="s">
        <v>28</v>
      </c>
      <c r="G1467" s="6" t="s">
        <v>38</v>
      </c>
      <c r="H1467" s="7">
        <v>3.42</v>
      </c>
      <c r="I1467" s="6" t="s">
        <v>57</v>
      </c>
      <c r="J1467" s="6" t="s">
        <v>41</v>
      </c>
      <c r="K1467" s="7">
        <v>3.43</v>
      </c>
      <c r="L1467" s="6" t="s">
        <v>32</v>
      </c>
      <c r="M1467" s="6">
        <v>201931</v>
      </c>
      <c r="N1467" s="6" t="str">
        <f t="shared" si="67"/>
        <v>2019-3-1</v>
      </c>
      <c r="O1467" s="7">
        <v>3.28</v>
      </c>
      <c r="P1467" s="7">
        <v>3.17</v>
      </c>
      <c r="Q1467" s="6" t="s">
        <v>32</v>
      </c>
      <c r="R1467" s="6">
        <v>202131</v>
      </c>
      <c r="S1467" s="6" t="str">
        <f t="shared" si="68"/>
        <v>2021-3-1</v>
      </c>
      <c r="T1467" s="7">
        <v>3.4</v>
      </c>
      <c r="U1467" s="7">
        <v>3.82</v>
      </c>
      <c r="V1467" s="6" t="s">
        <v>32</v>
      </c>
      <c r="W1467" s="6">
        <v>1</v>
      </c>
      <c r="X1467" s="6">
        <v>1</v>
      </c>
      <c r="Y1467" s="6">
        <v>1</v>
      </c>
      <c r="Z1467" s="6">
        <v>1</v>
      </c>
      <c r="AA1467" s="6">
        <v>1</v>
      </c>
      <c r="AB1467" s="6">
        <v>1</v>
      </c>
      <c r="AC1467" s="17"/>
      <c r="AD1467" s="17"/>
      <c r="AE1467" s="6">
        <v>0</v>
      </c>
      <c r="AF1467" s="6">
        <v>1</v>
      </c>
      <c r="AG1467" s="17"/>
      <c r="AH1467" s="17"/>
    </row>
    <row r="1468" spans="1:34" x14ac:dyDescent="0.3">
      <c r="A1468" s="6">
        <v>201881</v>
      </c>
      <c r="B1468" s="12" t="str">
        <f t="shared" si="66"/>
        <v>2018-8-1</v>
      </c>
      <c r="C1468" s="15">
        <v>2018</v>
      </c>
      <c r="D1468" s="15">
        <v>8</v>
      </c>
      <c r="E1468" s="15">
        <v>1</v>
      </c>
      <c r="F1468" s="6" t="s">
        <v>28</v>
      </c>
      <c r="G1468" s="6" t="s">
        <v>38</v>
      </c>
      <c r="H1468" s="7">
        <v>2.84</v>
      </c>
      <c r="I1468" s="6" t="s">
        <v>54</v>
      </c>
      <c r="J1468" s="6" t="s">
        <v>41</v>
      </c>
      <c r="K1468" s="7">
        <v>3.02</v>
      </c>
      <c r="L1468" s="6" t="s">
        <v>32</v>
      </c>
      <c r="M1468" s="6">
        <v>201931</v>
      </c>
      <c r="N1468" s="6" t="str">
        <f t="shared" si="67"/>
        <v>2019-3-1</v>
      </c>
      <c r="O1468" s="7">
        <v>2.5499999999999998</v>
      </c>
      <c r="P1468" s="7">
        <v>2.0699999999999998</v>
      </c>
      <c r="Q1468" s="6" t="s">
        <v>32</v>
      </c>
      <c r="R1468" s="6">
        <v>202131</v>
      </c>
      <c r="S1468" s="6" t="str">
        <f t="shared" si="68"/>
        <v>2021-3-1</v>
      </c>
      <c r="T1468" s="7">
        <v>2.72</v>
      </c>
      <c r="U1468" s="7">
        <v>2.92</v>
      </c>
      <c r="V1468" s="6" t="s">
        <v>32</v>
      </c>
      <c r="W1468" s="6">
        <v>0</v>
      </c>
      <c r="X1468" s="6">
        <v>0</v>
      </c>
      <c r="Y1468" s="6">
        <v>1</v>
      </c>
      <c r="Z1468" s="6">
        <v>1</v>
      </c>
      <c r="AA1468" s="6">
        <v>1</v>
      </c>
      <c r="AB1468" s="6">
        <v>1</v>
      </c>
      <c r="AC1468" s="17"/>
      <c r="AD1468" s="17"/>
      <c r="AE1468" s="6">
        <v>0</v>
      </c>
      <c r="AF1468" s="6">
        <v>1</v>
      </c>
      <c r="AG1468" s="17"/>
      <c r="AH1468" s="17"/>
    </row>
    <row r="1469" spans="1:34" x14ac:dyDescent="0.3">
      <c r="A1469" s="6">
        <v>201881</v>
      </c>
      <c r="B1469" s="12" t="str">
        <f t="shared" si="66"/>
        <v>2018-8-1</v>
      </c>
      <c r="C1469" s="15">
        <v>2018</v>
      </c>
      <c r="D1469" s="15">
        <v>8</v>
      </c>
      <c r="E1469" s="15">
        <v>1</v>
      </c>
      <c r="F1469" s="6" t="s">
        <v>33</v>
      </c>
      <c r="G1469" s="6" t="s">
        <v>40</v>
      </c>
      <c r="H1469" s="7">
        <v>3.36</v>
      </c>
      <c r="I1469" s="6" t="s">
        <v>56</v>
      </c>
      <c r="J1469" s="6" t="s">
        <v>41</v>
      </c>
      <c r="K1469" s="7">
        <v>3.92</v>
      </c>
      <c r="L1469" s="6" t="s">
        <v>32</v>
      </c>
      <c r="M1469" s="6">
        <v>201931</v>
      </c>
      <c r="N1469" s="6" t="str">
        <f t="shared" si="67"/>
        <v>2019-3-1</v>
      </c>
      <c r="O1469" s="7">
        <v>3.76</v>
      </c>
      <c r="P1469" s="7">
        <v>3.6</v>
      </c>
      <c r="Q1469" s="6" t="s">
        <v>32</v>
      </c>
      <c r="R1469" s="6">
        <v>202131</v>
      </c>
      <c r="S1469" s="6" t="str">
        <f t="shared" si="68"/>
        <v>2021-3-1</v>
      </c>
      <c r="T1469" s="7">
        <v>3.6</v>
      </c>
      <c r="U1469" s="7">
        <v>3.51</v>
      </c>
      <c r="V1469" s="6" t="s">
        <v>32</v>
      </c>
      <c r="W1469" s="6">
        <v>0</v>
      </c>
      <c r="X1469" s="6">
        <v>0</v>
      </c>
      <c r="Y1469" s="6">
        <v>1</v>
      </c>
      <c r="Z1469" s="6">
        <v>1</v>
      </c>
      <c r="AA1469" s="6">
        <v>1</v>
      </c>
      <c r="AB1469" s="6">
        <v>0</v>
      </c>
      <c r="AC1469" s="17"/>
      <c r="AD1469" s="17"/>
      <c r="AE1469" s="6">
        <v>1</v>
      </c>
      <c r="AF1469" s="6">
        <v>0</v>
      </c>
      <c r="AG1469" s="17"/>
      <c r="AH1469" s="17"/>
    </row>
    <row r="1470" spans="1:34" x14ac:dyDescent="0.3">
      <c r="A1470" s="6">
        <v>201881</v>
      </c>
      <c r="B1470" s="12" t="str">
        <f t="shared" si="66"/>
        <v>2018-8-1</v>
      </c>
      <c r="C1470" s="15">
        <v>2018</v>
      </c>
      <c r="D1470" s="15">
        <v>8</v>
      </c>
      <c r="E1470" s="15">
        <v>1</v>
      </c>
      <c r="F1470" s="6" t="s">
        <v>33</v>
      </c>
      <c r="G1470" s="6" t="s">
        <v>40</v>
      </c>
      <c r="H1470" s="7">
        <v>3.03</v>
      </c>
      <c r="I1470" s="6" t="s">
        <v>52</v>
      </c>
      <c r="J1470" s="6" t="s">
        <v>31</v>
      </c>
      <c r="K1470" s="7">
        <v>3.17</v>
      </c>
      <c r="L1470" s="6" t="s">
        <v>32</v>
      </c>
      <c r="M1470" s="6">
        <v>201931</v>
      </c>
      <c r="N1470" s="6" t="str">
        <f t="shared" si="67"/>
        <v>2019-3-1</v>
      </c>
      <c r="O1470" s="7">
        <v>2.75</v>
      </c>
      <c r="P1470" s="7">
        <v>2.2000000000000002</v>
      </c>
      <c r="Q1470" s="6" t="s">
        <v>32</v>
      </c>
      <c r="R1470" s="6">
        <v>202131</v>
      </c>
      <c r="S1470" s="6" t="str">
        <f t="shared" si="68"/>
        <v>2021-3-1</v>
      </c>
      <c r="T1470" s="7">
        <v>2.78</v>
      </c>
      <c r="U1470" s="7">
        <v>3.33</v>
      </c>
      <c r="V1470" s="6" t="s">
        <v>32</v>
      </c>
      <c r="W1470" s="6">
        <v>1</v>
      </c>
      <c r="X1470" s="6">
        <v>0</v>
      </c>
      <c r="Y1470" s="6">
        <v>1</v>
      </c>
      <c r="Z1470" s="6">
        <v>1</v>
      </c>
      <c r="AA1470" s="6">
        <v>1</v>
      </c>
      <c r="AB1470" s="6">
        <v>1</v>
      </c>
      <c r="AC1470" s="17"/>
      <c r="AD1470" s="17"/>
      <c r="AE1470" s="6">
        <v>0</v>
      </c>
      <c r="AF1470" s="6">
        <v>0</v>
      </c>
      <c r="AG1470" s="17"/>
      <c r="AH1470" s="17"/>
    </row>
    <row r="1471" spans="1:34" x14ac:dyDescent="0.3">
      <c r="A1471" s="6">
        <v>201881</v>
      </c>
      <c r="B1471" s="12" t="str">
        <f t="shared" si="66"/>
        <v>2018-8-1</v>
      </c>
      <c r="C1471" s="15">
        <v>2018</v>
      </c>
      <c r="D1471" s="15">
        <v>8</v>
      </c>
      <c r="E1471" s="15">
        <v>1</v>
      </c>
      <c r="F1471" s="6" t="s">
        <v>28</v>
      </c>
      <c r="G1471" s="6" t="s">
        <v>38</v>
      </c>
      <c r="H1471" s="7">
        <v>2.75</v>
      </c>
      <c r="I1471" s="6" t="s">
        <v>54</v>
      </c>
      <c r="J1471" s="6" t="s">
        <v>41</v>
      </c>
      <c r="K1471" s="7">
        <v>3.32</v>
      </c>
      <c r="L1471" s="6" t="s">
        <v>32</v>
      </c>
      <c r="M1471" s="6">
        <v>201931</v>
      </c>
      <c r="N1471" s="6" t="str">
        <f t="shared" si="67"/>
        <v>2019-3-1</v>
      </c>
      <c r="O1471" s="7">
        <v>3.12</v>
      </c>
      <c r="P1471" s="7">
        <v>2.92</v>
      </c>
      <c r="Q1471" s="6" t="s">
        <v>32</v>
      </c>
      <c r="R1471" s="6">
        <v>202131</v>
      </c>
      <c r="S1471" s="6" t="str">
        <f t="shared" si="68"/>
        <v>2021-3-1</v>
      </c>
      <c r="T1471" s="7">
        <v>3.27</v>
      </c>
      <c r="U1471" s="7">
        <v>3.38</v>
      </c>
      <c r="V1471" s="6" t="s">
        <v>32</v>
      </c>
      <c r="W1471" s="6">
        <v>0</v>
      </c>
      <c r="X1471" s="6">
        <v>0</v>
      </c>
      <c r="Y1471" s="6">
        <v>1</v>
      </c>
      <c r="Z1471" s="6">
        <v>1</v>
      </c>
      <c r="AA1471" s="6">
        <v>1</v>
      </c>
      <c r="AB1471" s="6">
        <v>1</v>
      </c>
      <c r="AC1471" s="17"/>
      <c r="AD1471" s="17"/>
      <c r="AE1471" s="6">
        <v>0</v>
      </c>
      <c r="AF1471" s="6">
        <v>1</v>
      </c>
      <c r="AG1471" s="17"/>
      <c r="AH1471" s="17"/>
    </row>
    <row r="1472" spans="1:34" x14ac:dyDescent="0.3">
      <c r="A1472" s="6">
        <v>201881</v>
      </c>
      <c r="B1472" s="12" t="str">
        <f t="shared" si="66"/>
        <v>2018-8-1</v>
      </c>
      <c r="C1472" s="15">
        <v>2018</v>
      </c>
      <c r="D1472" s="15">
        <v>8</v>
      </c>
      <c r="E1472" s="15">
        <v>1</v>
      </c>
      <c r="F1472" s="6" t="s">
        <v>33</v>
      </c>
      <c r="G1472" s="6" t="s">
        <v>40</v>
      </c>
      <c r="H1472" s="7">
        <v>3.98</v>
      </c>
      <c r="I1472" s="6" t="s">
        <v>66</v>
      </c>
      <c r="J1472" s="6" t="s">
        <v>41</v>
      </c>
      <c r="K1472" s="7">
        <v>3.75</v>
      </c>
      <c r="L1472" s="6" t="s">
        <v>32</v>
      </c>
      <c r="M1472" s="6">
        <v>201931</v>
      </c>
      <c r="N1472" s="6" t="str">
        <f t="shared" si="67"/>
        <v>2019-3-1</v>
      </c>
      <c r="O1472" s="7">
        <v>3.88</v>
      </c>
      <c r="P1472" s="7">
        <v>4</v>
      </c>
      <c r="Q1472" s="6" t="s">
        <v>32</v>
      </c>
      <c r="R1472" s="6">
        <v>202131</v>
      </c>
      <c r="S1472" s="6" t="str">
        <f t="shared" si="68"/>
        <v>2021-3-1</v>
      </c>
      <c r="T1472" s="7">
        <v>3.94</v>
      </c>
      <c r="U1472" s="7">
        <v>3.92</v>
      </c>
      <c r="V1472" s="6" t="s">
        <v>32</v>
      </c>
      <c r="W1472" s="6">
        <v>1</v>
      </c>
      <c r="X1472" s="6">
        <v>0</v>
      </c>
      <c r="Y1472" s="6">
        <v>1</v>
      </c>
      <c r="Z1472" s="6">
        <v>1</v>
      </c>
      <c r="AA1472" s="6">
        <v>1</v>
      </c>
      <c r="AB1472" s="6">
        <v>1</v>
      </c>
      <c r="AC1472" s="17"/>
      <c r="AD1472" s="17"/>
      <c r="AE1472" s="6">
        <v>0</v>
      </c>
      <c r="AF1472" s="6">
        <v>0</v>
      </c>
      <c r="AG1472" s="17"/>
      <c r="AH1472" s="17"/>
    </row>
    <row r="1473" spans="1:34" x14ac:dyDescent="0.3">
      <c r="A1473" s="6">
        <v>201881</v>
      </c>
      <c r="B1473" s="12" t="str">
        <f t="shared" si="66"/>
        <v>2018-8-1</v>
      </c>
      <c r="C1473" s="15">
        <v>2018</v>
      </c>
      <c r="D1473" s="15">
        <v>8</v>
      </c>
      <c r="E1473" s="15">
        <v>1</v>
      </c>
      <c r="F1473" s="6" t="s">
        <v>28</v>
      </c>
      <c r="G1473" s="6" t="s">
        <v>40</v>
      </c>
      <c r="H1473" s="7">
        <v>3.88</v>
      </c>
      <c r="I1473" s="6" t="s">
        <v>56</v>
      </c>
      <c r="J1473" s="6" t="s">
        <v>43</v>
      </c>
      <c r="K1473" s="7">
        <v>3.32</v>
      </c>
      <c r="L1473" s="6" t="s">
        <v>32</v>
      </c>
      <c r="M1473" s="6">
        <v>201931</v>
      </c>
      <c r="N1473" s="6" t="str">
        <f t="shared" si="67"/>
        <v>2019-3-1</v>
      </c>
      <c r="O1473" s="7">
        <v>3.18</v>
      </c>
      <c r="P1473" s="7">
        <v>3.04</v>
      </c>
      <c r="Q1473" s="6" t="s">
        <v>32</v>
      </c>
      <c r="R1473" s="6">
        <v>201931</v>
      </c>
      <c r="S1473" s="6" t="str">
        <f t="shared" si="68"/>
        <v>2019-3-1</v>
      </c>
      <c r="T1473" s="7">
        <v>3.18</v>
      </c>
      <c r="U1473" s="7">
        <v>3.04</v>
      </c>
      <c r="V1473" s="6" t="s">
        <v>32</v>
      </c>
      <c r="W1473" s="6">
        <v>0</v>
      </c>
      <c r="X1473" s="6">
        <v>0</v>
      </c>
      <c r="Y1473" s="6">
        <v>1</v>
      </c>
      <c r="Z1473" s="6">
        <v>0</v>
      </c>
      <c r="AA1473" s="6">
        <v>0</v>
      </c>
      <c r="AB1473" s="6">
        <v>0</v>
      </c>
      <c r="AC1473" s="17"/>
      <c r="AD1473" s="17"/>
      <c r="AE1473" s="6">
        <v>0</v>
      </c>
      <c r="AF1473" s="6">
        <v>0</v>
      </c>
      <c r="AG1473" s="17"/>
      <c r="AH1473" s="17"/>
    </row>
    <row r="1474" spans="1:34" x14ac:dyDescent="0.3">
      <c r="A1474" s="6">
        <v>201881</v>
      </c>
      <c r="B1474" s="12" t="str">
        <f t="shared" si="66"/>
        <v>2018-8-1</v>
      </c>
      <c r="C1474" s="15">
        <v>2018</v>
      </c>
      <c r="D1474" s="15">
        <v>8</v>
      </c>
      <c r="E1474" s="15">
        <v>1</v>
      </c>
      <c r="F1474" s="6" t="s">
        <v>28</v>
      </c>
      <c r="G1474" s="6" t="s">
        <v>40</v>
      </c>
      <c r="H1474" s="7">
        <v>3.08</v>
      </c>
      <c r="I1474" s="6" t="s">
        <v>51</v>
      </c>
      <c r="J1474" s="6" t="s">
        <v>31</v>
      </c>
      <c r="K1474" s="7">
        <v>3.77</v>
      </c>
      <c r="L1474" s="6" t="s">
        <v>32</v>
      </c>
      <c r="M1474" s="6">
        <v>201961</v>
      </c>
      <c r="N1474" s="6" t="str">
        <f t="shared" si="67"/>
        <v>2019-6-1</v>
      </c>
      <c r="O1474" s="7">
        <v>3.58</v>
      </c>
      <c r="P1474" s="7">
        <v>3.85</v>
      </c>
      <c r="Q1474" s="6" t="s">
        <v>32</v>
      </c>
      <c r="R1474" s="6">
        <v>202131</v>
      </c>
      <c r="S1474" s="6" t="str">
        <f t="shared" si="68"/>
        <v>2021-3-1</v>
      </c>
      <c r="T1474" s="7">
        <v>3.6</v>
      </c>
      <c r="U1474" s="7">
        <v>3.29</v>
      </c>
      <c r="V1474" s="6" t="s">
        <v>32</v>
      </c>
      <c r="W1474" s="6">
        <v>0</v>
      </c>
      <c r="X1474" s="6">
        <v>0</v>
      </c>
      <c r="Y1474" s="6">
        <v>1</v>
      </c>
      <c r="Z1474" s="6">
        <v>1</v>
      </c>
      <c r="AA1474" s="6">
        <v>1</v>
      </c>
      <c r="AB1474" s="6">
        <v>1</v>
      </c>
      <c r="AC1474" s="17"/>
      <c r="AD1474" s="17"/>
      <c r="AE1474" s="6">
        <v>0</v>
      </c>
      <c r="AF1474" s="6">
        <v>0</v>
      </c>
      <c r="AG1474" s="17"/>
      <c r="AH1474" s="17"/>
    </row>
    <row r="1475" spans="1:34" x14ac:dyDescent="0.3">
      <c r="A1475" s="6">
        <v>201881</v>
      </c>
      <c r="B1475" s="12" t="str">
        <f t="shared" ref="B1475:B1538" si="69">LEFT(A1475,4)&amp;"-"&amp;MID(A1475,5,1)&amp;"-"&amp;RIGHT(A1475,1)</f>
        <v>2018-8-1</v>
      </c>
      <c r="C1475" s="15">
        <v>2018</v>
      </c>
      <c r="D1475" s="15">
        <v>8</v>
      </c>
      <c r="E1475" s="15">
        <v>1</v>
      </c>
      <c r="F1475" s="6" t="s">
        <v>28</v>
      </c>
      <c r="G1475" s="6" t="s">
        <v>38</v>
      </c>
      <c r="H1475" s="7">
        <v>3.14</v>
      </c>
      <c r="I1475" s="6" t="s">
        <v>63</v>
      </c>
      <c r="J1475" s="6" t="s">
        <v>41</v>
      </c>
      <c r="K1475" s="7">
        <v>2.2200000000000002</v>
      </c>
      <c r="L1475" s="6" t="s">
        <v>32</v>
      </c>
      <c r="M1475" s="6">
        <v>201931</v>
      </c>
      <c r="N1475" s="6" t="str">
        <f t="shared" ref="N1475:N1538" si="70">LEFT(M1475,4)&amp;"-"&amp;MID(M1475,5,1)&amp;"-"&amp;RIGHT(M1475,1)</f>
        <v>2019-3-1</v>
      </c>
      <c r="O1475" s="7">
        <v>1.7</v>
      </c>
      <c r="P1475" s="7">
        <v>1.25</v>
      </c>
      <c r="Q1475" s="6" t="s">
        <v>39</v>
      </c>
      <c r="R1475" s="6">
        <v>202131</v>
      </c>
      <c r="S1475" s="6" t="str">
        <f t="shared" ref="S1475:S1538" si="71">LEFT(R1475,4)&amp;"-"&amp;MID(R1475,5,1)&amp;"-"&amp;RIGHT(R1475,1)</f>
        <v>2021-3-1</v>
      </c>
      <c r="T1475" s="7">
        <v>2.39</v>
      </c>
      <c r="U1475" s="7">
        <v>3.35</v>
      </c>
      <c r="V1475" s="6" t="s">
        <v>32</v>
      </c>
      <c r="W1475" s="6">
        <v>1</v>
      </c>
      <c r="X1475" s="6">
        <v>0</v>
      </c>
      <c r="Y1475" s="6">
        <v>1</v>
      </c>
      <c r="Z1475" s="6">
        <v>1</v>
      </c>
      <c r="AA1475" s="6">
        <v>1</v>
      </c>
      <c r="AB1475" s="6">
        <v>1</v>
      </c>
      <c r="AC1475" s="17"/>
      <c r="AD1475" s="17"/>
      <c r="AE1475" s="6">
        <v>0</v>
      </c>
      <c r="AF1475" s="6">
        <v>0</v>
      </c>
      <c r="AG1475" s="17"/>
      <c r="AH1475" s="17"/>
    </row>
    <row r="1476" spans="1:34" x14ac:dyDescent="0.3">
      <c r="A1476" s="6">
        <v>201881</v>
      </c>
      <c r="B1476" s="12" t="str">
        <f t="shared" si="69"/>
        <v>2018-8-1</v>
      </c>
      <c r="C1476" s="15">
        <v>2018</v>
      </c>
      <c r="D1476" s="15">
        <v>8</v>
      </c>
      <c r="E1476" s="15">
        <v>1</v>
      </c>
      <c r="F1476" s="6" t="s">
        <v>28</v>
      </c>
      <c r="G1476" s="6" t="s">
        <v>38</v>
      </c>
      <c r="H1476" s="7">
        <v>3.86</v>
      </c>
      <c r="I1476" s="6" t="s">
        <v>66</v>
      </c>
      <c r="J1476" s="6" t="s">
        <v>31</v>
      </c>
      <c r="K1476" s="7">
        <v>2.6</v>
      </c>
      <c r="L1476" s="6" t="s">
        <v>32</v>
      </c>
      <c r="M1476" s="6">
        <v>201931</v>
      </c>
      <c r="N1476" s="6" t="str">
        <f t="shared" si="70"/>
        <v>2019-3-1</v>
      </c>
      <c r="O1476" s="7">
        <v>2.31</v>
      </c>
      <c r="P1476" s="7">
        <v>1.94</v>
      </c>
      <c r="Q1476" s="6" t="s">
        <v>42</v>
      </c>
      <c r="R1476" s="6">
        <v>201981</v>
      </c>
      <c r="S1476" s="6" t="str">
        <f t="shared" si="71"/>
        <v>2019-8-1</v>
      </c>
      <c r="T1476" s="7">
        <v>2.16</v>
      </c>
      <c r="U1476" s="7">
        <v>1.3</v>
      </c>
      <c r="V1476" s="6" t="s">
        <v>42</v>
      </c>
      <c r="W1476" s="6">
        <v>0</v>
      </c>
      <c r="X1476" s="6">
        <v>0</v>
      </c>
      <c r="Y1476" s="6">
        <v>1</v>
      </c>
      <c r="Z1476" s="6">
        <v>1</v>
      </c>
      <c r="AA1476" s="6">
        <v>0</v>
      </c>
      <c r="AB1476" s="6">
        <v>0</v>
      </c>
      <c r="AC1476" s="17"/>
      <c r="AD1476" s="17"/>
      <c r="AE1476" s="6">
        <v>0</v>
      </c>
      <c r="AF1476" s="6">
        <v>0</v>
      </c>
      <c r="AG1476" s="17"/>
      <c r="AH1476" s="17"/>
    </row>
    <row r="1477" spans="1:34" x14ac:dyDescent="0.3">
      <c r="A1477" s="6">
        <v>201881</v>
      </c>
      <c r="B1477" s="12" t="str">
        <f t="shared" si="69"/>
        <v>2018-8-1</v>
      </c>
      <c r="C1477" s="15">
        <v>2018</v>
      </c>
      <c r="D1477" s="15">
        <v>8</v>
      </c>
      <c r="E1477" s="15">
        <v>1</v>
      </c>
      <c r="F1477" s="6" t="s">
        <v>28</v>
      </c>
      <c r="G1477" s="6" t="s">
        <v>40</v>
      </c>
      <c r="H1477" s="7">
        <v>3.49</v>
      </c>
      <c r="I1477" s="6" t="s">
        <v>66</v>
      </c>
      <c r="J1477" s="6" t="s">
        <v>43</v>
      </c>
      <c r="K1477" s="7">
        <v>3.1</v>
      </c>
      <c r="L1477" s="6" t="s">
        <v>32</v>
      </c>
      <c r="M1477" s="6">
        <v>201931</v>
      </c>
      <c r="N1477" s="6" t="str">
        <f t="shared" si="70"/>
        <v>2019-3-1</v>
      </c>
      <c r="O1477" s="7">
        <v>2.48</v>
      </c>
      <c r="P1477" s="7">
        <v>1.82</v>
      </c>
      <c r="Q1477" s="6" t="s">
        <v>42</v>
      </c>
      <c r="R1477" s="6">
        <v>202081</v>
      </c>
      <c r="S1477" s="6" t="str">
        <f t="shared" si="71"/>
        <v>2020-8-1</v>
      </c>
      <c r="T1477" s="7">
        <v>1.95</v>
      </c>
      <c r="U1477" s="7">
        <v>1.1499999999999999</v>
      </c>
      <c r="V1477" s="6" t="s">
        <v>39</v>
      </c>
      <c r="W1477" s="6">
        <v>1</v>
      </c>
      <c r="X1477" s="6">
        <v>0</v>
      </c>
      <c r="Y1477" s="6">
        <v>1</v>
      </c>
      <c r="Z1477" s="6">
        <v>1</v>
      </c>
      <c r="AA1477" s="6">
        <v>1</v>
      </c>
      <c r="AB1477" s="6">
        <v>0</v>
      </c>
      <c r="AC1477" s="17"/>
      <c r="AD1477" s="17"/>
      <c r="AE1477" s="6">
        <v>0</v>
      </c>
      <c r="AF1477" s="6">
        <v>0</v>
      </c>
      <c r="AG1477" s="17"/>
      <c r="AH1477" s="17"/>
    </row>
    <row r="1478" spans="1:34" x14ac:dyDescent="0.3">
      <c r="A1478" s="6">
        <v>201881</v>
      </c>
      <c r="B1478" s="12" t="str">
        <f t="shared" si="69"/>
        <v>2018-8-1</v>
      </c>
      <c r="C1478" s="15">
        <v>2018</v>
      </c>
      <c r="D1478" s="15">
        <v>8</v>
      </c>
      <c r="E1478" s="15">
        <v>1</v>
      </c>
      <c r="F1478" s="6" t="s">
        <v>28</v>
      </c>
      <c r="G1478" s="6" t="s">
        <v>40</v>
      </c>
      <c r="H1478" s="7">
        <v>3.24</v>
      </c>
      <c r="I1478" s="6" t="s">
        <v>66</v>
      </c>
      <c r="J1478" s="6" t="s">
        <v>41</v>
      </c>
      <c r="K1478" s="7">
        <v>2.73</v>
      </c>
      <c r="L1478" s="6" t="s">
        <v>32</v>
      </c>
      <c r="M1478" s="6">
        <v>201931</v>
      </c>
      <c r="N1478" s="6" t="str">
        <f t="shared" si="70"/>
        <v>2019-3-1</v>
      </c>
      <c r="O1478" s="7">
        <v>1.7</v>
      </c>
      <c r="P1478" s="7">
        <v>0.75</v>
      </c>
      <c r="Q1478" s="6" t="s">
        <v>39</v>
      </c>
      <c r="R1478" s="6">
        <v>202131</v>
      </c>
      <c r="S1478" s="6" t="str">
        <f t="shared" si="71"/>
        <v>2021-3-1</v>
      </c>
      <c r="T1478" s="7">
        <v>2.1800000000000002</v>
      </c>
      <c r="U1478" s="7">
        <v>2.1</v>
      </c>
      <c r="V1478" s="6" t="s">
        <v>32</v>
      </c>
      <c r="W1478" s="6">
        <v>0</v>
      </c>
      <c r="X1478" s="6">
        <v>0</v>
      </c>
      <c r="Y1478" s="6">
        <v>1</v>
      </c>
      <c r="Z1478" s="6">
        <v>1</v>
      </c>
      <c r="AA1478" s="6">
        <v>1</v>
      </c>
      <c r="AB1478" s="6">
        <v>1</v>
      </c>
      <c r="AC1478" s="17"/>
      <c r="AD1478" s="17"/>
      <c r="AE1478" s="6">
        <v>0</v>
      </c>
      <c r="AF1478" s="6">
        <v>0</v>
      </c>
      <c r="AG1478" s="17"/>
      <c r="AH1478" s="17"/>
    </row>
    <row r="1479" spans="1:34" x14ac:dyDescent="0.3">
      <c r="A1479" s="6">
        <v>201881</v>
      </c>
      <c r="B1479" s="12" t="str">
        <f t="shared" si="69"/>
        <v>2018-8-1</v>
      </c>
      <c r="C1479" s="15">
        <v>2018</v>
      </c>
      <c r="D1479" s="15">
        <v>8</v>
      </c>
      <c r="E1479" s="15">
        <v>1</v>
      </c>
      <c r="F1479" s="6" t="s">
        <v>33</v>
      </c>
      <c r="G1479" s="6" t="s">
        <v>38</v>
      </c>
      <c r="H1479" s="7">
        <v>3.72</v>
      </c>
      <c r="I1479" s="6" t="s">
        <v>65</v>
      </c>
      <c r="J1479" s="6" t="s">
        <v>41</v>
      </c>
      <c r="K1479" s="7">
        <v>3.67</v>
      </c>
      <c r="L1479" s="6" t="s">
        <v>32</v>
      </c>
      <c r="M1479" s="6">
        <v>201931</v>
      </c>
      <c r="N1479" s="6" t="str">
        <f t="shared" si="70"/>
        <v>2019-3-1</v>
      </c>
      <c r="O1479" s="7">
        <v>3.83</v>
      </c>
      <c r="P1479" s="7">
        <v>4</v>
      </c>
      <c r="Q1479" s="6" t="s">
        <v>32</v>
      </c>
      <c r="R1479" s="6">
        <v>202131</v>
      </c>
      <c r="S1479" s="6" t="str">
        <f t="shared" si="71"/>
        <v>2021-3-1</v>
      </c>
      <c r="T1479" s="7">
        <v>3.89</v>
      </c>
      <c r="U1479" s="7">
        <v>4</v>
      </c>
      <c r="V1479" s="6" t="s">
        <v>32</v>
      </c>
      <c r="W1479" s="6">
        <v>0</v>
      </c>
      <c r="X1479" s="6">
        <v>0</v>
      </c>
      <c r="Y1479" s="6">
        <v>1</v>
      </c>
      <c r="Z1479" s="6">
        <v>1</v>
      </c>
      <c r="AA1479" s="6">
        <v>1</v>
      </c>
      <c r="AB1479" s="6">
        <v>1</v>
      </c>
      <c r="AC1479" s="17"/>
      <c r="AD1479" s="17"/>
      <c r="AE1479" s="6">
        <v>0</v>
      </c>
      <c r="AF1479" s="6">
        <v>0</v>
      </c>
      <c r="AG1479" s="17"/>
      <c r="AH1479" s="17"/>
    </row>
    <row r="1480" spans="1:34" x14ac:dyDescent="0.3">
      <c r="A1480" s="6">
        <v>201881</v>
      </c>
      <c r="B1480" s="12" t="str">
        <f t="shared" si="69"/>
        <v>2018-8-1</v>
      </c>
      <c r="C1480" s="15">
        <v>2018</v>
      </c>
      <c r="D1480" s="15">
        <v>8</v>
      </c>
      <c r="E1480" s="15">
        <v>1</v>
      </c>
      <c r="F1480" s="6" t="s">
        <v>28</v>
      </c>
      <c r="G1480" s="6" t="s">
        <v>40</v>
      </c>
      <c r="H1480" s="7">
        <v>3.96</v>
      </c>
      <c r="I1480" s="6" t="s">
        <v>56</v>
      </c>
      <c r="J1480" s="6" t="s">
        <v>41</v>
      </c>
      <c r="K1480" s="7">
        <v>4</v>
      </c>
      <c r="L1480" s="6" t="s">
        <v>32</v>
      </c>
      <c r="M1480" s="6">
        <v>201931</v>
      </c>
      <c r="N1480" s="6" t="str">
        <f t="shared" si="70"/>
        <v>2019-3-1</v>
      </c>
      <c r="O1480" s="7">
        <v>4</v>
      </c>
      <c r="P1480" s="7">
        <v>4</v>
      </c>
      <c r="Q1480" s="6" t="s">
        <v>32</v>
      </c>
      <c r="R1480" s="6">
        <v>202131</v>
      </c>
      <c r="S1480" s="6" t="str">
        <f t="shared" si="71"/>
        <v>2021-3-1</v>
      </c>
      <c r="T1480" s="7">
        <v>3.97</v>
      </c>
      <c r="U1480" s="7">
        <v>4</v>
      </c>
      <c r="V1480" s="6" t="s">
        <v>32</v>
      </c>
      <c r="W1480" s="6">
        <v>1</v>
      </c>
      <c r="X1480" s="6">
        <v>0</v>
      </c>
      <c r="Y1480" s="6">
        <v>1</v>
      </c>
      <c r="Z1480" s="6">
        <v>1</v>
      </c>
      <c r="AA1480" s="6">
        <v>1</v>
      </c>
      <c r="AB1480" s="6">
        <v>0</v>
      </c>
      <c r="AC1480" s="17"/>
      <c r="AD1480" s="17"/>
      <c r="AE1480" s="6">
        <v>0</v>
      </c>
      <c r="AF1480" s="6">
        <v>0</v>
      </c>
      <c r="AG1480" s="17"/>
      <c r="AH1480" s="17"/>
    </row>
    <row r="1481" spans="1:34" x14ac:dyDescent="0.3">
      <c r="A1481" s="6">
        <v>201881</v>
      </c>
      <c r="B1481" s="12" t="str">
        <f t="shared" si="69"/>
        <v>2018-8-1</v>
      </c>
      <c r="C1481" s="15">
        <v>2018</v>
      </c>
      <c r="D1481" s="15">
        <v>8</v>
      </c>
      <c r="E1481" s="15">
        <v>1</v>
      </c>
      <c r="F1481" s="6" t="s">
        <v>28</v>
      </c>
      <c r="G1481" s="6" t="s">
        <v>38</v>
      </c>
      <c r="H1481" s="7">
        <v>2.84</v>
      </c>
      <c r="I1481" s="6" t="s">
        <v>61</v>
      </c>
      <c r="J1481" s="6" t="s">
        <v>41</v>
      </c>
      <c r="K1481" s="7">
        <v>3.35</v>
      </c>
      <c r="L1481" s="6" t="s">
        <v>32</v>
      </c>
      <c r="M1481" s="6">
        <v>201931</v>
      </c>
      <c r="N1481" s="6" t="str">
        <f t="shared" si="70"/>
        <v>2019-3-1</v>
      </c>
      <c r="O1481" s="7">
        <v>3.13</v>
      </c>
      <c r="P1481" s="7">
        <v>2.92</v>
      </c>
      <c r="Q1481" s="6" t="s">
        <v>32</v>
      </c>
      <c r="R1481" s="6">
        <v>202131</v>
      </c>
      <c r="S1481" s="6" t="str">
        <f t="shared" si="71"/>
        <v>2021-3-1</v>
      </c>
      <c r="T1481" s="7">
        <v>3.54</v>
      </c>
      <c r="U1481" s="7">
        <v>4</v>
      </c>
      <c r="V1481" s="6" t="s">
        <v>32</v>
      </c>
      <c r="W1481" s="6">
        <v>0</v>
      </c>
      <c r="X1481" s="6">
        <v>0</v>
      </c>
      <c r="Y1481" s="6">
        <v>1</v>
      </c>
      <c r="Z1481" s="6">
        <v>1</v>
      </c>
      <c r="AA1481" s="6">
        <v>1</v>
      </c>
      <c r="AB1481" s="6">
        <v>1</v>
      </c>
      <c r="AC1481" s="17"/>
      <c r="AD1481" s="17"/>
      <c r="AE1481" s="6">
        <v>0</v>
      </c>
      <c r="AF1481" s="6">
        <v>1</v>
      </c>
      <c r="AG1481" s="17"/>
      <c r="AH1481" s="17"/>
    </row>
    <row r="1482" spans="1:34" x14ac:dyDescent="0.3">
      <c r="A1482" s="6">
        <v>201881</v>
      </c>
      <c r="B1482" s="12" t="str">
        <f t="shared" si="69"/>
        <v>2018-8-1</v>
      </c>
      <c r="C1482" s="15">
        <v>2018</v>
      </c>
      <c r="D1482" s="15">
        <v>8</v>
      </c>
      <c r="E1482" s="15">
        <v>1</v>
      </c>
      <c r="F1482" s="6" t="s">
        <v>28</v>
      </c>
      <c r="G1482" s="6" t="s">
        <v>40</v>
      </c>
      <c r="H1482" s="7">
        <v>3.43</v>
      </c>
      <c r="I1482" s="6" t="s">
        <v>53</v>
      </c>
      <c r="J1482" s="6" t="s">
        <v>46</v>
      </c>
      <c r="K1482" s="7">
        <v>3.46</v>
      </c>
      <c r="L1482" s="6" t="s">
        <v>32</v>
      </c>
      <c r="M1482" s="6">
        <v>201931</v>
      </c>
      <c r="N1482" s="6" t="str">
        <f t="shared" si="70"/>
        <v>2019-3-1</v>
      </c>
      <c r="O1482" s="7">
        <v>2.91</v>
      </c>
      <c r="P1482" s="7">
        <v>2.5</v>
      </c>
      <c r="Q1482" s="6" t="s">
        <v>32</v>
      </c>
      <c r="R1482" s="6">
        <v>202131</v>
      </c>
      <c r="S1482" s="6" t="str">
        <f t="shared" si="71"/>
        <v>2021-3-1</v>
      </c>
      <c r="T1482" s="7">
        <v>3.29</v>
      </c>
      <c r="U1482" s="7">
        <v>3.92</v>
      </c>
      <c r="V1482" s="6" t="s">
        <v>32</v>
      </c>
      <c r="W1482" s="6">
        <v>0</v>
      </c>
      <c r="X1482" s="6">
        <v>1</v>
      </c>
      <c r="Y1482" s="6">
        <v>1</v>
      </c>
      <c r="Z1482" s="6">
        <v>1</v>
      </c>
      <c r="AA1482" s="6">
        <v>1</v>
      </c>
      <c r="AB1482" s="6">
        <v>1</v>
      </c>
      <c r="AC1482" s="17"/>
      <c r="AD1482" s="17"/>
      <c r="AE1482" s="6">
        <v>0</v>
      </c>
      <c r="AF1482" s="6">
        <v>0</v>
      </c>
      <c r="AG1482" s="17"/>
      <c r="AH1482" s="17"/>
    </row>
    <row r="1483" spans="1:34" x14ac:dyDescent="0.3">
      <c r="A1483" s="6">
        <v>201881</v>
      </c>
      <c r="B1483" s="12" t="str">
        <f t="shared" si="69"/>
        <v>2018-8-1</v>
      </c>
      <c r="C1483" s="15">
        <v>2018</v>
      </c>
      <c r="D1483" s="15">
        <v>8</v>
      </c>
      <c r="E1483" s="15">
        <v>1</v>
      </c>
      <c r="F1483" s="6" t="s">
        <v>28</v>
      </c>
      <c r="G1483" s="6" t="s">
        <v>40</v>
      </c>
      <c r="H1483" s="7">
        <v>3.28</v>
      </c>
      <c r="I1483" s="6" t="s">
        <v>67</v>
      </c>
      <c r="J1483" s="6" t="s">
        <v>43</v>
      </c>
      <c r="K1483" s="7">
        <v>4</v>
      </c>
      <c r="L1483" s="6" t="s">
        <v>32</v>
      </c>
      <c r="M1483" s="6">
        <v>201931</v>
      </c>
      <c r="N1483" s="6" t="str">
        <f t="shared" si="70"/>
        <v>2019-3-1</v>
      </c>
      <c r="O1483" s="7">
        <v>4</v>
      </c>
      <c r="P1483" s="7">
        <v>4</v>
      </c>
      <c r="Q1483" s="6" t="s">
        <v>32</v>
      </c>
      <c r="R1483" s="6">
        <v>202131</v>
      </c>
      <c r="S1483" s="6" t="str">
        <f t="shared" si="71"/>
        <v>2021-3-1</v>
      </c>
      <c r="T1483" s="7">
        <v>4</v>
      </c>
      <c r="U1483" s="7">
        <v>4</v>
      </c>
      <c r="V1483" s="6" t="s">
        <v>32</v>
      </c>
      <c r="W1483" s="6">
        <v>0</v>
      </c>
      <c r="X1483" s="6">
        <v>0</v>
      </c>
      <c r="Y1483" s="6">
        <v>1</v>
      </c>
      <c r="Z1483" s="6">
        <v>1</v>
      </c>
      <c r="AA1483" s="6">
        <v>1</v>
      </c>
      <c r="AB1483" s="6">
        <v>0</v>
      </c>
      <c r="AC1483" s="17"/>
      <c r="AD1483" s="17"/>
      <c r="AE1483" s="6">
        <v>0</v>
      </c>
      <c r="AF1483" s="6">
        <v>1</v>
      </c>
      <c r="AG1483" s="17"/>
      <c r="AH1483" s="17"/>
    </row>
    <row r="1484" spans="1:34" x14ac:dyDescent="0.3">
      <c r="A1484" s="6">
        <v>201881</v>
      </c>
      <c r="B1484" s="12" t="str">
        <f t="shared" si="69"/>
        <v>2018-8-1</v>
      </c>
      <c r="C1484" s="15">
        <v>2018</v>
      </c>
      <c r="D1484" s="15">
        <v>8</v>
      </c>
      <c r="E1484" s="15">
        <v>1</v>
      </c>
      <c r="F1484" s="6" t="s">
        <v>33</v>
      </c>
      <c r="G1484" s="6" t="s">
        <v>38</v>
      </c>
      <c r="H1484" s="7">
        <v>3.68</v>
      </c>
      <c r="I1484" s="6" t="s">
        <v>53</v>
      </c>
      <c r="J1484" s="6" t="s">
        <v>41</v>
      </c>
      <c r="K1484" s="7">
        <v>3.56</v>
      </c>
      <c r="L1484" s="6" t="s">
        <v>32</v>
      </c>
      <c r="M1484" s="6">
        <v>201931</v>
      </c>
      <c r="N1484" s="6" t="str">
        <f t="shared" si="70"/>
        <v>2019-3-1</v>
      </c>
      <c r="O1484" s="7">
        <v>3.42</v>
      </c>
      <c r="P1484" s="7">
        <v>3.32</v>
      </c>
      <c r="Q1484" s="6" t="s">
        <v>32</v>
      </c>
      <c r="R1484" s="6">
        <v>202131</v>
      </c>
      <c r="S1484" s="6" t="str">
        <f t="shared" si="71"/>
        <v>2021-3-1</v>
      </c>
      <c r="T1484" s="7">
        <v>3.42</v>
      </c>
      <c r="U1484" s="7">
        <v>3.75</v>
      </c>
      <c r="V1484" s="6" t="s">
        <v>32</v>
      </c>
      <c r="W1484" s="6">
        <v>0</v>
      </c>
      <c r="X1484" s="6">
        <v>0</v>
      </c>
      <c r="Y1484" s="6">
        <v>1</v>
      </c>
      <c r="Z1484" s="6">
        <v>1</v>
      </c>
      <c r="AA1484" s="6">
        <v>1</v>
      </c>
      <c r="AB1484" s="6">
        <v>0</v>
      </c>
      <c r="AC1484" s="17"/>
      <c r="AD1484" s="17"/>
      <c r="AE1484" s="6">
        <v>0</v>
      </c>
      <c r="AF1484" s="6">
        <v>0</v>
      </c>
      <c r="AG1484" s="17"/>
      <c r="AH1484" s="17"/>
    </row>
    <row r="1485" spans="1:34" x14ac:dyDescent="0.3">
      <c r="A1485" s="6">
        <v>201881</v>
      </c>
      <c r="B1485" s="12" t="str">
        <f t="shared" si="69"/>
        <v>2018-8-1</v>
      </c>
      <c r="C1485" s="15">
        <v>2018</v>
      </c>
      <c r="D1485" s="15">
        <v>8</v>
      </c>
      <c r="E1485" s="15">
        <v>1</v>
      </c>
      <c r="F1485" s="6" t="s">
        <v>28</v>
      </c>
      <c r="G1485" s="6" t="s">
        <v>36</v>
      </c>
      <c r="H1485" s="7">
        <v>3.44</v>
      </c>
      <c r="I1485" s="6" t="s">
        <v>51</v>
      </c>
      <c r="J1485" s="6" t="s">
        <v>41</v>
      </c>
      <c r="K1485" s="7">
        <v>3.66</v>
      </c>
      <c r="L1485" s="6" t="s">
        <v>32</v>
      </c>
      <c r="M1485" s="6">
        <v>201931</v>
      </c>
      <c r="N1485" s="6" t="str">
        <f t="shared" si="70"/>
        <v>2019-3-1</v>
      </c>
      <c r="O1485" s="7">
        <v>3</v>
      </c>
      <c r="P1485" s="7">
        <v>2.33</v>
      </c>
      <c r="Q1485" s="6" t="s">
        <v>32</v>
      </c>
      <c r="R1485" s="6">
        <v>202131</v>
      </c>
      <c r="S1485" s="6" t="str">
        <f t="shared" si="71"/>
        <v>2021-3-1</v>
      </c>
      <c r="T1485" s="7">
        <v>3.22</v>
      </c>
      <c r="U1485" s="7">
        <v>3.17</v>
      </c>
      <c r="V1485" s="6" t="s">
        <v>32</v>
      </c>
      <c r="W1485" s="6">
        <v>0</v>
      </c>
      <c r="X1485" s="6">
        <v>1</v>
      </c>
      <c r="Y1485" s="6">
        <v>1</v>
      </c>
      <c r="Z1485" s="6">
        <v>1</v>
      </c>
      <c r="AA1485" s="6">
        <v>1</v>
      </c>
      <c r="AB1485" s="6">
        <v>1</v>
      </c>
      <c r="AC1485" s="17"/>
      <c r="AD1485" s="17"/>
      <c r="AE1485" s="6">
        <v>0</v>
      </c>
      <c r="AF1485" s="6">
        <v>0</v>
      </c>
      <c r="AG1485" s="17"/>
      <c r="AH1485" s="17"/>
    </row>
    <row r="1486" spans="1:34" x14ac:dyDescent="0.3">
      <c r="A1486" s="6">
        <v>201881</v>
      </c>
      <c r="B1486" s="12" t="str">
        <f t="shared" si="69"/>
        <v>2018-8-1</v>
      </c>
      <c r="C1486" s="15">
        <v>2018</v>
      </c>
      <c r="D1486" s="15">
        <v>8</v>
      </c>
      <c r="E1486" s="15">
        <v>1</v>
      </c>
      <c r="F1486" s="6" t="s">
        <v>28</v>
      </c>
      <c r="G1486" s="6" t="s">
        <v>38</v>
      </c>
      <c r="H1486" s="7">
        <v>3.68</v>
      </c>
      <c r="I1486" s="6" t="s">
        <v>56</v>
      </c>
      <c r="J1486" s="6" t="s">
        <v>31</v>
      </c>
      <c r="K1486" s="7">
        <v>3.76</v>
      </c>
      <c r="L1486" s="6" t="s">
        <v>32</v>
      </c>
      <c r="M1486" s="6">
        <v>201931</v>
      </c>
      <c r="N1486" s="6" t="str">
        <f t="shared" si="70"/>
        <v>2019-3-1</v>
      </c>
      <c r="O1486" s="7">
        <v>3.85</v>
      </c>
      <c r="P1486" s="7">
        <v>3.92</v>
      </c>
      <c r="Q1486" s="6" t="s">
        <v>32</v>
      </c>
      <c r="R1486" s="6">
        <v>202131</v>
      </c>
      <c r="S1486" s="6" t="str">
        <f t="shared" si="71"/>
        <v>2021-3-1</v>
      </c>
      <c r="T1486" s="7">
        <v>3.78</v>
      </c>
      <c r="U1486" s="7">
        <v>3.75</v>
      </c>
      <c r="V1486" s="6" t="s">
        <v>32</v>
      </c>
      <c r="W1486" s="6">
        <v>0</v>
      </c>
      <c r="X1486" s="6">
        <v>0</v>
      </c>
      <c r="Y1486" s="6">
        <v>1</v>
      </c>
      <c r="Z1486" s="6">
        <v>1</v>
      </c>
      <c r="AA1486" s="6">
        <v>1</v>
      </c>
      <c r="AB1486" s="6">
        <v>1</v>
      </c>
      <c r="AC1486" s="17"/>
      <c r="AD1486" s="17"/>
      <c r="AE1486" s="6">
        <v>0</v>
      </c>
      <c r="AF1486" s="6">
        <v>0</v>
      </c>
      <c r="AG1486" s="17"/>
      <c r="AH1486" s="17"/>
    </row>
    <row r="1487" spans="1:34" x14ac:dyDescent="0.3">
      <c r="A1487" s="6">
        <v>201881</v>
      </c>
      <c r="B1487" s="12" t="str">
        <f t="shared" si="69"/>
        <v>2018-8-1</v>
      </c>
      <c r="C1487" s="15">
        <v>2018</v>
      </c>
      <c r="D1487" s="15">
        <v>8</v>
      </c>
      <c r="E1487" s="15">
        <v>1</v>
      </c>
      <c r="F1487" s="6" t="s">
        <v>28</v>
      </c>
      <c r="G1487" s="6" t="s">
        <v>40</v>
      </c>
      <c r="H1487" s="7">
        <v>3.8</v>
      </c>
      <c r="I1487" s="6" t="s">
        <v>56</v>
      </c>
      <c r="J1487" s="6" t="s">
        <v>43</v>
      </c>
      <c r="K1487" s="7">
        <v>3.73</v>
      </c>
      <c r="L1487" s="6" t="s">
        <v>32</v>
      </c>
      <c r="M1487" s="6">
        <v>201931</v>
      </c>
      <c r="N1487" s="6" t="str">
        <f t="shared" si="70"/>
        <v>2019-3-1</v>
      </c>
      <c r="O1487" s="7">
        <v>3.7</v>
      </c>
      <c r="P1487" s="7">
        <v>3.67</v>
      </c>
      <c r="Q1487" s="6" t="s">
        <v>32</v>
      </c>
      <c r="R1487" s="6">
        <v>202131</v>
      </c>
      <c r="S1487" s="6" t="str">
        <f t="shared" si="71"/>
        <v>2021-3-1</v>
      </c>
      <c r="T1487" s="7">
        <v>3.4</v>
      </c>
      <c r="U1487" s="7">
        <v>3.27</v>
      </c>
      <c r="V1487" s="6" t="s">
        <v>32</v>
      </c>
      <c r="W1487" s="6">
        <v>0</v>
      </c>
      <c r="X1487" s="6">
        <v>0</v>
      </c>
      <c r="Y1487" s="6">
        <v>1</v>
      </c>
      <c r="Z1487" s="6">
        <v>1</v>
      </c>
      <c r="AA1487" s="6">
        <v>1</v>
      </c>
      <c r="AB1487" s="6">
        <v>1</v>
      </c>
      <c r="AC1487" s="17"/>
      <c r="AD1487" s="17"/>
      <c r="AE1487" s="6">
        <v>0</v>
      </c>
      <c r="AF1487" s="6">
        <v>0</v>
      </c>
      <c r="AG1487" s="17"/>
      <c r="AH1487" s="17"/>
    </row>
    <row r="1488" spans="1:34" x14ac:dyDescent="0.3">
      <c r="A1488" s="6">
        <v>201881</v>
      </c>
      <c r="B1488" s="12" t="str">
        <f t="shared" si="69"/>
        <v>2018-8-1</v>
      </c>
      <c r="C1488" s="15">
        <v>2018</v>
      </c>
      <c r="D1488" s="15">
        <v>8</v>
      </c>
      <c r="E1488" s="15">
        <v>1</v>
      </c>
      <c r="F1488" s="6" t="s">
        <v>33</v>
      </c>
      <c r="G1488" s="6" t="s">
        <v>34</v>
      </c>
      <c r="H1488" s="7">
        <v>3.33</v>
      </c>
      <c r="I1488" s="6" t="s">
        <v>65</v>
      </c>
      <c r="J1488" s="6" t="s">
        <v>35</v>
      </c>
      <c r="K1488" s="7">
        <v>3.25</v>
      </c>
      <c r="L1488" s="6" t="s">
        <v>32</v>
      </c>
      <c r="M1488" s="6">
        <v>201931</v>
      </c>
      <c r="N1488" s="6" t="str">
        <f t="shared" si="70"/>
        <v>2019-3-1</v>
      </c>
      <c r="O1488" s="7">
        <v>3.02</v>
      </c>
      <c r="P1488" s="7">
        <v>2.74</v>
      </c>
      <c r="Q1488" s="6" t="s">
        <v>32</v>
      </c>
      <c r="R1488" s="17"/>
      <c r="S1488" s="6" t="str">
        <f t="shared" si="71"/>
        <v>--</v>
      </c>
      <c r="T1488" s="16"/>
      <c r="U1488" s="16"/>
      <c r="V1488" s="17"/>
      <c r="W1488" s="6">
        <v>0</v>
      </c>
      <c r="X1488" s="6">
        <v>0</v>
      </c>
      <c r="Y1488" s="6">
        <v>1</v>
      </c>
      <c r="Z1488" s="6">
        <v>1</v>
      </c>
      <c r="AA1488" s="6">
        <v>0</v>
      </c>
      <c r="AB1488" s="6">
        <v>0</v>
      </c>
      <c r="AC1488" s="17"/>
      <c r="AD1488" s="17"/>
      <c r="AE1488" s="6">
        <v>0</v>
      </c>
      <c r="AF1488" s="6">
        <v>0</v>
      </c>
      <c r="AG1488" s="17"/>
      <c r="AH1488" s="17"/>
    </row>
    <row r="1489" spans="1:34" x14ac:dyDescent="0.3">
      <c r="A1489" s="6">
        <v>201881</v>
      </c>
      <c r="B1489" s="12" t="str">
        <f t="shared" si="69"/>
        <v>2018-8-1</v>
      </c>
      <c r="C1489" s="15">
        <v>2018</v>
      </c>
      <c r="D1489" s="15">
        <v>8</v>
      </c>
      <c r="E1489" s="15">
        <v>1</v>
      </c>
      <c r="F1489" s="6" t="s">
        <v>33</v>
      </c>
      <c r="G1489" s="6" t="s">
        <v>40</v>
      </c>
      <c r="H1489" s="7">
        <v>3.81</v>
      </c>
      <c r="I1489" s="6" t="s">
        <v>63</v>
      </c>
      <c r="J1489" s="6" t="s">
        <v>43</v>
      </c>
      <c r="K1489" s="7">
        <v>3.4</v>
      </c>
      <c r="L1489" s="6" t="s">
        <v>32</v>
      </c>
      <c r="M1489" s="6">
        <v>201931</v>
      </c>
      <c r="N1489" s="6" t="str">
        <f t="shared" si="70"/>
        <v>2019-3-1</v>
      </c>
      <c r="O1489" s="7">
        <v>3.17</v>
      </c>
      <c r="P1489" s="7">
        <v>2.93</v>
      </c>
      <c r="Q1489" s="6" t="s">
        <v>32</v>
      </c>
      <c r="R1489" s="6">
        <v>202131</v>
      </c>
      <c r="S1489" s="6" t="str">
        <f t="shared" si="71"/>
        <v>2021-3-1</v>
      </c>
      <c r="T1489" s="7">
        <v>3.6</v>
      </c>
      <c r="U1489" s="7">
        <v>3.9</v>
      </c>
      <c r="V1489" s="6" t="s">
        <v>32</v>
      </c>
      <c r="W1489" s="6">
        <v>1</v>
      </c>
      <c r="X1489" s="6">
        <v>0</v>
      </c>
      <c r="Y1489" s="6">
        <v>1</v>
      </c>
      <c r="Z1489" s="6">
        <v>1</v>
      </c>
      <c r="AA1489" s="6">
        <v>1</v>
      </c>
      <c r="AB1489" s="6">
        <v>1</v>
      </c>
      <c r="AC1489" s="17"/>
      <c r="AD1489" s="17"/>
      <c r="AE1489" s="6">
        <v>0</v>
      </c>
      <c r="AF1489" s="6">
        <v>0</v>
      </c>
      <c r="AG1489" s="17"/>
      <c r="AH1489" s="17"/>
    </row>
    <row r="1490" spans="1:34" x14ac:dyDescent="0.3">
      <c r="A1490" s="6">
        <v>201881</v>
      </c>
      <c r="B1490" s="12" t="str">
        <f t="shared" si="69"/>
        <v>2018-8-1</v>
      </c>
      <c r="C1490" s="15">
        <v>2018</v>
      </c>
      <c r="D1490" s="15">
        <v>8</v>
      </c>
      <c r="E1490" s="15">
        <v>1</v>
      </c>
      <c r="F1490" s="6" t="s">
        <v>28</v>
      </c>
      <c r="G1490" s="6" t="s">
        <v>38</v>
      </c>
      <c r="H1490" s="7">
        <v>3.36</v>
      </c>
      <c r="I1490" s="6" t="s">
        <v>56</v>
      </c>
      <c r="J1490" s="6" t="s">
        <v>41</v>
      </c>
      <c r="K1490" s="7">
        <v>4</v>
      </c>
      <c r="L1490" s="6" t="s">
        <v>32</v>
      </c>
      <c r="M1490" s="6">
        <v>201931</v>
      </c>
      <c r="N1490" s="6" t="str">
        <f t="shared" si="70"/>
        <v>2019-3-1</v>
      </c>
      <c r="O1490" s="7">
        <v>3.7</v>
      </c>
      <c r="P1490" s="7">
        <v>3.4</v>
      </c>
      <c r="Q1490" s="6" t="s">
        <v>32</v>
      </c>
      <c r="R1490" s="6">
        <v>202131</v>
      </c>
      <c r="S1490" s="6" t="str">
        <f t="shared" si="71"/>
        <v>2021-3-1</v>
      </c>
      <c r="T1490" s="7">
        <v>3.87</v>
      </c>
      <c r="U1490" s="7">
        <v>4</v>
      </c>
      <c r="V1490" s="6" t="s">
        <v>32</v>
      </c>
      <c r="W1490" s="6">
        <v>1</v>
      </c>
      <c r="X1490" s="6">
        <v>0</v>
      </c>
      <c r="Y1490" s="6">
        <v>1</v>
      </c>
      <c r="Z1490" s="6">
        <v>1</v>
      </c>
      <c r="AA1490" s="6">
        <v>1</v>
      </c>
      <c r="AB1490" s="6">
        <v>1</v>
      </c>
      <c r="AC1490" s="17"/>
      <c r="AD1490" s="17"/>
      <c r="AE1490" s="6">
        <v>0</v>
      </c>
      <c r="AF1490" s="6">
        <v>0</v>
      </c>
      <c r="AG1490" s="17"/>
      <c r="AH1490" s="17"/>
    </row>
    <row r="1491" spans="1:34" x14ac:dyDescent="0.3">
      <c r="A1491" s="6">
        <v>201881</v>
      </c>
      <c r="B1491" s="12" t="str">
        <f t="shared" si="69"/>
        <v>2018-8-1</v>
      </c>
      <c r="C1491" s="15">
        <v>2018</v>
      </c>
      <c r="D1491" s="15">
        <v>8</v>
      </c>
      <c r="E1491" s="15">
        <v>1</v>
      </c>
      <c r="F1491" s="6" t="s">
        <v>28</v>
      </c>
      <c r="G1491" s="6" t="s">
        <v>40</v>
      </c>
      <c r="H1491" s="7">
        <v>3.65</v>
      </c>
      <c r="I1491" s="6" t="s">
        <v>53</v>
      </c>
      <c r="J1491" s="6" t="s">
        <v>31</v>
      </c>
      <c r="K1491" s="7">
        <v>3.85</v>
      </c>
      <c r="L1491" s="6" t="s">
        <v>32</v>
      </c>
      <c r="M1491" s="6">
        <v>201931</v>
      </c>
      <c r="N1491" s="6" t="str">
        <f t="shared" si="70"/>
        <v>2019-3-1</v>
      </c>
      <c r="O1491" s="7">
        <v>3.55</v>
      </c>
      <c r="P1491" s="7">
        <v>3.25</v>
      </c>
      <c r="Q1491" s="6" t="s">
        <v>32</v>
      </c>
      <c r="R1491" s="6">
        <v>202131</v>
      </c>
      <c r="S1491" s="6" t="str">
        <f t="shared" si="71"/>
        <v>2021-3-1</v>
      </c>
      <c r="T1491" s="7">
        <v>3.58</v>
      </c>
      <c r="U1491" s="7">
        <v>3.1</v>
      </c>
      <c r="V1491" s="6" t="s">
        <v>32</v>
      </c>
      <c r="W1491" s="6">
        <v>0</v>
      </c>
      <c r="X1491" s="6">
        <v>0</v>
      </c>
      <c r="Y1491" s="6">
        <v>1</v>
      </c>
      <c r="Z1491" s="6">
        <v>1</v>
      </c>
      <c r="AA1491" s="6">
        <v>1</v>
      </c>
      <c r="AB1491" s="6">
        <v>1</v>
      </c>
      <c r="AC1491" s="17"/>
      <c r="AD1491" s="17"/>
      <c r="AE1491" s="6">
        <v>0</v>
      </c>
      <c r="AF1491" s="6">
        <v>0</v>
      </c>
      <c r="AG1491" s="17"/>
      <c r="AH1491" s="17"/>
    </row>
    <row r="1492" spans="1:34" x14ac:dyDescent="0.3">
      <c r="A1492" s="6">
        <v>201881</v>
      </c>
      <c r="B1492" s="12" t="str">
        <f t="shared" si="69"/>
        <v>2018-8-1</v>
      </c>
      <c r="C1492" s="15">
        <v>2018</v>
      </c>
      <c r="D1492" s="15">
        <v>8</v>
      </c>
      <c r="E1492" s="15">
        <v>1</v>
      </c>
      <c r="F1492" s="6" t="s">
        <v>28</v>
      </c>
      <c r="G1492" s="6" t="s">
        <v>29</v>
      </c>
      <c r="H1492" s="7">
        <v>3.66</v>
      </c>
      <c r="I1492" s="6" t="s">
        <v>66</v>
      </c>
      <c r="J1492" s="6" t="s">
        <v>31</v>
      </c>
      <c r="K1492" s="7">
        <v>3.82</v>
      </c>
      <c r="L1492" s="6" t="s">
        <v>32</v>
      </c>
      <c r="M1492" s="6">
        <v>201931</v>
      </c>
      <c r="N1492" s="6" t="str">
        <f t="shared" si="70"/>
        <v>2019-3-1</v>
      </c>
      <c r="O1492" s="7">
        <v>3.8</v>
      </c>
      <c r="P1492" s="7">
        <v>3.77</v>
      </c>
      <c r="Q1492" s="6" t="s">
        <v>32</v>
      </c>
      <c r="R1492" s="6">
        <v>202131</v>
      </c>
      <c r="S1492" s="6" t="str">
        <f t="shared" si="71"/>
        <v>2021-3-1</v>
      </c>
      <c r="T1492" s="7">
        <v>3.9</v>
      </c>
      <c r="U1492" s="7">
        <v>4</v>
      </c>
      <c r="V1492" s="6" t="s">
        <v>32</v>
      </c>
      <c r="W1492" s="6">
        <v>1</v>
      </c>
      <c r="X1492" s="6">
        <v>0</v>
      </c>
      <c r="Y1492" s="6">
        <v>1</v>
      </c>
      <c r="Z1492" s="6">
        <v>1</v>
      </c>
      <c r="AA1492" s="6">
        <v>1</v>
      </c>
      <c r="AB1492" s="6">
        <v>0</v>
      </c>
      <c r="AC1492" s="17"/>
      <c r="AD1492" s="17"/>
      <c r="AE1492" s="6">
        <v>0</v>
      </c>
      <c r="AF1492" s="6">
        <v>0</v>
      </c>
      <c r="AG1492" s="17"/>
      <c r="AH1492" s="17"/>
    </row>
    <row r="1493" spans="1:34" x14ac:dyDescent="0.3">
      <c r="A1493" s="6">
        <v>201881</v>
      </c>
      <c r="B1493" s="12" t="str">
        <f t="shared" si="69"/>
        <v>2018-8-1</v>
      </c>
      <c r="C1493" s="15">
        <v>2018</v>
      </c>
      <c r="D1493" s="15">
        <v>8</v>
      </c>
      <c r="E1493" s="15">
        <v>1</v>
      </c>
      <c r="F1493" s="6" t="s">
        <v>33</v>
      </c>
      <c r="G1493" s="6" t="s">
        <v>40</v>
      </c>
      <c r="H1493" s="7">
        <v>3.57</v>
      </c>
      <c r="I1493" s="6" t="s">
        <v>66</v>
      </c>
      <c r="J1493" s="6" t="s">
        <v>43</v>
      </c>
      <c r="K1493" s="7">
        <v>3.67</v>
      </c>
      <c r="L1493" s="6" t="s">
        <v>32</v>
      </c>
      <c r="M1493" s="6">
        <v>201931</v>
      </c>
      <c r="N1493" s="6" t="str">
        <f t="shared" si="70"/>
        <v>2019-3-1</v>
      </c>
      <c r="O1493" s="7">
        <v>3.8</v>
      </c>
      <c r="P1493" s="7">
        <v>3.92</v>
      </c>
      <c r="Q1493" s="6" t="s">
        <v>32</v>
      </c>
      <c r="R1493" s="6">
        <v>202081</v>
      </c>
      <c r="S1493" s="6" t="str">
        <f t="shared" si="71"/>
        <v>2020-8-1</v>
      </c>
      <c r="T1493" s="7">
        <v>3.85</v>
      </c>
      <c r="U1493" s="7">
        <v>4</v>
      </c>
      <c r="V1493" s="6" t="s">
        <v>32</v>
      </c>
      <c r="W1493" s="6">
        <v>1</v>
      </c>
      <c r="X1493" s="6">
        <v>0</v>
      </c>
      <c r="Y1493" s="6">
        <v>1</v>
      </c>
      <c r="Z1493" s="6">
        <v>1</v>
      </c>
      <c r="AA1493" s="6">
        <v>1</v>
      </c>
      <c r="AB1493" s="6">
        <v>0</v>
      </c>
      <c r="AC1493" s="17"/>
      <c r="AD1493" s="17"/>
      <c r="AE1493" s="6">
        <v>1</v>
      </c>
      <c r="AF1493" s="6">
        <v>0</v>
      </c>
      <c r="AG1493" s="17"/>
      <c r="AH1493" s="17"/>
    </row>
    <row r="1494" spans="1:34" x14ac:dyDescent="0.3">
      <c r="A1494" s="6">
        <v>201881</v>
      </c>
      <c r="B1494" s="12" t="str">
        <f t="shared" si="69"/>
        <v>2018-8-1</v>
      </c>
      <c r="C1494" s="15">
        <v>2018</v>
      </c>
      <c r="D1494" s="15">
        <v>8</v>
      </c>
      <c r="E1494" s="15">
        <v>1</v>
      </c>
      <c r="F1494" s="6" t="s">
        <v>28</v>
      </c>
      <c r="G1494" s="6" t="s">
        <v>40</v>
      </c>
      <c r="H1494" s="7">
        <v>3.58</v>
      </c>
      <c r="I1494" s="6" t="s">
        <v>53</v>
      </c>
      <c r="J1494" s="6" t="s">
        <v>31</v>
      </c>
      <c r="K1494" s="7">
        <v>3.06</v>
      </c>
      <c r="L1494" s="6" t="s">
        <v>32</v>
      </c>
      <c r="M1494" s="6">
        <v>201931</v>
      </c>
      <c r="N1494" s="6" t="str">
        <f t="shared" si="70"/>
        <v>2019-3-1</v>
      </c>
      <c r="O1494" s="7">
        <v>2.46</v>
      </c>
      <c r="P1494" s="7">
        <v>1.82</v>
      </c>
      <c r="Q1494" s="6" t="s">
        <v>42</v>
      </c>
      <c r="R1494" s="6">
        <v>202131</v>
      </c>
      <c r="S1494" s="6" t="str">
        <f t="shared" si="71"/>
        <v>2021-3-1</v>
      </c>
      <c r="T1494" s="7">
        <v>2.68</v>
      </c>
      <c r="U1494" s="7">
        <v>2.92</v>
      </c>
      <c r="V1494" s="6" t="s">
        <v>32</v>
      </c>
      <c r="W1494" s="6">
        <v>1</v>
      </c>
      <c r="X1494" s="6">
        <v>1</v>
      </c>
      <c r="Y1494" s="6">
        <v>1</v>
      </c>
      <c r="Z1494" s="6">
        <v>1</v>
      </c>
      <c r="AA1494" s="6">
        <v>1</v>
      </c>
      <c r="AB1494" s="6">
        <v>1</v>
      </c>
      <c r="AC1494" s="17"/>
      <c r="AD1494" s="17"/>
      <c r="AE1494" s="6">
        <v>0</v>
      </c>
      <c r="AF1494" s="6">
        <v>0</v>
      </c>
      <c r="AG1494" s="17"/>
      <c r="AH1494" s="17"/>
    </row>
    <row r="1495" spans="1:34" x14ac:dyDescent="0.3">
      <c r="A1495" s="6">
        <v>201881</v>
      </c>
      <c r="B1495" s="12" t="str">
        <f t="shared" si="69"/>
        <v>2018-8-1</v>
      </c>
      <c r="C1495" s="15">
        <v>2018</v>
      </c>
      <c r="D1495" s="15">
        <v>8</v>
      </c>
      <c r="E1495" s="15">
        <v>1</v>
      </c>
      <c r="F1495" s="6" t="s">
        <v>33</v>
      </c>
      <c r="G1495" s="6" t="s">
        <v>40</v>
      </c>
      <c r="H1495" s="7">
        <v>3.73</v>
      </c>
      <c r="I1495" s="6" t="s">
        <v>57</v>
      </c>
      <c r="J1495" s="6" t="s">
        <v>43</v>
      </c>
      <c r="K1495" s="7">
        <v>3.44</v>
      </c>
      <c r="L1495" s="6" t="s">
        <v>32</v>
      </c>
      <c r="M1495" s="6">
        <v>201931</v>
      </c>
      <c r="N1495" s="6" t="str">
        <f t="shared" si="70"/>
        <v>2019-3-1</v>
      </c>
      <c r="O1495" s="7">
        <v>3.43</v>
      </c>
      <c r="P1495" s="7">
        <v>3.42</v>
      </c>
      <c r="Q1495" s="6" t="s">
        <v>32</v>
      </c>
      <c r="R1495" s="6">
        <v>202131</v>
      </c>
      <c r="S1495" s="6" t="str">
        <f t="shared" si="71"/>
        <v>2021-3-1</v>
      </c>
      <c r="T1495" s="7">
        <v>3.45</v>
      </c>
      <c r="U1495" s="7">
        <v>3.6</v>
      </c>
      <c r="V1495" s="6" t="s">
        <v>32</v>
      </c>
      <c r="W1495" s="6">
        <v>1</v>
      </c>
      <c r="X1495" s="6">
        <v>0</v>
      </c>
      <c r="Y1495" s="6">
        <v>1</v>
      </c>
      <c r="Z1495" s="6">
        <v>1</v>
      </c>
      <c r="AA1495" s="6">
        <v>1</v>
      </c>
      <c r="AB1495" s="6">
        <v>1</v>
      </c>
      <c r="AC1495" s="17"/>
      <c r="AD1495" s="17"/>
      <c r="AE1495" s="6">
        <v>0</v>
      </c>
      <c r="AF1495" s="6">
        <v>1</v>
      </c>
      <c r="AG1495" s="17"/>
      <c r="AH1495" s="17"/>
    </row>
    <row r="1496" spans="1:34" x14ac:dyDescent="0.3">
      <c r="A1496" s="6">
        <v>201881</v>
      </c>
      <c r="B1496" s="12" t="str">
        <f t="shared" si="69"/>
        <v>2018-8-1</v>
      </c>
      <c r="C1496" s="15">
        <v>2018</v>
      </c>
      <c r="D1496" s="15">
        <v>8</v>
      </c>
      <c r="E1496" s="15">
        <v>1</v>
      </c>
      <c r="F1496" s="6" t="s">
        <v>33</v>
      </c>
      <c r="G1496" s="6" t="s">
        <v>40</v>
      </c>
      <c r="H1496" s="7">
        <v>3.54</v>
      </c>
      <c r="I1496" s="6" t="s">
        <v>56</v>
      </c>
      <c r="J1496" s="6" t="s">
        <v>43</v>
      </c>
      <c r="K1496" s="7">
        <v>3.14</v>
      </c>
      <c r="L1496" s="6" t="s">
        <v>32</v>
      </c>
      <c r="M1496" s="6">
        <v>201931</v>
      </c>
      <c r="N1496" s="6" t="str">
        <f t="shared" si="70"/>
        <v>2019-3-1</v>
      </c>
      <c r="O1496" s="7">
        <v>2.82</v>
      </c>
      <c r="P1496" s="7">
        <v>2.5</v>
      </c>
      <c r="Q1496" s="6" t="s">
        <v>32</v>
      </c>
      <c r="R1496" s="6">
        <v>202131</v>
      </c>
      <c r="S1496" s="6" t="str">
        <f t="shared" si="71"/>
        <v>2021-3-1</v>
      </c>
      <c r="T1496" s="7">
        <v>3.01</v>
      </c>
      <c r="U1496" s="7">
        <v>2.98</v>
      </c>
      <c r="V1496" s="6" t="s">
        <v>32</v>
      </c>
      <c r="W1496" s="6">
        <v>0</v>
      </c>
      <c r="X1496" s="6">
        <v>0</v>
      </c>
      <c r="Y1496" s="6">
        <v>1</v>
      </c>
      <c r="Z1496" s="6">
        <v>1</v>
      </c>
      <c r="AA1496" s="6">
        <v>1</v>
      </c>
      <c r="AB1496" s="6">
        <v>1</v>
      </c>
      <c r="AC1496" s="17"/>
      <c r="AD1496" s="17"/>
      <c r="AE1496" s="6">
        <v>0</v>
      </c>
      <c r="AF1496" s="6">
        <v>0</v>
      </c>
      <c r="AG1496" s="17"/>
      <c r="AH1496" s="17"/>
    </row>
    <row r="1497" spans="1:34" x14ac:dyDescent="0.3">
      <c r="A1497" s="6">
        <v>201881</v>
      </c>
      <c r="B1497" s="12" t="str">
        <f t="shared" si="69"/>
        <v>2018-8-1</v>
      </c>
      <c r="C1497" s="15">
        <v>2018</v>
      </c>
      <c r="D1497" s="15">
        <v>8</v>
      </c>
      <c r="E1497" s="15">
        <v>1</v>
      </c>
      <c r="F1497" s="6" t="s">
        <v>28</v>
      </c>
      <c r="G1497" s="6" t="s">
        <v>38</v>
      </c>
      <c r="H1497" s="7">
        <v>3.27</v>
      </c>
      <c r="I1497" s="6" t="s">
        <v>54</v>
      </c>
      <c r="J1497" s="6" t="s">
        <v>31</v>
      </c>
      <c r="K1497" s="7">
        <v>3.38</v>
      </c>
      <c r="L1497" s="6" t="s">
        <v>32</v>
      </c>
      <c r="M1497" s="6">
        <v>201931</v>
      </c>
      <c r="N1497" s="6" t="str">
        <f t="shared" si="70"/>
        <v>2019-3-1</v>
      </c>
      <c r="O1497" s="7">
        <v>3.3</v>
      </c>
      <c r="P1497" s="7">
        <v>3.21</v>
      </c>
      <c r="Q1497" s="6" t="s">
        <v>32</v>
      </c>
      <c r="R1497" s="6">
        <v>202061</v>
      </c>
      <c r="S1497" s="6" t="str">
        <f t="shared" si="71"/>
        <v>2020-6-1</v>
      </c>
      <c r="T1497" s="7">
        <v>2.91</v>
      </c>
      <c r="U1497" s="7">
        <v>1</v>
      </c>
      <c r="V1497" s="17"/>
      <c r="W1497" s="6">
        <v>0</v>
      </c>
      <c r="X1497" s="6">
        <v>0</v>
      </c>
      <c r="Y1497" s="6">
        <v>1</v>
      </c>
      <c r="Z1497" s="6">
        <v>0</v>
      </c>
      <c r="AA1497" s="6">
        <v>0</v>
      </c>
      <c r="AB1497" s="6">
        <v>0</v>
      </c>
      <c r="AC1497" s="17"/>
      <c r="AD1497" s="17"/>
      <c r="AE1497" s="6">
        <v>0</v>
      </c>
      <c r="AF1497" s="6">
        <v>1</v>
      </c>
      <c r="AG1497" s="17"/>
      <c r="AH1497" s="17"/>
    </row>
    <row r="1498" spans="1:34" x14ac:dyDescent="0.3">
      <c r="A1498" s="6">
        <v>201881</v>
      </c>
      <c r="B1498" s="12" t="str">
        <f t="shared" si="69"/>
        <v>2018-8-1</v>
      </c>
      <c r="C1498" s="15">
        <v>2018</v>
      </c>
      <c r="D1498" s="15">
        <v>8</v>
      </c>
      <c r="E1498" s="15">
        <v>1</v>
      </c>
      <c r="F1498" s="6" t="s">
        <v>33</v>
      </c>
      <c r="G1498" s="6" t="s">
        <v>38</v>
      </c>
      <c r="H1498" s="7">
        <v>3.61</v>
      </c>
      <c r="I1498" s="6" t="s">
        <v>51</v>
      </c>
      <c r="J1498" s="6" t="s">
        <v>41</v>
      </c>
      <c r="K1498" s="7">
        <v>3.51</v>
      </c>
      <c r="L1498" s="6" t="s">
        <v>32</v>
      </c>
      <c r="M1498" s="6">
        <v>201931</v>
      </c>
      <c r="N1498" s="6" t="str">
        <f t="shared" si="70"/>
        <v>2019-3-1</v>
      </c>
      <c r="O1498" s="7">
        <v>3.06</v>
      </c>
      <c r="P1498" s="7">
        <v>2.67</v>
      </c>
      <c r="Q1498" s="6" t="s">
        <v>32</v>
      </c>
      <c r="R1498" s="6">
        <v>202131</v>
      </c>
      <c r="S1498" s="6" t="str">
        <f t="shared" si="71"/>
        <v>2021-3-1</v>
      </c>
      <c r="T1498" s="7">
        <v>3.39</v>
      </c>
      <c r="U1498" s="7">
        <v>3.67</v>
      </c>
      <c r="V1498" s="6" t="s">
        <v>32</v>
      </c>
      <c r="W1498" s="6">
        <v>0</v>
      </c>
      <c r="X1498" s="6">
        <v>0</v>
      </c>
      <c r="Y1498" s="6">
        <v>1</v>
      </c>
      <c r="Z1498" s="6">
        <v>1</v>
      </c>
      <c r="AA1498" s="6">
        <v>1</v>
      </c>
      <c r="AB1498" s="6">
        <v>1</v>
      </c>
      <c r="AC1498" s="17"/>
      <c r="AD1498" s="17"/>
      <c r="AE1498" s="6">
        <v>0</v>
      </c>
      <c r="AF1498" s="6">
        <v>0</v>
      </c>
      <c r="AG1498" s="17"/>
      <c r="AH1498" s="17"/>
    </row>
    <row r="1499" spans="1:34" x14ac:dyDescent="0.3">
      <c r="A1499" s="6">
        <v>201881</v>
      </c>
      <c r="B1499" s="12" t="str">
        <f t="shared" si="69"/>
        <v>2018-8-1</v>
      </c>
      <c r="C1499" s="15">
        <v>2018</v>
      </c>
      <c r="D1499" s="15">
        <v>8</v>
      </c>
      <c r="E1499" s="15">
        <v>1</v>
      </c>
      <c r="F1499" s="6" t="s">
        <v>28</v>
      </c>
      <c r="G1499" s="6" t="s">
        <v>29</v>
      </c>
      <c r="H1499" s="7">
        <v>3.51</v>
      </c>
      <c r="I1499" s="6" t="s">
        <v>51</v>
      </c>
      <c r="J1499" s="6" t="s">
        <v>43</v>
      </c>
      <c r="K1499" s="7">
        <v>2.93</v>
      </c>
      <c r="L1499" s="6" t="s">
        <v>32</v>
      </c>
      <c r="M1499" s="6">
        <v>201931</v>
      </c>
      <c r="N1499" s="6" t="str">
        <f t="shared" si="70"/>
        <v>2019-3-1</v>
      </c>
      <c r="O1499" s="7">
        <v>3.24</v>
      </c>
      <c r="P1499" s="7">
        <v>3.2</v>
      </c>
      <c r="Q1499" s="6" t="s">
        <v>32</v>
      </c>
      <c r="R1499" s="6">
        <v>201931</v>
      </c>
      <c r="S1499" s="6" t="str">
        <f t="shared" si="71"/>
        <v>2019-3-1</v>
      </c>
      <c r="T1499" s="7">
        <v>3.24</v>
      </c>
      <c r="U1499" s="7">
        <v>3.2</v>
      </c>
      <c r="V1499" s="6" t="s">
        <v>32</v>
      </c>
      <c r="W1499" s="6">
        <v>1</v>
      </c>
      <c r="X1499" s="6">
        <v>1</v>
      </c>
      <c r="Y1499" s="6">
        <v>1</v>
      </c>
      <c r="Z1499" s="6">
        <v>0</v>
      </c>
      <c r="AA1499" s="6">
        <v>0</v>
      </c>
      <c r="AB1499" s="6">
        <v>0</v>
      </c>
      <c r="AC1499" s="17"/>
      <c r="AD1499" s="17"/>
      <c r="AE1499" s="6">
        <v>0</v>
      </c>
      <c r="AF1499" s="6">
        <v>0</v>
      </c>
      <c r="AG1499" s="17"/>
      <c r="AH1499" s="17"/>
    </row>
    <row r="1500" spans="1:34" x14ac:dyDescent="0.3">
      <c r="A1500" s="6">
        <v>201881</v>
      </c>
      <c r="B1500" s="12" t="str">
        <f t="shared" si="69"/>
        <v>2018-8-1</v>
      </c>
      <c r="C1500" s="15">
        <v>2018</v>
      </c>
      <c r="D1500" s="15">
        <v>8</v>
      </c>
      <c r="E1500" s="15">
        <v>1</v>
      </c>
      <c r="F1500" s="6" t="s">
        <v>28</v>
      </c>
      <c r="G1500" s="6" t="s">
        <v>40</v>
      </c>
      <c r="H1500" s="7">
        <v>3.21</v>
      </c>
      <c r="I1500" s="6" t="s">
        <v>63</v>
      </c>
      <c r="J1500" s="6" t="s">
        <v>43</v>
      </c>
      <c r="K1500" s="7">
        <v>2.34</v>
      </c>
      <c r="L1500" s="6" t="s">
        <v>32</v>
      </c>
      <c r="M1500" s="6">
        <v>201931</v>
      </c>
      <c r="N1500" s="6" t="str">
        <f t="shared" si="70"/>
        <v>2019-3-1</v>
      </c>
      <c r="O1500" s="7">
        <v>2.2599999999999998</v>
      </c>
      <c r="P1500" s="7">
        <v>2.1800000000000002</v>
      </c>
      <c r="Q1500" s="6" t="s">
        <v>32</v>
      </c>
      <c r="R1500" s="6">
        <v>202131</v>
      </c>
      <c r="S1500" s="6" t="str">
        <f t="shared" si="71"/>
        <v>2021-3-1</v>
      </c>
      <c r="T1500" s="7">
        <v>2.5</v>
      </c>
      <c r="U1500" s="7">
        <v>2.75</v>
      </c>
      <c r="V1500" s="6" t="s">
        <v>32</v>
      </c>
      <c r="W1500" s="6">
        <v>0</v>
      </c>
      <c r="X1500" s="6">
        <v>0</v>
      </c>
      <c r="Y1500" s="6">
        <v>1</v>
      </c>
      <c r="Z1500" s="6">
        <v>1</v>
      </c>
      <c r="AA1500" s="6">
        <v>1</v>
      </c>
      <c r="AB1500" s="6">
        <v>0</v>
      </c>
      <c r="AC1500" s="17"/>
      <c r="AD1500" s="17"/>
      <c r="AE1500" s="6">
        <v>0</v>
      </c>
      <c r="AF1500" s="6">
        <v>0</v>
      </c>
      <c r="AG1500" s="17"/>
      <c r="AH1500" s="17"/>
    </row>
    <row r="1501" spans="1:34" x14ac:dyDescent="0.3">
      <c r="A1501" s="6">
        <v>201881</v>
      </c>
      <c r="B1501" s="12" t="str">
        <f t="shared" si="69"/>
        <v>2018-8-1</v>
      </c>
      <c r="C1501" s="15">
        <v>2018</v>
      </c>
      <c r="D1501" s="15">
        <v>8</v>
      </c>
      <c r="E1501" s="15">
        <v>1</v>
      </c>
      <c r="F1501" s="6" t="s">
        <v>28</v>
      </c>
      <c r="G1501" s="6" t="s">
        <v>40</v>
      </c>
      <c r="H1501" s="7">
        <v>3.38</v>
      </c>
      <c r="I1501" s="6" t="s">
        <v>51</v>
      </c>
      <c r="J1501" s="6" t="s">
        <v>43</v>
      </c>
      <c r="K1501" s="7">
        <v>3.5</v>
      </c>
      <c r="L1501" s="6" t="s">
        <v>32</v>
      </c>
      <c r="M1501" s="6">
        <v>201931</v>
      </c>
      <c r="N1501" s="6" t="str">
        <f t="shared" si="70"/>
        <v>2019-3-1</v>
      </c>
      <c r="O1501" s="7">
        <v>3.1</v>
      </c>
      <c r="P1501" s="7">
        <v>2.75</v>
      </c>
      <c r="Q1501" s="6" t="s">
        <v>32</v>
      </c>
      <c r="R1501" s="6">
        <v>202131</v>
      </c>
      <c r="S1501" s="6" t="str">
        <f t="shared" si="71"/>
        <v>2021-3-1</v>
      </c>
      <c r="T1501" s="7">
        <v>3.49</v>
      </c>
      <c r="U1501" s="7">
        <v>3.6</v>
      </c>
      <c r="V1501" s="6" t="s">
        <v>32</v>
      </c>
      <c r="W1501" s="6">
        <v>0</v>
      </c>
      <c r="X1501" s="6">
        <v>0</v>
      </c>
      <c r="Y1501" s="6">
        <v>1</v>
      </c>
      <c r="Z1501" s="6">
        <v>1</v>
      </c>
      <c r="AA1501" s="6">
        <v>1</v>
      </c>
      <c r="AB1501" s="6">
        <v>1</v>
      </c>
      <c r="AC1501" s="17"/>
      <c r="AD1501" s="17"/>
      <c r="AE1501" s="6">
        <v>0</v>
      </c>
      <c r="AF1501" s="6">
        <v>0</v>
      </c>
      <c r="AG1501" s="17"/>
      <c r="AH1501" s="17"/>
    </row>
    <row r="1502" spans="1:34" x14ac:dyDescent="0.3">
      <c r="A1502" s="6">
        <v>201881</v>
      </c>
      <c r="B1502" s="12" t="str">
        <f t="shared" si="69"/>
        <v>2018-8-1</v>
      </c>
      <c r="C1502" s="15">
        <v>2018</v>
      </c>
      <c r="D1502" s="15">
        <v>8</v>
      </c>
      <c r="E1502" s="15">
        <v>1</v>
      </c>
      <c r="F1502" s="6" t="s">
        <v>33</v>
      </c>
      <c r="G1502" s="6" t="s">
        <v>40</v>
      </c>
      <c r="H1502" s="7">
        <v>3.18</v>
      </c>
      <c r="I1502" s="6" t="s">
        <v>59</v>
      </c>
      <c r="J1502" s="6" t="s">
        <v>31</v>
      </c>
      <c r="K1502" s="7">
        <v>3.16</v>
      </c>
      <c r="L1502" s="6" t="s">
        <v>32</v>
      </c>
      <c r="M1502" s="6">
        <v>201931</v>
      </c>
      <c r="N1502" s="6" t="str">
        <f t="shared" si="70"/>
        <v>2019-3-1</v>
      </c>
      <c r="O1502" s="7">
        <v>3.08</v>
      </c>
      <c r="P1502" s="7">
        <v>3</v>
      </c>
      <c r="Q1502" s="6" t="s">
        <v>32</v>
      </c>
      <c r="R1502" s="6">
        <v>201981</v>
      </c>
      <c r="S1502" s="6" t="str">
        <f t="shared" si="71"/>
        <v>2019-8-1</v>
      </c>
      <c r="T1502" s="7">
        <v>2.92</v>
      </c>
      <c r="U1502" s="7">
        <v>2.62</v>
      </c>
      <c r="V1502" s="6" t="s">
        <v>32</v>
      </c>
      <c r="W1502" s="6">
        <v>0</v>
      </c>
      <c r="X1502" s="6">
        <v>0</v>
      </c>
      <c r="Y1502" s="6">
        <v>1</v>
      </c>
      <c r="Z1502" s="6">
        <v>1</v>
      </c>
      <c r="AA1502" s="6">
        <v>0</v>
      </c>
      <c r="AB1502" s="6">
        <v>0</v>
      </c>
      <c r="AC1502" s="17"/>
      <c r="AD1502" s="17"/>
      <c r="AE1502" s="6">
        <v>0</v>
      </c>
      <c r="AF1502" s="6">
        <v>1</v>
      </c>
      <c r="AG1502" s="17"/>
      <c r="AH1502" s="17"/>
    </row>
    <row r="1503" spans="1:34" x14ac:dyDescent="0.3">
      <c r="A1503" s="6">
        <v>201881</v>
      </c>
      <c r="B1503" s="12" t="str">
        <f t="shared" si="69"/>
        <v>2018-8-1</v>
      </c>
      <c r="C1503" s="15">
        <v>2018</v>
      </c>
      <c r="D1503" s="15">
        <v>8</v>
      </c>
      <c r="E1503" s="15">
        <v>1</v>
      </c>
      <c r="F1503" s="6" t="s">
        <v>28</v>
      </c>
      <c r="G1503" s="6" t="s">
        <v>38</v>
      </c>
      <c r="H1503" s="7">
        <v>3.14</v>
      </c>
      <c r="I1503" s="6" t="s">
        <v>56</v>
      </c>
      <c r="J1503" s="6" t="s">
        <v>46</v>
      </c>
      <c r="K1503" s="7">
        <v>3.56</v>
      </c>
      <c r="L1503" s="6" t="s">
        <v>32</v>
      </c>
      <c r="M1503" s="6">
        <v>201931</v>
      </c>
      <c r="N1503" s="6" t="str">
        <f t="shared" si="70"/>
        <v>2019-3-1</v>
      </c>
      <c r="O1503" s="7">
        <v>3.25</v>
      </c>
      <c r="P1503" s="7">
        <v>3.02</v>
      </c>
      <c r="Q1503" s="6" t="s">
        <v>32</v>
      </c>
      <c r="R1503" s="6">
        <v>202131</v>
      </c>
      <c r="S1503" s="6" t="str">
        <f t="shared" si="71"/>
        <v>2021-3-1</v>
      </c>
      <c r="T1503" s="7">
        <v>3.33</v>
      </c>
      <c r="U1503" s="7">
        <v>3.6</v>
      </c>
      <c r="V1503" s="6" t="s">
        <v>32</v>
      </c>
      <c r="W1503" s="6">
        <v>0</v>
      </c>
      <c r="X1503" s="6">
        <v>1</v>
      </c>
      <c r="Y1503" s="6">
        <v>1</v>
      </c>
      <c r="Z1503" s="6">
        <v>1</v>
      </c>
      <c r="AA1503" s="6">
        <v>1</v>
      </c>
      <c r="AB1503" s="6">
        <v>1</v>
      </c>
      <c r="AC1503" s="17"/>
      <c r="AD1503" s="17"/>
      <c r="AE1503" s="6">
        <v>0</v>
      </c>
      <c r="AF1503" s="6">
        <v>0</v>
      </c>
      <c r="AG1503" s="17"/>
      <c r="AH1503" s="17"/>
    </row>
    <row r="1504" spans="1:34" x14ac:dyDescent="0.3">
      <c r="A1504" s="6">
        <v>201881</v>
      </c>
      <c r="B1504" s="12" t="str">
        <f t="shared" si="69"/>
        <v>2018-8-1</v>
      </c>
      <c r="C1504" s="15">
        <v>2018</v>
      </c>
      <c r="D1504" s="15">
        <v>8</v>
      </c>
      <c r="E1504" s="15">
        <v>1</v>
      </c>
      <c r="F1504" s="6" t="s">
        <v>33</v>
      </c>
      <c r="G1504" s="6" t="s">
        <v>40</v>
      </c>
      <c r="H1504" s="7">
        <v>3.72</v>
      </c>
      <c r="I1504" s="6" t="s">
        <v>56</v>
      </c>
      <c r="J1504" s="6" t="s">
        <v>41</v>
      </c>
      <c r="K1504" s="7">
        <v>3.92</v>
      </c>
      <c r="L1504" s="6" t="s">
        <v>32</v>
      </c>
      <c r="M1504" s="6">
        <v>201931</v>
      </c>
      <c r="N1504" s="6" t="str">
        <f t="shared" si="70"/>
        <v>2019-3-1</v>
      </c>
      <c r="O1504" s="7">
        <v>3.87</v>
      </c>
      <c r="P1504" s="7">
        <v>3.81</v>
      </c>
      <c r="Q1504" s="6" t="s">
        <v>32</v>
      </c>
      <c r="R1504" s="6">
        <v>202131</v>
      </c>
      <c r="S1504" s="6" t="str">
        <f t="shared" si="71"/>
        <v>2021-3-1</v>
      </c>
      <c r="T1504" s="7">
        <v>3.91</v>
      </c>
      <c r="U1504" s="7">
        <v>3.94</v>
      </c>
      <c r="V1504" s="6" t="s">
        <v>32</v>
      </c>
      <c r="W1504" s="6">
        <v>0</v>
      </c>
      <c r="X1504" s="6">
        <v>0</v>
      </c>
      <c r="Y1504" s="6">
        <v>1</v>
      </c>
      <c r="Z1504" s="6">
        <v>1</v>
      </c>
      <c r="AA1504" s="6">
        <v>1</v>
      </c>
      <c r="AB1504" s="6">
        <v>1</v>
      </c>
      <c r="AC1504" s="17"/>
      <c r="AD1504" s="17"/>
      <c r="AE1504" s="6">
        <v>0</v>
      </c>
      <c r="AF1504" s="6">
        <v>0</v>
      </c>
      <c r="AG1504" s="17"/>
      <c r="AH1504" s="17"/>
    </row>
    <row r="1505" spans="1:34" x14ac:dyDescent="0.3">
      <c r="A1505" s="6">
        <v>201881</v>
      </c>
      <c r="B1505" s="12" t="str">
        <f t="shared" si="69"/>
        <v>2018-8-1</v>
      </c>
      <c r="C1505" s="15">
        <v>2018</v>
      </c>
      <c r="D1505" s="15">
        <v>8</v>
      </c>
      <c r="E1505" s="15">
        <v>1</v>
      </c>
      <c r="F1505" s="6" t="s">
        <v>28</v>
      </c>
      <c r="G1505" s="6" t="s">
        <v>40</v>
      </c>
      <c r="H1505" s="7">
        <v>3.2</v>
      </c>
      <c r="I1505" s="6" t="s">
        <v>66</v>
      </c>
      <c r="J1505" s="6" t="s">
        <v>43</v>
      </c>
      <c r="K1505" s="7">
        <v>2.83</v>
      </c>
      <c r="L1505" s="6" t="s">
        <v>32</v>
      </c>
      <c r="M1505" s="6">
        <v>201931</v>
      </c>
      <c r="N1505" s="6" t="str">
        <f t="shared" si="70"/>
        <v>2019-3-1</v>
      </c>
      <c r="O1505" s="7">
        <v>2.75</v>
      </c>
      <c r="P1505" s="7">
        <v>2.66</v>
      </c>
      <c r="Q1505" s="6" t="s">
        <v>32</v>
      </c>
      <c r="R1505" s="6">
        <v>202131</v>
      </c>
      <c r="S1505" s="6" t="str">
        <f t="shared" si="71"/>
        <v>2021-3-1</v>
      </c>
      <c r="T1505" s="7">
        <v>2.94</v>
      </c>
      <c r="U1505" s="7">
        <v>2.86</v>
      </c>
      <c r="V1505" s="6" t="s">
        <v>32</v>
      </c>
      <c r="W1505" s="6">
        <v>1</v>
      </c>
      <c r="X1505" s="6">
        <v>0</v>
      </c>
      <c r="Y1505" s="6">
        <v>1</v>
      </c>
      <c r="Z1505" s="6">
        <v>1</v>
      </c>
      <c r="AA1505" s="6">
        <v>1</v>
      </c>
      <c r="AB1505" s="6">
        <v>1</v>
      </c>
      <c r="AC1505" s="17"/>
      <c r="AD1505" s="17"/>
      <c r="AE1505" s="6">
        <v>0</v>
      </c>
      <c r="AF1505" s="6">
        <v>0</v>
      </c>
      <c r="AG1505" s="17"/>
      <c r="AH1505" s="17"/>
    </row>
    <row r="1506" spans="1:34" x14ac:dyDescent="0.3">
      <c r="A1506" s="6">
        <v>201881</v>
      </c>
      <c r="B1506" s="12" t="str">
        <f t="shared" si="69"/>
        <v>2018-8-1</v>
      </c>
      <c r="C1506" s="15">
        <v>2018</v>
      </c>
      <c r="D1506" s="15">
        <v>8</v>
      </c>
      <c r="E1506" s="15">
        <v>1</v>
      </c>
      <c r="F1506" s="6" t="s">
        <v>33</v>
      </c>
      <c r="G1506" s="6" t="s">
        <v>40</v>
      </c>
      <c r="H1506" s="7">
        <v>3.53</v>
      </c>
      <c r="I1506" s="6" t="s">
        <v>56</v>
      </c>
      <c r="J1506" s="6" t="s">
        <v>31</v>
      </c>
      <c r="K1506" s="7">
        <v>4</v>
      </c>
      <c r="L1506" s="6" t="s">
        <v>32</v>
      </c>
      <c r="M1506" s="6">
        <v>201971</v>
      </c>
      <c r="N1506" s="6" t="str">
        <f t="shared" si="70"/>
        <v>2019-7-1</v>
      </c>
      <c r="O1506" s="7">
        <v>3.78</v>
      </c>
      <c r="P1506" s="7">
        <v>3.3</v>
      </c>
      <c r="Q1506" s="6" t="s">
        <v>32</v>
      </c>
      <c r="R1506" s="6">
        <v>202131</v>
      </c>
      <c r="S1506" s="6" t="str">
        <f t="shared" si="71"/>
        <v>2021-3-1</v>
      </c>
      <c r="T1506" s="7">
        <v>3.6</v>
      </c>
      <c r="U1506" s="7">
        <v>3.9</v>
      </c>
      <c r="V1506" s="6" t="s">
        <v>32</v>
      </c>
      <c r="W1506" s="6">
        <v>0</v>
      </c>
      <c r="X1506" s="6">
        <v>1</v>
      </c>
      <c r="Y1506" s="6">
        <v>1</v>
      </c>
      <c r="Z1506" s="6">
        <v>1</v>
      </c>
      <c r="AA1506" s="6">
        <v>1</v>
      </c>
      <c r="AB1506" s="6">
        <v>1</v>
      </c>
      <c r="AC1506" s="17"/>
      <c r="AD1506" s="17"/>
      <c r="AE1506" s="6">
        <v>0</v>
      </c>
      <c r="AF1506" s="6">
        <v>0</v>
      </c>
      <c r="AG1506" s="17"/>
      <c r="AH1506" s="17"/>
    </row>
    <row r="1507" spans="1:34" x14ac:dyDescent="0.3">
      <c r="A1507" s="6">
        <v>201881</v>
      </c>
      <c r="B1507" s="12" t="str">
        <f t="shared" si="69"/>
        <v>2018-8-1</v>
      </c>
      <c r="C1507" s="15">
        <v>2018</v>
      </c>
      <c r="D1507" s="15">
        <v>8</v>
      </c>
      <c r="E1507" s="15">
        <v>1</v>
      </c>
      <c r="F1507" s="6" t="s">
        <v>28</v>
      </c>
      <c r="G1507" s="6" t="s">
        <v>38</v>
      </c>
      <c r="H1507" s="7">
        <v>3.63</v>
      </c>
      <c r="I1507" s="6" t="s">
        <v>65</v>
      </c>
      <c r="J1507" s="6" t="s">
        <v>41</v>
      </c>
      <c r="K1507" s="7">
        <v>3.78</v>
      </c>
      <c r="L1507" s="6" t="s">
        <v>32</v>
      </c>
      <c r="M1507" s="6">
        <v>201931</v>
      </c>
      <c r="N1507" s="6" t="str">
        <f t="shared" si="70"/>
        <v>2019-3-1</v>
      </c>
      <c r="O1507" s="7">
        <v>3.67</v>
      </c>
      <c r="P1507" s="7">
        <v>3.57</v>
      </c>
      <c r="Q1507" s="6" t="s">
        <v>32</v>
      </c>
      <c r="R1507" s="6">
        <v>202131</v>
      </c>
      <c r="S1507" s="6" t="str">
        <f t="shared" si="71"/>
        <v>2021-3-1</v>
      </c>
      <c r="T1507" s="7">
        <v>3.73</v>
      </c>
      <c r="U1507" s="7">
        <v>3.82</v>
      </c>
      <c r="V1507" s="6" t="s">
        <v>32</v>
      </c>
      <c r="W1507" s="6">
        <v>0</v>
      </c>
      <c r="X1507" s="6">
        <v>0</v>
      </c>
      <c r="Y1507" s="6">
        <v>1</v>
      </c>
      <c r="Z1507" s="6">
        <v>1</v>
      </c>
      <c r="AA1507" s="6">
        <v>1</v>
      </c>
      <c r="AB1507" s="6">
        <v>1</v>
      </c>
      <c r="AC1507" s="17"/>
      <c r="AD1507" s="17"/>
      <c r="AE1507" s="6">
        <v>0</v>
      </c>
      <c r="AF1507" s="6">
        <v>0</v>
      </c>
      <c r="AG1507" s="17"/>
      <c r="AH1507" s="17"/>
    </row>
    <row r="1508" spans="1:34" x14ac:dyDescent="0.3">
      <c r="A1508" s="6">
        <v>201881</v>
      </c>
      <c r="B1508" s="12" t="str">
        <f t="shared" si="69"/>
        <v>2018-8-1</v>
      </c>
      <c r="C1508" s="15">
        <v>2018</v>
      </c>
      <c r="D1508" s="15">
        <v>8</v>
      </c>
      <c r="E1508" s="15">
        <v>1</v>
      </c>
      <c r="F1508" s="6" t="s">
        <v>33</v>
      </c>
      <c r="G1508" s="6" t="s">
        <v>38</v>
      </c>
      <c r="H1508" s="7">
        <v>3.05</v>
      </c>
      <c r="I1508" s="6" t="s">
        <v>61</v>
      </c>
      <c r="J1508" s="6" t="s">
        <v>41</v>
      </c>
      <c r="K1508" s="7">
        <v>2.17</v>
      </c>
      <c r="L1508" s="6" t="s">
        <v>32</v>
      </c>
      <c r="M1508" s="6">
        <v>201961</v>
      </c>
      <c r="N1508" s="6" t="str">
        <f t="shared" si="70"/>
        <v>2019-6-1</v>
      </c>
      <c r="O1508" s="7">
        <v>2.63</v>
      </c>
      <c r="P1508" s="7">
        <v>4</v>
      </c>
      <c r="Q1508" s="6" t="s">
        <v>32</v>
      </c>
      <c r="R1508" s="6">
        <v>202131</v>
      </c>
      <c r="S1508" s="6" t="str">
        <f t="shared" si="71"/>
        <v>2021-3-1</v>
      </c>
      <c r="T1508" s="7">
        <v>3.11</v>
      </c>
      <c r="U1508" s="7">
        <v>3.6</v>
      </c>
      <c r="V1508" s="6" t="s">
        <v>32</v>
      </c>
      <c r="W1508" s="6">
        <v>0</v>
      </c>
      <c r="X1508" s="6">
        <v>0</v>
      </c>
      <c r="Y1508" s="6">
        <v>1</v>
      </c>
      <c r="Z1508" s="6">
        <v>1</v>
      </c>
      <c r="AA1508" s="6">
        <v>1</v>
      </c>
      <c r="AB1508" s="6">
        <v>1</v>
      </c>
      <c r="AC1508" s="17"/>
      <c r="AD1508" s="17"/>
      <c r="AE1508" s="6">
        <v>0</v>
      </c>
      <c r="AF1508" s="6">
        <v>1</v>
      </c>
      <c r="AG1508" s="17"/>
      <c r="AH1508" s="17"/>
    </row>
    <row r="1509" spans="1:34" x14ac:dyDescent="0.3">
      <c r="A1509" s="6">
        <v>201881</v>
      </c>
      <c r="B1509" s="12" t="str">
        <f t="shared" si="69"/>
        <v>2018-8-1</v>
      </c>
      <c r="C1509" s="15">
        <v>2018</v>
      </c>
      <c r="D1509" s="15">
        <v>8</v>
      </c>
      <c r="E1509" s="15">
        <v>1</v>
      </c>
      <c r="F1509" s="6" t="s">
        <v>28</v>
      </c>
      <c r="G1509" s="6" t="s">
        <v>40</v>
      </c>
      <c r="H1509" s="7">
        <v>3.8</v>
      </c>
      <c r="I1509" s="6" t="s">
        <v>66</v>
      </c>
      <c r="J1509" s="6" t="s">
        <v>43</v>
      </c>
      <c r="K1509" s="7">
        <v>2.2599999999999998</v>
      </c>
      <c r="L1509" s="6" t="s">
        <v>32</v>
      </c>
      <c r="M1509" s="6">
        <v>201931</v>
      </c>
      <c r="N1509" s="6" t="str">
        <f t="shared" si="70"/>
        <v>2019-3-1</v>
      </c>
      <c r="O1509" s="7">
        <v>2.38</v>
      </c>
      <c r="P1509" s="7">
        <v>2.5</v>
      </c>
      <c r="Q1509" s="6" t="s">
        <v>32</v>
      </c>
      <c r="R1509" s="6">
        <v>202131</v>
      </c>
      <c r="S1509" s="6" t="str">
        <f t="shared" si="71"/>
        <v>2021-3-1</v>
      </c>
      <c r="T1509" s="7">
        <v>2.73</v>
      </c>
      <c r="U1509" s="7">
        <v>3.1</v>
      </c>
      <c r="V1509" s="6" t="s">
        <v>32</v>
      </c>
      <c r="W1509" s="6">
        <v>0</v>
      </c>
      <c r="X1509" s="6">
        <v>0</v>
      </c>
      <c r="Y1509" s="6">
        <v>1</v>
      </c>
      <c r="Z1509" s="6">
        <v>1</v>
      </c>
      <c r="AA1509" s="6">
        <v>1</v>
      </c>
      <c r="AB1509" s="6">
        <v>1</v>
      </c>
      <c r="AC1509" s="17"/>
      <c r="AD1509" s="17"/>
      <c r="AE1509" s="6">
        <v>0</v>
      </c>
      <c r="AF1509" s="6">
        <v>0</v>
      </c>
      <c r="AG1509" s="17"/>
      <c r="AH1509" s="17"/>
    </row>
    <row r="1510" spans="1:34" x14ac:dyDescent="0.3">
      <c r="A1510" s="6">
        <v>201881</v>
      </c>
      <c r="B1510" s="12" t="str">
        <f t="shared" si="69"/>
        <v>2018-8-1</v>
      </c>
      <c r="C1510" s="15">
        <v>2018</v>
      </c>
      <c r="D1510" s="15">
        <v>8</v>
      </c>
      <c r="E1510" s="15">
        <v>1</v>
      </c>
      <c r="F1510" s="6" t="s">
        <v>33</v>
      </c>
      <c r="G1510" s="6" t="s">
        <v>38</v>
      </c>
      <c r="H1510" s="7">
        <v>3.9</v>
      </c>
      <c r="I1510" s="6" t="s">
        <v>56</v>
      </c>
      <c r="J1510" s="6" t="s">
        <v>31</v>
      </c>
      <c r="K1510" s="7">
        <v>3.92</v>
      </c>
      <c r="L1510" s="6" t="s">
        <v>32</v>
      </c>
      <c r="M1510" s="6">
        <v>201931</v>
      </c>
      <c r="N1510" s="6" t="str">
        <f t="shared" si="70"/>
        <v>2019-3-1</v>
      </c>
      <c r="O1510" s="7">
        <v>3.92</v>
      </c>
      <c r="P1510" s="7">
        <v>3.92</v>
      </c>
      <c r="Q1510" s="6" t="s">
        <v>32</v>
      </c>
      <c r="R1510" s="6">
        <v>202131</v>
      </c>
      <c r="S1510" s="6" t="str">
        <f t="shared" si="71"/>
        <v>2021-3-1</v>
      </c>
      <c r="T1510" s="7">
        <v>3.94</v>
      </c>
      <c r="U1510" s="7">
        <v>4</v>
      </c>
      <c r="V1510" s="6" t="s">
        <v>32</v>
      </c>
      <c r="W1510" s="6">
        <v>0</v>
      </c>
      <c r="X1510" s="6">
        <v>0</v>
      </c>
      <c r="Y1510" s="6">
        <v>1</v>
      </c>
      <c r="Z1510" s="6">
        <v>1</v>
      </c>
      <c r="AA1510" s="6">
        <v>1</v>
      </c>
      <c r="AB1510" s="6">
        <v>1</v>
      </c>
      <c r="AC1510" s="17"/>
      <c r="AD1510" s="17"/>
      <c r="AE1510" s="6">
        <v>0</v>
      </c>
      <c r="AF1510" s="6">
        <v>0</v>
      </c>
      <c r="AG1510" s="17"/>
      <c r="AH1510" s="17"/>
    </row>
    <row r="1511" spans="1:34" x14ac:dyDescent="0.3">
      <c r="A1511" s="6">
        <v>201881</v>
      </c>
      <c r="B1511" s="12" t="str">
        <f t="shared" si="69"/>
        <v>2018-8-1</v>
      </c>
      <c r="C1511" s="15">
        <v>2018</v>
      </c>
      <c r="D1511" s="15">
        <v>8</v>
      </c>
      <c r="E1511" s="15">
        <v>1</v>
      </c>
      <c r="F1511" s="6" t="s">
        <v>28</v>
      </c>
      <c r="G1511" s="6" t="s">
        <v>38</v>
      </c>
      <c r="H1511" s="7">
        <v>3.14</v>
      </c>
      <c r="I1511" s="6" t="s">
        <v>54</v>
      </c>
      <c r="J1511" s="6" t="s">
        <v>31</v>
      </c>
      <c r="K1511" s="7">
        <v>3.36</v>
      </c>
      <c r="L1511" s="6" t="s">
        <v>32</v>
      </c>
      <c r="M1511" s="6">
        <v>201931</v>
      </c>
      <c r="N1511" s="6" t="str">
        <f t="shared" si="70"/>
        <v>2019-3-1</v>
      </c>
      <c r="O1511" s="7">
        <v>3.16</v>
      </c>
      <c r="P1511" s="7">
        <v>3</v>
      </c>
      <c r="Q1511" s="6" t="s">
        <v>32</v>
      </c>
      <c r="R1511" s="6">
        <v>202131</v>
      </c>
      <c r="S1511" s="6" t="str">
        <f t="shared" si="71"/>
        <v>2021-3-1</v>
      </c>
      <c r="T1511" s="7">
        <v>3.04</v>
      </c>
      <c r="U1511" s="7">
        <v>2.76</v>
      </c>
      <c r="V1511" s="6" t="s">
        <v>32</v>
      </c>
      <c r="W1511" s="6">
        <v>0</v>
      </c>
      <c r="X1511" s="6">
        <v>1</v>
      </c>
      <c r="Y1511" s="6">
        <v>1</v>
      </c>
      <c r="Z1511" s="6">
        <v>1</v>
      </c>
      <c r="AA1511" s="6">
        <v>1</v>
      </c>
      <c r="AB1511" s="6">
        <v>1</v>
      </c>
      <c r="AC1511" s="17"/>
      <c r="AD1511" s="17"/>
      <c r="AE1511" s="6">
        <v>0</v>
      </c>
      <c r="AF1511" s="6">
        <v>1</v>
      </c>
      <c r="AG1511" s="17"/>
      <c r="AH1511" s="17"/>
    </row>
    <row r="1512" spans="1:34" x14ac:dyDescent="0.3">
      <c r="A1512" s="6">
        <v>201881</v>
      </c>
      <c r="B1512" s="12" t="str">
        <f t="shared" si="69"/>
        <v>2018-8-1</v>
      </c>
      <c r="C1512" s="15">
        <v>2018</v>
      </c>
      <c r="D1512" s="15">
        <v>8</v>
      </c>
      <c r="E1512" s="15">
        <v>1</v>
      </c>
      <c r="F1512" s="6" t="s">
        <v>33</v>
      </c>
      <c r="G1512" s="6" t="s">
        <v>36</v>
      </c>
      <c r="H1512" s="7">
        <v>3.9</v>
      </c>
      <c r="I1512" s="6" t="s">
        <v>53</v>
      </c>
      <c r="J1512" s="6" t="s">
        <v>31</v>
      </c>
      <c r="K1512" s="7">
        <v>3.56</v>
      </c>
      <c r="L1512" s="6" t="s">
        <v>32</v>
      </c>
      <c r="M1512" s="6">
        <v>201931</v>
      </c>
      <c r="N1512" s="6" t="str">
        <f t="shared" si="70"/>
        <v>2019-3-1</v>
      </c>
      <c r="O1512" s="7">
        <v>3.7</v>
      </c>
      <c r="P1512" s="7">
        <v>3.75</v>
      </c>
      <c r="Q1512" s="6" t="s">
        <v>32</v>
      </c>
      <c r="R1512" s="6">
        <v>202131</v>
      </c>
      <c r="S1512" s="6" t="str">
        <f t="shared" si="71"/>
        <v>2021-3-1</v>
      </c>
      <c r="T1512" s="7">
        <v>3.85</v>
      </c>
      <c r="U1512" s="7">
        <v>3.94</v>
      </c>
      <c r="V1512" s="6" t="s">
        <v>32</v>
      </c>
      <c r="W1512" s="6">
        <v>0</v>
      </c>
      <c r="X1512" s="6">
        <v>1</v>
      </c>
      <c r="Y1512" s="6">
        <v>1</v>
      </c>
      <c r="Z1512" s="6">
        <v>1</v>
      </c>
      <c r="AA1512" s="6">
        <v>1</v>
      </c>
      <c r="AB1512" s="6">
        <v>0</v>
      </c>
      <c r="AC1512" s="17"/>
      <c r="AD1512" s="17"/>
      <c r="AE1512" s="6">
        <v>1</v>
      </c>
      <c r="AF1512" s="6">
        <v>0</v>
      </c>
      <c r="AG1512" s="17"/>
      <c r="AH1512" s="17"/>
    </row>
    <row r="1513" spans="1:34" x14ac:dyDescent="0.3">
      <c r="A1513" s="6">
        <v>201881</v>
      </c>
      <c r="B1513" s="12" t="str">
        <f t="shared" si="69"/>
        <v>2018-8-1</v>
      </c>
      <c r="C1513" s="15">
        <v>2018</v>
      </c>
      <c r="D1513" s="15">
        <v>8</v>
      </c>
      <c r="E1513" s="15">
        <v>1</v>
      </c>
      <c r="F1513" s="6" t="s">
        <v>28</v>
      </c>
      <c r="G1513" s="6" t="s">
        <v>36</v>
      </c>
      <c r="H1513" s="7">
        <v>3.38</v>
      </c>
      <c r="I1513" s="6" t="s">
        <v>51</v>
      </c>
      <c r="J1513" s="6" t="s">
        <v>31</v>
      </c>
      <c r="K1513" s="7">
        <v>3.77</v>
      </c>
      <c r="L1513" s="6" t="s">
        <v>32</v>
      </c>
      <c r="M1513" s="6">
        <v>201881</v>
      </c>
      <c r="N1513" s="6" t="str">
        <f t="shared" si="70"/>
        <v>2018-8-1</v>
      </c>
      <c r="O1513" s="7">
        <v>3.77</v>
      </c>
      <c r="P1513" s="7">
        <v>3.77</v>
      </c>
      <c r="Q1513" s="6" t="s">
        <v>32</v>
      </c>
      <c r="R1513" s="6">
        <v>201881</v>
      </c>
      <c r="S1513" s="6" t="str">
        <f t="shared" si="71"/>
        <v>2018-8-1</v>
      </c>
      <c r="T1513" s="7">
        <v>3.77</v>
      </c>
      <c r="U1513" s="7">
        <v>3.77</v>
      </c>
      <c r="V1513" s="6" t="s">
        <v>32</v>
      </c>
      <c r="W1513" s="6">
        <v>1</v>
      </c>
      <c r="X1513" s="6">
        <v>0</v>
      </c>
      <c r="Y1513" s="6">
        <v>1</v>
      </c>
      <c r="Z1513" s="6">
        <v>0</v>
      </c>
      <c r="AA1513" s="6">
        <v>0</v>
      </c>
      <c r="AB1513" s="6">
        <v>0</v>
      </c>
      <c r="AC1513" s="17"/>
      <c r="AD1513" s="17"/>
      <c r="AE1513" s="6">
        <v>0</v>
      </c>
      <c r="AF1513" s="6">
        <v>0</v>
      </c>
      <c r="AG1513" s="17"/>
      <c r="AH1513" s="17"/>
    </row>
    <row r="1514" spans="1:34" x14ac:dyDescent="0.3">
      <c r="A1514" s="6">
        <v>201881</v>
      </c>
      <c r="B1514" s="12" t="str">
        <f t="shared" si="69"/>
        <v>2018-8-1</v>
      </c>
      <c r="C1514" s="15">
        <v>2018</v>
      </c>
      <c r="D1514" s="15">
        <v>8</v>
      </c>
      <c r="E1514" s="15">
        <v>1</v>
      </c>
      <c r="F1514" s="6" t="s">
        <v>28</v>
      </c>
      <c r="G1514" s="6" t="s">
        <v>37</v>
      </c>
      <c r="H1514" s="7">
        <v>3.15</v>
      </c>
      <c r="I1514" s="6" t="s">
        <v>65</v>
      </c>
      <c r="J1514" s="6" t="s">
        <v>31</v>
      </c>
      <c r="K1514" s="7">
        <v>2.76</v>
      </c>
      <c r="L1514" s="6" t="s">
        <v>32</v>
      </c>
      <c r="M1514" s="6">
        <v>201931</v>
      </c>
      <c r="N1514" s="6" t="str">
        <f t="shared" si="70"/>
        <v>2019-3-1</v>
      </c>
      <c r="O1514" s="7">
        <v>2.8</v>
      </c>
      <c r="P1514" s="7">
        <v>2.82</v>
      </c>
      <c r="Q1514" s="6" t="s">
        <v>32</v>
      </c>
      <c r="R1514" s="6">
        <v>202131</v>
      </c>
      <c r="S1514" s="6" t="str">
        <f t="shared" si="71"/>
        <v>2021-3-1</v>
      </c>
      <c r="T1514" s="7">
        <v>2.97</v>
      </c>
      <c r="U1514" s="7">
        <v>3.53</v>
      </c>
      <c r="V1514" s="6" t="s">
        <v>32</v>
      </c>
      <c r="W1514" s="6">
        <v>0</v>
      </c>
      <c r="X1514" s="6">
        <v>1</v>
      </c>
      <c r="Y1514" s="6">
        <v>1</v>
      </c>
      <c r="Z1514" s="6">
        <v>1</v>
      </c>
      <c r="AA1514" s="6">
        <v>1</v>
      </c>
      <c r="AB1514" s="6">
        <v>1</v>
      </c>
      <c r="AC1514" s="17"/>
      <c r="AD1514" s="17"/>
      <c r="AE1514" s="6">
        <v>0</v>
      </c>
      <c r="AF1514" s="6">
        <v>0</v>
      </c>
      <c r="AG1514" s="17"/>
      <c r="AH1514" s="17"/>
    </row>
    <row r="1515" spans="1:34" x14ac:dyDescent="0.3">
      <c r="A1515" s="6">
        <v>201881</v>
      </c>
      <c r="B1515" s="12" t="str">
        <f t="shared" si="69"/>
        <v>2018-8-1</v>
      </c>
      <c r="C1515" s="15">
        <v>2018</v>
      </c>
      <c r="D1515" s="15">
        <v>8</v>
      </c>
      <c r="E1515" s="15">
        <v>1</v>
      </c>
      <c r="F1515" s="6" t="s">
        <v>33</v>
      </c>
      <c r="G1515" s="6" t="s">
        <v>36</v>
      </c>
      <c r="H1515" s="7">
        <v>4</v>
      </c>
      <c r="I1515" s="6" t="s">
        <v>54</v>
      </c>
      <c r="J1515" s="6" t="s">
        <v>31</v>
      </c>
      <c r="K1515" s="7">
        <v>4</v>
      </c>
      <c r="L1515" s="6" t="s">
        <v>32</v>
      </c>
      <c r="M1515" s="6">
        <v>201931</v>
      </c>
      <c r="N1515" s="6" t="str">
        <f t="shared" si="70"/>
        <v>2019-3-1</v>
      </c>
      <c r="O1515" s="7">
        <v>4</v>
      </c>
      <c r="P1515" s="7">
        <v>4</v>
      </c>
      <c r="Q1515" s="6" t="s">
        <v>32</v>
      </c>
      <c r="R1515" s="6">
        <v>202131</v>
      </c>
      <c r="S1515" s="6" t="str">
        <f t="shared" si="71"/>
        <v>2021-3-1</v>
      </c>
      <c r="T1515" s="7">
        <v>4</v>
      </c>
      <c r="U1515" s="7">
        <v>4</v>
      </c>
      <c r="V1515" s="6" t="s">
        <v>32</v>
      </c>
      <c r="W1515" s="6">
        <v>0</v>
      </c>
      <c r="X1515" s="6">
        <v>1</v>
      </c>
      <c r="Y1515" s="6">
        <v>1</v>
      </c>
      <c r="Z1515" s="6">
        <v>1</v>
      </c>
      <c r="AA1515" s="6">
        <v>1</v>
      </c>
      <c r="AB1515" s="6">
        <v>1</v>
      </c>
      <c r="AC1515" s="17"/>
      <c r="AD1515" s="17"/>
      <c r="AE1515" s="6">
        <v>0</v>
      </c>
      <c r="AF1515" s="6">
        <v>1</v>
      </c>
      <c r="AG1515" s="17"/>
      <c r="AH1515" s="17"/>
    </row>
    <row r="1516" spans="1:34" x14ac:dyDescent="0.3">
      <c r="A1516" s="6">
        <v>201881</v>
      </c>
      <c r="B1516" s="12" t="str">
        <f t="shared" si="69"/>
        <v>2018-8-1</v>
      </c>
      <c r="C1516" s="15">
        <v>2018</v>
      </c>
      <c r="D1516" s="15">
        <v>8</v>
      </c>
      <c r="E1516" s="15">
        <v>1</v>
      </c>
      <c r="F1516" s="6" t="s">
        <v>28</v>
      </c>
      <c r="G1516" s="6" t="s">
        <v>40</v>
      </c>
      <c r="H1516" s="7">
        <v>3.53</v>
      </c>
      <c r="I1516" s="6" t="s">
        <v>56</v>
      </c>
      <c r="J1516" s="6" t="s">
        <v>41</v>
      </c>
      <c r="K1516" s="7">
        <v>3.85</v>
      </c>
      <c r="L1516" s="6" t="s">
        <v>32</v>
      </c>
      <c r="M1516" s="6">
        <v>201931</v>
      </c>
      <c r="N1516" s="6" t="str">
        <f t="shared" si="70"/>
        <v>2019-3-1</v>
      </c>
      <c r="O1516" s="7">
        <v>3.67</v>
      </c>
      <c r="P1516" s="7">
        <v>3.5</v>
      </c>
      <c r="Q1516" s="6" t="s">
        <v>32</v>
      </c>
      <c r="R1516" s="6">
        <v>202131</v>
      </c>
      <c r="S1516" s="6" t="str">
        <f t="shared" si="71"/>
        <v>2021-3-1</v>
      </c>
      <c r="T1516" s="7">
        <v>3.79</v>
      </c>
      <c r="U1516" s="7">
        <v>3.92</v>
      </c>
      <c r="V1516" s="6" t="s">
        <v>32</v>
      </c>
      <c r="W1516" s="6">
        <v>1</v>
      </c>
      <c r="X1516" s="6">
        <v>0</v>
      </c>
      <c r="Y1516" s="6">
        <v>1</v>
      </c>
      <c r="Z1516" s="6">
        <v>1</v>
      </c>
      <c r="AA1516" s="6">
        <v>1</v>
      </c>
      <c r="AB1516" s="6">
        <v>1</v>
      </c>
      <c r="AC1516" s="17"/>
      <c r="AD1516" s="17"/>
      <c r="AE1516" s="6">
        <v>0</v>
      </c>
      <c r="AF1516" s="6">
        <v>0</v>
      </c>
      <c r="AG1516" s="17"/>
      <c r="AH1516" s="17"/>
    </row>
    <row r="1517" spans="1:34" x14ac:dyDescent="0.3">
      <c r="A1517" s="6">
        <v>201881</v>
      </c>
      <c r="B1517" s="12" t="str">
        <f t="shared" si="69"/>
        <v>2018-8-1</v>
      </c>
      <c r="C1517" s="15">
        <v>2018</v>
      </c>
      <c r="D1517" s="15">
        <v>8</v>
      </c>
      <c r="E1517" s="15">
        <v>1</v>
      </c>
      <c r="F1517" s="6" t="s">
        <v>33</v>
      </c>
      <c r="G1517" s="6" t="s">
        <v>37</v>
      </c>
      <c r="H1517" s="7">
        <v>3.82</v>
      </c>
      <c r="I1517" s="6" t="s">
        <v>51</v>
      </c>
      <c r="J1517" s="6" t="s">
        <v>31</v>
      </c>
      <c r="K1517" s="7">
        <v>4</v>
      </c>
      <c r="L1517" s="6" t="s">
        <v>32</v>
      </c>
      <c r="M1517" s="6">
        <v>201931</v>
      </c>
      <c r="N1517" s="6" t="str">
        <f t="shared" si="70"/>
        <v>2019-3-1</v>
      </c>
      <c r="O1517" s="7">
        <v>3.95</v>
      </c>
      <c r="P1517" s="7">
        <v>3.92</v>
      </c>
      <c r="Q1517" s="6" t="s">
        <v>32</v>
      </c>
      <c r="R1517" s="6">
        <v>201931</v>
      </c>
      <c r="S1517" s="6" t="str">
        <f t="shared" si="71"/>
        <v>2019-3-1</v>
      </c>
      <c r="T1517" s="7">
        <v>3.95</v>
      </c>
      <c r="U1517" s="7">
        <v>3.92</v>
      </c>
      <c r="V1517" s="6" t="s">
        <v>32</v>
      </c>
      <c r="W1517" s="6">
        <v>0</v>
      </c>
      <c r="X1517" s="6">
        <v>1</v>
      </c>
      <c r="Y1517" s="6">
        <v>1</v>
      </c>
      <c r="Z1517" s="6">
        <v>0</v>
      </c>
      <c r="AA1517" s="6">
        <v>0</v>
      </c>
      <c r="AB1517" s="6">
        <v>0</v>
      </c>
      <c r="AC1517" s="17"/>
      <c r="AD1517" s="17"/>
      <c r="AE1517" s="6">
        <v>0</v>
      </c>
      <c r="AF1517" s="6">
        <v>0</v>
      </c>
      <c r="AG1517" s="17"/>
      <c r="AH1517" s="17"/>
    </row>
    <row r="1518" spans="1:34" x14ac:dyDescent="0.3">
      <c r="A1518" s="6">
        <v>201881</v>
      </c>
      <c r="B1518" s="12" t="str">
        <f t="shared" si="69"/>
        <v>2018-8-1</v>
      </c>
      <c r="C1518" s="15">
        <v>2018</v>
      </c>
      <c r="D1518" s="15">
        <v>8</v>
      </c>
      <c r="E1518" s="15">
        <v>1</v>
      </c>
      <c r="F1518" s="6" t="s">
        <v>28</v>
      </c>
      <c r="G1518" s="6" t="s">
        <v>40</v>
      </c>
      <c r="H1518" s="7">
        <v>3.47</v>
      </c>
      <c r="I1518" s="6" t="s">
        <v>51</v>
      </c>
      <c r="J1518" s="6" t="s">
        <v>31</v>
      </c>
      <c r="K1518" s="7">
        <v>1.78</v>
      </c>
      <c r="L1518" s="6" t="s">
        <v>39</v>
      </c>
      <c r="M1518" s="6">
        <v>201881</v>
      </c>
      <c r="N1518" s="6" t="str">
        <f t="shared" si="70"/>
        <v>2018-8-1</v>
      </c>
      <c r="O1518" s="7">
        <v>1.78</v>
      </c>
      <c r="P1518" s="7">
        <v>1.78</v>
      </c>
      <c r="Q1518" s="6" t="s">
        <v>39</v>
      </c>
      <c r="R1518" s="6">
        <v>201881</v>
      </c>
      <c r="S1518" s="6" t="str">
        <f t="shared" si="71"/>
        <v>2018-8-1</v>
      </c>
      <c r="T1518" s="7">
        <v>1.78</v>
      </c>
      <c r="U1518" s="7">
        <v>1.78</v>
      </c>
      <c r="V1518" s="6" t="s">
        <v>39</v>
      </c>
      <c r="W1518" s="6">
        <v>1</v>
      </c>
      <c r="X1518" s="6">
        <v>0</v>
      </c>
      <c r="Y1518" s="6">
        <v>1</v>
      </c>
      <c r="Z1518" s="6">
        <v>0</v>
      </c>
      <c r="AA1518" s="6">
        <v>0</v>
      </c>
      <c r="AB1518" s="6">
        <v>0</v>
      </c>
      <c r="AC1518" s="17"/>
      <c r="AD1518" s="17"/>
      <c r="AE1518" s="6">
        <v>0</v>
      </c>
      <c r="AF1518" s="6">
        <v>0</v>
      </c>
      <c r="AG1518" s="17"/>
      <c r="AH1518" s="17"/>
    </row>
    <row r="1519" spans="1:34" x14ac:dyDescent="0.3">
      <c r="A1519" s="6">
        <v>201981</v>
      </c>
      <c r="B1519" s="12" t="str">
        <f t="shared" si="69"/>
        <v>2019-8-1</v>
      </c>
      <c r="C1519" s="15">
        <v>2019</v>
      </c>
      <c r="D1519" s="15">
        <v>8</v>
      </c>
      <c r="E1519" s="15">
        <v>1</v>
      </c>
      <c r="F1519" s="6" t="s">
        <v>28</v>
      </c>
      <c r="G1519" s="6" t="s">
        <v>34</v>
      </c>
      <c r="H1519" s="7">
        <v>3.13</v>
      </c>
      <c r="I1519" s="6" t="s">
        <v>57</v>
      </c>
      <c r="J1519" s="6" t="s">
        <v>35</v>
      </c>
      <c r="K1519" s="7">
        <v>3.28</v>
      </c>
      <c r="L1519" s="6" t="s">
        <v>32</v>
      </c>
      <c r="M1519" s="6">
        <v>202031</v>
      </c>
      <c r="N1519" s="6" t="str">
        <f t="shared" si="70"/>
        <v>2020-3-1</v>
      </c>
      <c r="O1519" s="7">
        <v>3.32</v>
      </c>
      <c r="P1519" s="7">
        <v>3.35</v>
      </c>
      <c r="Q1519" s="6" t="s">
        <v>32</v>
      </c>
      <c r="R1519" s="6">
        <v>202131</v>
      </c>
      <c r="S1519" s="6" t="str">
        <f t="shared" si="71"/>
        <v>2021-3-1</v>
      </c>
      <c r="T1519" s="7">
        <v>3.47</v>
      </c>
      <c r="U1519" s="7">
        <v>3.6</v>
      </c>
      <c r="V1519" s="6" t="s">
        <v>32</v>
      </c>
      <c r="W1519" s="6">
        <v>0</v>
      </c>
      <c r="X1519" s="6">
        <v>0</v>
      </c>
      <c r="Y1519" s="6">
        <v>1</v>
      </c>
      <c r="Z1519" s="6">
        <v>1</v>
      </c>
      <c r="AA1519" s="6">
        <v>1</v>
      </c>
      <c r="AB1519" s="17"/>
      <c r="AC1519" s="17"/>
      <c r="AD1519" s="17"/>
      <c r="AE1519" s="17">
        <v>0</v>
      </c>
      <c r="AF1519" s="6">
        <v>1</v>
      </c>
      <c r="AG1519" s="17"/>
      <c r="AH1519" s="17"/>
    </row>
    <row r="1520" spans="1:34" x14ac:dyDescent="0.3">
      <c r="A1520" s="6">
        <v>201981</v>
      </c>
      <c r="B1520" s="12" t="str">
        <f t="shared" si="69"/>
        <v>2019-8-1</v>
      </c>
      <c r="C1520" s="15">
        <v>2019</v>
      </c>
      <c r="D1520" s="15">
        <v>8</v>
      </c>
      <c r="E1520" s="15">
        <v>1</v>
      </c>
      <c r="F1520" s="6" t="s">
        <v>28</v>
      </c>
      <c r="G1520" s="6" t="s">
        <v>34</v>
      </c>
      <c r="H1520" s="7">
        <v>4</v>
      </c>
      <c r="I1520" s="6" t="s">
        <v>51</v>
      </c>
      <c r="J1520" s="6" t="s">
        <v>35</v>
      </c>
      <c r="K1520" s="7">
        <v>1.87</v>
      </c>
      <c r="L1520" s="6" t="s">
        <v>39</v>
      </c>
      <c r="M1520" s="6">
        <v>202031</v>
      </c>
      <c r="N1520" s="6" t="str">
        <f t="shared" si="70"/>
        <v>2020-3-1</v>
      </c>
      <c r="O1520" s="7">
        <v>1</v>
      </c>
      <c r="P1520" s="7">
        <v>0</v>
      </c>
      <c r="Q1520" s="6" t="s">
        <v>64</v>
      </c>
      <c r="R1520" s="6">
        <v>202031</v>
      </c>
      <c r="S1520" s="6" t="str">
        <f t="shared" si="71"/>
        <v>2020-3-1</v>
      </c>
      <c r="T1520" s="7">
        <v>1</v>
      </c>
      <c r="U1520" s="7">
        <v>0</v>
      </c>
      <c r="V1520" s="6" t="s">
        <v>64</v>
      </c>
      <c r="W1520" s="6">
        <v>0</v>
      </c>
      <c r="X1520" s="6">
        <v>0</v>
      </c>
      <c r="Y1520" s="6">
        <v>1</v>
      </c>
      <c r="Z1520" s="6">
        <v>0</v>
      </c>
      <c r="AA1520" s="6">
        <v>0</v>
      </c>
      <c r="AB1520" s="17"/>
      <c r="AC1520" s="17"/>
      <c r="AD1520" s="17"/>
      <c r="AE1520" s="17">
        <v>0</v>
      </c>
      <c r="AF1520" s="6">
        <v>0</v>
      </c>
      <c r="AG1520" s="17"/>
      <c r="AH1520" s="17"/>
    </row>
    <row r="1521" spans="1:34" x14ac:dyDescent="0.3">
      <c r="A1521" s="6">
        <v>201981</v>
      </c>
      <c r="B1521" s="12" t="str">
        <f t="shared" si="69"/>
        <v>2019-8-1</v>
      </c>
      <c r="C1521" s="15">
        <v>2019</v>
      </c>
      <c r="D1521" s="15">
        <v>8</v>
      </c>
      <c r="E1521" s="15">
        <v>1</v>
      </c>
      <c r="F1521" s="6" t="s">
        <v>33</v>
      </c>
      <c r="G1521" s="6" t="s">
        <v>34</v>
      </c>
      <c r="H1521" s="16">
        <v>3.36</v>
      </c>
      <c r="I1521" s="6" t="s">
        <v>51</v>
      </c>
      <c r="J1521" s="6" t="s">
        <v>35</v>
      </c>
      <c r="K1521" s="7">
        <v>3.08</v>
      </c>
      <c r="L1521" s="6" t="s">
        <v>32</v>
      </c>
      <c r="M1521" s="6">
        <v>202031</v>
      </c>
      <c r="N1521" s="6" t="str">
        <f t="shared" si="70"/>
        <v>2020-3-1</v>
      </c>
      <c r="O1521" s="7">
        <v>3.13</v>
      </c>
      <c r="P1521" s="7">
        <v>3.16</v>
      </c>
      <c r="Q1521" s="6" t="s">
        <v>32</v>
      </c>
      <c r="R1521" s="6">
        <v>202131</v>
      </c>
      <c r="S1521" s="6" t="str">
        <f t="shared" si="71"/>
        <v>2021-3-1</v>
      </c>
      <c r="T1521" s="7">
        <v>3.52</v>
      </c>
      <c r="U1521" s="7">
        <v>3.85</v>
      </c>
      <c r="V1521" s="6" t="s">
        <v>32</v>
      </c>
      <c r="W1521" s="6">
        <v>0</v>
      </c>
      <c r="X1521" s="6">
        <v>0</v>
      </c>
      <c r="Y1521" s="6">
        <v>1</v>
      </c>
      <c r="Z1521" s="6">
        <v>1</v>
      </c>
      <c r="AA1521" s="6">
        <v>1</v>
      </c>
      <c r="AB1521" s="17"/>
      <c r="AC1521" s="17"/>
      <c r="AD1521" s="17"/>
      <c r="AE1521" s="17">
        <v>0</v>
      </c>
      <c r="AF1521" s="6">
        <v>0</v>
      </c>
      <c r="AG1521" s="17"/>
      <c r="AH1521" s="17"/>
    </row>
    <row r="1522" spans="1:34" x14ac:dyDescent="0.3">
      <c r="A1522" s="6">
        <v>201981</v>
      </c>
      <c r="B1522" s="12" t="str">
        <f t="shared" si="69"/>
        <v>2019-8-1</v>
      </c>
      <c r="C1522" s="15">
        <v>2019</v>
      </c>
      <c r="D1522" s="15">
        <v>8</v>
      </c>
      <c r="E1522" s="15">
        <v>1</v>
      </c>
      <c r="F1522" s="6" t="s">
        <v>33</v>
      </c>
      <c r="G1522" s="6" t="s">
        <v>34</v>
      </c>
      <c r="H1522" s="7">
        <v>4</v>
      </c>
      <c r="I1522" s="6" t="s">
        <v>65</v>
      </c>
      <c r="J1522" s="6" t="s">
        <v>35</v>
      </c>
      <c r="K1522" s="7">
        <v>3.91</v>
      </c>
      <c r="L1522" s="6" t="s">
        <v>32</v>
      </c>
      <c r="M1522" s="6">
        <v>202031</v>
      </c>
      <c r="N1522" s="6" t="str">
        <f t="shared" si="70"/>
        <v>2020-3-1</v>
      </c>
      <c r="O1522" s="7">
        <v>3.88</v>
      </c>
      <c r="P1522" s="7">
        <v>3.86</v>
      </c>
      <c r="Q1522" s="6" t="s">
        <v>32</v>
      </c>
      <c r="R1522" s="6">
        <v>202031</v>
      </c>
      <c r="S1522" s="6" t="str">
        <f t="shared" si="71"/>
        <v>2020-3-1</v>
      </c>
      <c r="T1522" s="7">
        <v>3.88</v>
      </c>
      <c r="U1522" s="7">
        <v>3.86</v>
      </c>
      <c r="V1522" s="6" t="s">
        <v>32</v>
      </c>
      <c r="W1522" s="6">
        <v>0</v>
      </c>
      <c r="X1522" s="6">
        <v>0</v>
      </c>
      <c r="Y1522" s="6">
        <v>1</v>
      </c>
      <c r="Z1522" s="6">
        <v>0</v>
      </c>
      <c r="AA1522" s="6">
        <v>1</v>
      </c>
      <c r="AB1522" s="17"/>
      <c r="AC1522" s="17"/>
      <c r="AD1522" s="17"/>
      <c r="AE1522" s="17">
        <v>0</v>
      </c>
      <c r="AF1522" s="6">
        <v>0</v>
      </c>
      <c r="AG1522" s="17"/>
      <c r="AH1522" s="17"/>
    </row>
    <row r="1523" spans="1:34" x14ac:dyDescent="0.3">
      <c r="A1523" s="6">
        <v>201981</v>
      </c>
      <c r="B1523" s="12" t="str">
        <f t="shared" si="69"/>
        <v>2019-8-1</v>
      </c>
      <c r="C1523" s="15">
        <v>2019</v>
      </c>
      <c r="D1523" s="15">
        <v>8</v>
      </c>
      <c r="E1523" s="15">
        <v>1</v>
      </c>
      <c r="F1523" s="6" t="s">
        <v>28</v>
      </c>
      <c r="G1523" s="6" t="s">
        <v>34</v>
      </c>
      <c r="H1523" s="7">
        <v>2.91</v>
      </c>
      <c r="I1523" s="6" t="s">
        <v>51</v>
      </c>
      <c r="J1523" s="6" t="s">
        <v>35</v>
      </c>
      <c r="K1523" s="7">
        <v>3.6</v>
      </c>
      <c r="L1523" s="6" t="s">
        <v>32</v>
      </c>
      <c r="M1523" s="6">
        <v>201981</v>
      </c>
      <c r="N1523" s="6" t="str">
        <f t="shared" si="70"/>
        <v>2019-8-1</v>
      </c>
      <c r="O1523" s="7">
        <v>3.6</v>
      </c>
      <c r="P1523" s="7">
        <v>3.6</v>
      </c>
      <c r="Q1523" s="6" t="s">
        <v>32</v>
      </c>
      <c r="R1523" s="6">
        <v>202131</v>
      </c>
      <c r="S1523" s="6" t="str">
        <f t="shared" si="71"/>
        <v>2021-3-1</v>
      </c>
      <c r="T1523" s="7">
        <v>3.34</v>
      </c>
      <c r="U1523" s="7">
        <v>3.23</v>
      </c>
      <c r="V1523" s="6" t="s">
        <v>32</v>
      </c>
      <c r="W1523" s="6">
        <v>0</v>
      </c>
      <c r="X1523" s="6">
        <v>1</v>
      </c>
      <c r="Y1523" s="6">
        <v>1</v>
      </c>
      <c r="Z1523" s="6">
        <v>1</v>
      </c>
      <c r="AA1523" s="6">
        <v>1</v>
      </c>
      <c r="AB1523" s="17"/>
      <c r="AC1523" s="17"/>
      <c r="AD1523" s="17"/>
      <c r="AE1523" s="17">
        <v>0</v>
      </c>
      <c r="AF1523" s="6">
        <v>0</v>
      </c>
      <c r="AG1523" s="17"/>
      <c r="AH1523" s="17"/>
    </row>
    <row r="1524" spans="1:34" x14ac:dyDescent="0.3">
      <c r="A1524" s="6">
        <v>201981</v>
      </c>
      <c r="B1524" s="12" t="str">
        <f t="shared" si="69"/>
        <v>2019-8-1</v>
      </c>
      <c r="C1524" s="15">
        <v>2019</v>
      </c>
      <c r="D1524" s="15">
        <v>8</v>
      </c>
      <c r="E1524" s="15">
        <v>1</v>
      </c>
      <c r="F1524" s="6" t="s">
        <v>33</v>
      </c>
      <c r="G1524" s="6" t="s">
        <v>34</v>
      </c>
      <c r="H1524" s="7">
        <v>3.5</v>
      </c>
      <c r="I1524" s="6" t="s">
        <v>65</v>
      </c>
      <c r="J1524" s="6" t="s">
        <v>35</v>
      </c>
      <c r="K1524" s="7">
        <v>3.9</v>
      </c>
      <c r="L1524" s="6" t="s">
        <v>32</v>
      </c>
      <c r="M1524" s="6">
        <v>202031</v>
      </c>
      <c r="N1524" s="6" t="str">
        <f t="shared" si="70"/>
        <v>2020-3-1</v>
      </c>
      <c r="O1524" s="7">
        <v>3.66</v>
      </c>
      <c r="P1524" s="7">
        <v>3.48</v>
      </c>
      <c r="Q1524" s="6" t="s">
        <v>32</v>
      </c>
      <c r="R1524" s="6">
        <v>202031</v>
      </c>
      <c r="S1524" s="6" t="str">
        <f t="shared" si="71"/>
        <v>2020-3-1</v>
      </c>
      <c r="T1524" s="7">
        <v>3.66</v>
      </c>
      <c r="U1524" s="7">
        <v>3.48</v>
      </c>
      <c r="V1524" s="6" t="s">
        <v>32</v>
      </c>
      <c r="W1524" s="6">
        <v>0</v>
      </c>
      <c r="X1524" s="6">
        <v>0</v>
      </c>
      <c r="Y1524" s="6">
        <v>1</v>
      </c>
      <c r="Z1524" s="6">
        <v>0</v>
      </c>
      <c r="AA1524" s="6">
        <v>0</v>
      </c>
      <c r="AB1524" s="17"/>
      <c r="AC1524" s="17"/>
      <c r="AD1524" s="17"/>
      <c r="AE1524" s="17">
        <v>0</v>
      </c>
      <c r="AF1524" s="6">
        <v>0</v>
      </c>
      <c r="AG1524" s="17"/>
      <c r="AH1524" s="17"/>
    </row>
    <row r="1525" spans="1:34" x14ac:dyDescent="0.3">
      <c r="A1525" s="6">
        <v>201981</v>
      </c>
      <c r="B1525" s="12" t="str">
        <f t="shared" si="69"/>
        <v>2019-8-1</v>
      </c>
      <c r="C1525" s="15">
        <v>2019</v>
      </c>
      <c r="D1525" s="15">
        <v>8</v>
      </c>
      <c r="E1525" s="15">
        <v>1</v>
      </c>
      <c r="F1525" s="6" t="s">
        <v>33</v>
      </c>
      <c r="G1525" s="6" t="s">
        <v>38</v>
      </c>
      <c r="H1525" s="7">
        <v>3.68</v>
      </c>
      <c r="I1525" s="6" t="s">
        <v>56</v>
      </c>
      <c r="J1525" s="6" t="s">
        <v>41</v>
      </c>
      <c r="K1525" s="7">
        <v>0</v>
      </c>
      <c r="L1525" s="6" t="s">
        <v>39</v>
      </c>
      <c r="M1525" s="6">
        <v>202031</v>
      </c>
      <c r="N1525" s="6" t="str">
        <f t="shared" si="70"/>
        <v>2020-3-1</v>
      </c>
      <c r="O1525" s="7">
        <v>1.69</v>
      </c>
      <c r="P1525" s="7">
        <v>2.3199999999999998</v>
      </c>
      <c r="Q1525" s="6" t="s">
        <v>39</v>
      </c>
      <c r="R1525" s="6">
        <v>202081</v>
      </c>
      <c r="S1525" s="6" t="str">
        <f t="shared" si="71"/>
        <v>2020-8-1</v>
      </c>
      <c r="T1525" s="7">
        <v>0.93</v>
      </c>
      <c r="U1525" s="7">
        <v>0</v>
      </c>
      <c r="V1525" s="6" t="s">
        <v>39</v>
      </c>
      <c r="W1525" s="6">
        <v>1</v>
      </c>
      <c r="X1525" s="6">
        <v>0</v>
      </c>
      <c r="Y1525" s="6">
        <v>1</v>
      </c>
      <c r="Z1525" s="6">
        <v>1</v>
      </c>
      <c r="AA1525" s="6">
        <v>0</v>
      </c>
      <c r="AB1525" s="17"/>
      <c r="AC1525" s="17"/>
      <c r="AD1525" s="17"/>
      <c r="AE1525" s="17">
        <v>0</v>
      </c>
      <c r="AF1525" s="6">
        <v>0</v>
      </c>
      <c r="AG1525" s="17"/>
      <c r="AH1525" s="17"/>
    </row>
    <row r="1526" spans="1:34" x14ac:dyDescent="0.3">
      <c r="A1526" s="6">
        <v>201981</v>
      </c>
      <c r="B1526" s="12" t="str">
        <f t="shared" si="69"/>
        <v>2019-8-1</v>
      </c>
      <c r="C1526" s="15">
        <v>2019</v>
      </c>
      <c r="D1526" s="15">
        <v>8</v>
      </c>
      <c r="E1526" s="15">
        <v>1</v>
      </c>
      <c r="F1526" s="6" t="s">
        <v>28</v>
      </c>
      <c r="G1526" s="6" t="s">
        <v>38</v>
      </c>
      <c r="H1526" s="7">
        <v>3.98</v>
      </c>
      <c r="I1526" s="6" t="s">
        <v>53</v>
      </c>
      <c r="J1526" s="6" t="s">
        <v>31</v>
      </c>
      <c r="K1526" s="7">
        <v>3.9</v>
      </c>
      <c r="L1526" s="6" t="s">
        <v>32</v>
      </c>
      <c r="M1526" s="6">
        <v>202061</v>
      </c>
      <c r="N1526" s="6" t="str">
        <f t="shared" si="70"/>
        <v>2020-6-1</v>
      </c>
      <c r="O1526" s="7">
        <v>3.96</v>
      </c>
      <c r="P1526" s="7">
        <v>4</v>
      </c>
      <c r="Q1526" s="6" t="s">
        <v>32</v>
      </c>
      <c r="R1526" s="6">
        <v>202131</v>
      </c>
      <c r="S1526" s="6" t="str">
        <f t="shared" si="71"/>
        <v>2021-3-1</v>
      </c>
      <c r="T1526" s="7">
        <v>3.98</v>
      </c>
      <c r="U1526" s="7">
        <v>4</v>
      </c>
      <c r="V1526" s="6" t="s">
        <v>32</v>
      </c>
      <c r="W1526" s="6">
        <v>0</v>
      </c>
      <c r="X1526" s="6">
        <v>1</v>
      </c>
      <c r="Y1526" s="6">
        <v>1</v>
      </c>
      <c r="Z1526" s="6">
        <v>1</v>
      </c>
      <c r="AA1526" s="6">
        <v>1</v>
      </c>
      <c r="AB1526" s="17"/>
      <c r="AC1526" s="17"/>
      <c r="AD1526" s="17"/>
      <c r="AE1526" s="17">
        <v>0</v>
      </c>
      <c r="AF1526" s="6">
        <v>0</v>
      </c>
      <c r="AG1526" s="17"/>
      <c r="AH1526" s="17"/>
    </row>
    <row r="1527" spans="1:34" x14ac:dyDescent="0.3">
      <c r="A1527" s="6">
        <v>201981</v>
      </c>
      <c r="B1527" s="12" t="str">
        <f t="shared" si="69"/>
        <v>2019-8-1</v>
      </c>
      <c r="C1527" s="15">
        <v>2019</v>
      </c>
      <c r="D1527" s="15">
        <v>8</v>
      </c>
      <c r="E1527" s="15">
        <v>1</v>
      </c>
      <c r="F1527" s="6" t="s">
        <v>33</v>
      </c>
      <c r="G1527" s="6" t="s">
        <v>37</v>
      </c>
      <c r="H1527" s="7">
        <v>3.52</v>
      </c>
      <c r="I1527" s="6" t="s">
        <v>66</v>
      </c>
      <c r="J1527" s="6" t="s">
        <v>58</v>
      </c>
      <c r="K1527" s="7">
        <v>3.75</v>
      </c>
      <c r="L1527" s="6" t="s">
        <v>32</v>
      </c>
      <c r="M1527" s="6">
        <v>202031</v>
      </c>
      <c r="N1527" s="6" t="str">
        <f t="shared" si="70"/>
        <v>2020-3-1</v>
      </c>
      <c r="O1527" s="7">
        <v>3.26</v>
      </c>
      <c r="P1527" s="7">
        <v>2.85</v>
      </c>
      <c r="Q1527" s="6" t="s">
        <v>32</v>
      </c>
      <c r="R1527" s="6">
        <v>202131</v>
      </c>
      <c r="S1527" s="6" t="str">
        <f t="shared" si="71"/>
        <v>2021-3-1</v>
      </c>
      <c r="T1527" s="7">
        <v>3.53</v>
      </c>
      <c r="U1527" s="7">
        <v>3.84</v>
      </c>
      <c r="V1527" s="6" t="s">
        <v>32</v>
      </c>
      <c r="W1527" s="6">
        <v>1</v>
      </c>
      <c r="X1527" s="6">
        <v>0</v>
      </c>
      <c r="Y1527" s="6">
        <v>1</v>
      </c>
      <c r="Z1527" s="6">
        <v>1</v>
      </c>
      <c r="AA1527" s="6">
        <v>1</v>
      </c>
      <c r="AB1527" s="17"/>
      <c r="AC1527" s="17"/>
      <c r="AD1527" s="17"/>
      <c r="AE1527" s="17">
        <v>0</v>
      </c>
      <c r="AF1527" s="6">
        <v>0</v>
      </c>
      <c r="AG1527" s="17"/>
      <c r="AH1527" s="17"/>
    </row>
    <row r="1528" spans="1:34" x14ac:dyDescent="0.3">
      <c r="A1528" s="6">
        <v>201981</v>
      </c>
      <c r="B1528" s="12" t="str">
        <f t="shared" si="69"/>
        <v>2019-8-1</v>
      </c>
      <c r="C1528" s="15">
        <v>2019</v>
      </c>
      <c r="D1528" s="15">
        <v>8</v>
      </c>
      <c r="E1528" s="15">
        <v>1</v>
      </c>
      <c r="F1528" s="6" t="s">
        <v>28</v>
      </c>
      <c r="G1528" s="6" t="s">
        <v>38</v>
      </c>
      <c r="H1528" s="7">
        <v>2.79</v>
      </c>
      <c r="I1528" s="6" t="s">
        <v>54</v>
      </c>
      <c r="J1528" s="6" t="s">
        <v>45</v>
      </c>
      <c r="K1528" s="7">
        <v>1.43</v>
      </c>
      <c r="L1528" s="6" t="s">
        <v>39</v>
      </c>
      <c r="M1528" s="6">
        <v>201981</v>
      </c>
      <c r="N1528" s="6" t="str">
        <f t="shared" si="70"/>
        <v>2019-8-1</v>
      </c>
      <c r="O1528" s="7">
        <v>1.43</v>
      </c>
      <c r="P1528" s="7">
        <v>1.43</v>
      </c>
      <c r="Q1528" s="6" t="s">
        <v>39</v>
      </c>
      <c r="R1528" s="6">
        <v>201981</v>
      </c>
      <c r="S1528" s="6" t="str">
        <f t="shared" si="71"/>
        <v>2019-8-1</v>
      </c>
      <c r="T1528" s="7">
        <v>1.43</v>
      </c>
      <c r="U1528" s="7">
        <v>1.43</v>
      </c>
      <c r="V1528" s="6" t="s">
        <v>39</v>
      </c>
      <c r="W1528" s="6">
        <v>1</v>
      </c>
      <c r="X1528" s="6">
        <v>0</v>
      </c>
      <c r="Y1528" s="6">
        <v>1</v>
      </c>
      <c r="Z1528" s="6">
        <v>0</v>
      </c>
      <c r="AA1528" s="6">
        <v>0</v>
      </c>
      <c r="AB1528" s="17"/>
      <c r="AC1528" s="17"/>
      <c r="AD1528" s="17"/>
      <c r="AE1528" s="17">
        <v>0</v>
      </c>
      <c r="AF1528" s="6">
        <v>1</v>
      </c>
      <c r="AG1528" s="17"/>
      <c r="AH1528" s="17"/>
    </row>
    <row r="1529" spans="1:34" x14ac:dyDescent="0.3">
      <c r="A1529" s="6">
        <v>201981</v>
      </c>
      <c r="B1529" s="12" t="str">
        <f t="shared" si="69"/>
        <v>2019-8-1</v>
      </c>
      <c r="C1529" s="15">
        <v>2019</v>
      </c>
      <c r="D1529" s="15">
        <v>8</v>
      </c>
      <c r="E1529" s="15">
        <v>1</v>
      </c>
      <c r="F1529" s="6" t="s">
        <v>33</v>
      </c>
      <c r="G1529" s="6" t="s">
        <v>37</v>
      </c>
      <c r="H1529" s="7">
        <v>3.11</v>
      </c>
      <c r="I1529" s="6" t="s">
        <v>59</v>
      </c>
      <c r="J1529" s="6" t="s">
        <v>44</v>
      </c>
      <c r="K1529" s="7">
        <v>4</v>
      </c>
      <c r="L1529" s="6" t="s">
        <v>32</v>
      </c>
      <c r="M1529" s="6">
        <v>202031</v>
      </c>
      <c r="N1529" s="6" t="str">
        <f t="shared" si="70"/>
        <v>2020-3-1</v>
      </c>
      <c r="O1529" s="7">
        <v>4</v>
      </c>
      <c r="P1529" s="7">
        <v>4</v>
      </c>
      <c r="Q1529" s="6" t="s">
        <v>32</v>
      </c>
      <c r="R1529" s="6">
        <v>202131</v>
      </c>
      <c r="S1529" s="6" t="str">
        <f t="shared" si="71"/>
        <v>2021-3-1</v>
      </c>
      <c r="T1529" s="7">
        <v>4</v>
      </c>
      <c r="U1529" s="7">
        <v>4</v>
      </c>
      <c r="V1529" s="6" t="s">
        <v>32</v>
      </c>
      <c r="W1529" s="6">
        <v>0</v>
      </c>
      <c r="X1529" s="6">
        <v>0</v>
      </c>
      <c r="Y1529" s="6">
        <v>1</v>
      </c>
      <c r="Z1529" s="6">
        <v>1</v>
      </c>
      <c r="AA1529" s="6">
        <v>0</v>
      </c>
      <c r="AB1529" s="17"/>
      <c r="AC1529" s="17"/>
      <c r="AD1529" s="17"/>
      <c r="AE1529" s="17">
        <v>0</v>
      </c>
      <c r="AF1529" s="6">
        <v>1</v>
      </c>
      <c r="AG1529" s="17"/>
      <c r="AH1529" s="17"/>
    </row>
    <row r="1530" spans="1:34" x14ac:dyDescent="0.3">
      <c r="A1530" s="6">
        <v>201981</v>
      </c>
      <c r="B1530" s="12" t="str">
        <f t="shared" si="69"/>
        <v>2019-8-1</v>
      </c>
      <c r="C1530" s="15">
        <v>2019</v>
      </c>
      <c r="D1530" s="15">
        <v>8</v>
      </c>
      <c r="E1530" s="15">
        <v>1</v>
      </c>
      <c r="F1530" s="6" t="s">
        <v>33</v>
      </c>
      <c r="G1530" s="6" t="s">
        <v>34</v>
      </c>
      <c r="H1530" s="7">
        <v>3.1</v>
      </c>
      <c r="I1530" s="6" t="s">
        <v>66</v>
      </c>
      <c r="J1530" s="6" t="s">
        <v>35</v>
      </c>
      <c r="K1530" s="7">
        <v>3.24</v>
      </c>
      <c r="L1530" s="6" t="s">
        <v>32</v>
      </c>
      <c r="M1530" s="6">
        <v>202051</v>
      </c>
      <c r="N1530" s="6" t="str">
        <f t="shared" si="70"/>
        <v>2020-5-1</v>
      </c>
      <c r="O1530" s="7">
        <v>3.32</v>
      </c>
      <c r="P1530" s="7">
        <v>3.35</v>
      </c>
      <c r="Q1530" s="6" t="s">
        <v>32</v>
      </c>
      <c r="R1530" s="6">
        <v>202131</v>
      </c>
      <c r="S1530" s="6" t="str">
        <f t="shared" si="71"/>
        <v>2021-3-1</v>
      </c>
      <c r="T1530" s="7">
        <v>3.13</v>
      </c>
      <c r="U1530" s="7">
        <v>3.11</v>
      </c>
      <c r="V1530" s="6" t="s">
        <v>32</v>
      </c>
      <c r="W1530" s="6">
        <v>0</v>
      </c>
      <c r="X1530" s="6">
        <v>0</v>
      </c>
      <c r="Y1530" s="6">
        <v>1</v>
      </c>
      <c r="Z1530" s="6">
        <v>1</v>
      </c>
      <c r="AA1530" s="6">
        <v>1</v>
      </c>
      <c r="AB1530" s="17"/>
      <c r="AC1530" s="17"/>
      <c r="AD1530" s="17"/>
      <c r="AE1530" s="17">
        <v>0</v>
      </c>
      <c r="AF1530" s="6">
        <v>0</v>
      </c>
      <c r="AG1530" s="17"/>
      <c r="AH1530" s="17"/>
    </row>
    <row r="1531" spans="1:34" x14ac:dyDescent="0.3">
      <c r="A1531" s="6">
        <v>201981</v>
      </c>
      <c r="B1531" s="12" t="str">
        <f t="shared" si="69"/>
        <v>2019-8-1</v>
      </c>
      <c r="C1531" s="15">
        <v>2019</v>
      </c>
      <c r="D1531" s="15">
        <v>8</v>
      </c>
      <c r="E1531" s="15">
        <v>1</v>
      </c>
      <c r="F1531" s="6" t="s">
        <v>28</v>
      </c>
      <c r="G1531" s="6" t="s">
        <v>34</v>
      </c>
      <c r="H1531" s="7">
        <v>3.68</v>
      </c>
      <c r="I1531" s="6" t="s">
        <v>54</v>
      </c>
      <c r="J1531" s="6" t="s">
        <v>35</v>
      </c>
      <c r="K1531" s="7">
        <v>3.6</v>
      </c>
      <c r="L1531" s="6" t="s">
        <v>32</v>
      </c>
      <c r="M1531" s="6">
        <v>202031</v>
      </c>
      <c r="N1531" s="6" t="str">
        <f t="shared" si="70"/>
        <v>2020-3-1</v>
      </c>
      <c r="O1531" s="7">
        <v>3.6</v>
      </c>
      <c r="P1531" s="7">
        <v>3.6</v>
      </c>
      <c r="Q1531" s="6" t="s">
        <v>32</v>
      </c>
      <c r="R1531" s="6">
        <v>202131</v>
      </c>
      <c r="S1531" s="6" t="str">
        <f t="shared" si="71"/>
        <v>2021-3-1</v>
      </c>
      <c r="T1531" s="7">
        <v>3.49</v>
      </c>
      <c r="U1531" s="7">
        <v>3.33</v>
      </c>
      <c r="V1531" s="6" t="s">
        <v>32</v>
      </c>
      <c r="W1531" s="6">
        <v>0</v>
      </c>
      <c r="X1531" s="6">
        <v>1</v>
      </c>
      <c r="Y1531" s="6">
        <v>1</v>
      </c>
      <c r="Z1531" s="6">
        <v>1</v>
      </c>
      <c r="AA1531" s="6">
        <v>1</v>
      </c>
      <c r="AB1531" s="17"/>
      <c r="AC1531" s="17"/>
      <c r="AD1531" s="17"/>
      <c r="AE1531" s="17">
        <v>0</v>
      </c>
      <c r="AF1531" s="6">
        <v>1</v>
      </c>
      <c r="AG1531" s="17"/>
      <c r="AH1531" s="17"/>
    </row>
    <row r="1532" spans="1:34" x14ac:dyDescent="0.3">
      <c r="A1532" s="6">
        <v>201981</v>
      </c>
      <c r="B1532" s="12" t="str">
        <f t="shared" si="69"/>
        <v>2019-8-1</v>
      </c>
      <c r="C1532" s="15">
        <v>2019</v>
      </c>
      <c r="D1532" s="15">
        <v>8</v>
      </c>
      <c r="E1532" s="15">
        <v>1</v>
      </c>
      <c r="F1532" s="6" t="s">
        <v>28</v>
      </c>
      <c r="G1532" s="6" t="s">
        <v>40</v>
      </c>
      <c r="H1532" s="7">
        <v>3.57</v>
      </c>
      <c r="I1532" s="6" t="s">
        <v>60</v>
      </c>
      <c r="J1532" s="6" t="s">
        <v>43</v>
      </c>
      <c r="K1532" s="7">
        <v>2.23</v>
      </c>
      <c r="L1532" s="6" t="s">
        <v>32</v>
      </c>
      <c r="M1532" s="6">
        <v>202031</v>
      </c>
      <c r="N1532" s="6" t="str">
        <f t="shared" si="70"/>
        <v>2020-3-1</v>
      </c>
      <c r="O1532" s="7">
        <v>2.37</v>
      </c>
      <c r="P1532" s="7">
        <v>2.5</v>
      </c>
      <c r="Q1532" s="6" t="s">
        <v>32</v>
      </c>
      <c r="R1532" s="6">
        <v>202031</v>
      </c>
      <c r="S1532" s="6" t="str">
        <f t="shared" si="71"/>
        <v>2020-3-1</v>
      </c>
      <c r="T1532" s="7">
        <v>2.37</v>
      </c>
      <c r="U1532" s="7">
        <v>2.5</v>
      </c>
      <c r="V1532" s="6" t="s">
        <v>32</v>
      </c>
      <c r="W1532" s="6">
        <v>1</v>
      </c>
      <c r="X1532" s="6">
        <v>0</v>
      </c>
      <c r="Y1532" s="6">
        <v>1</v>
      </c>
      <c r="Z1532" s="6">
        <v>0</v>
      </c>
      <c r="AA1532" s="6">
        <v>0</v>
      </c>
      <c r="AB1532" s="17"/>
      <c r="AC1532" s="17"/>
      <c r="AD1532" s="17"/>
      <c r="AE1532" s="17">
        <v>0</v>
      </c>
      <c r="AF1532" s="6">
        <v>1</v>
      </c>
      <c r="AG1532" s="17"/>
      <c r="AH1532" s="17"/>
    </row>
    <row r="1533" spans="1:34" x14ac:dyDescent="0.3">
      <c r="A1533" s="6">
        <v>201981</v>
      </c>
      <c r="B1533" s="12" t="str">
        <f t="shared" si="69"/>
        <v>2019-8-1</v>
      </c>
      <c r="C1533" s="15">
        <v>2019</v>
      </c>
      <c r="D1533" s="15">
        <v>8</v>
      </c>
      <c r="E1533" s="15">
        <v>1</v>
      </c>
      <c r="F1533" s="6" t="s">
        <v>33</v>
      </c>
      <c r="G1533" s="6" t="s">
        <v>38</v>
      </c>
      <c r="H1533" s="7">
        <v>3.74</v>
      </c>
      <c r="I1533" s="6" t="s">
        <v>57</v>
      </c>
      <c r="J1533" s="6" t="s">
        <v>41</v>
      </c>
      <c r="K1533" s="7">
        <v>2.89</v>
      </c>
      <c r="L1533" s="6" t="s">
        <v>32</v>
      </c>
      <c r="M1533" s="6">
        <v>202051</v>
      </c>
      <c r="N1533" s="6" t="str">
        <f t="shared" si="70"/>
        <v>2020-5-1</v>
      </c>
      <c r="O1533" s="7">
        <v>2.9</v>
      </c>
      <c r="P1533" s="7">
        <v>4</v>
      </c>
      <c r="Q1533" s="6" t="s">
        <v>32</v>
      </c>
      <c r="R1533" s="6">
        <v>202131</v>
      </c>
      <c r="S1533" s="6" t="str">
        <f t="shared" si="71"/>
        <v>2021-3-1</v>
      </c>
      <c r="T1533" s="7">
        <v>3.28</v>
      </c>
      <c r="U1533" s="7">
        <v>3.82</v>
      </c>
      <c r="V1533" s="6" t="s">
        <v>32</v>
      </c>
      <c r="W1533" s="6">
        <v>0</v>
      </c>
      <c r="X1533" s="6">
        <v>0</v>
      </c>
      <c r="Y1533" s="6">
        <v>1</v>
      </c>
      <c r="Z1533" s="6">
        <v>1</v>
      </c>
      <c r="AA1533" s="6">
        <v>1</v>
      </c>
      <c r="AB1533" s="17"/>
      <c r="AC1533" s="17"/>
      <c r="AD1533" s="17"/>
      <c r="AE1533" s="17">
        <v>0</v>
      </c>
      <c r="AF1533" s="6">
        <v>1</v>
      </c>
      <c r="AG1533" s="17"/>
      <c r="AH1533" s="17"/>
    </row>
    <row r="1534" spans="1:34" x14ac:dyDescent="0.3">
      <c r="A1534" s="6">
        <v>201981</v>
      </c>
      <c r="B1534" s="12" t="str">
        <f t="shared" si="69"/>
        <v>2019-8-1</v>
      </c>
      <c r="C1534" s="15">
        <v>2019</v>
      </c>
      <c r="D1534" s="15">
        <v>8</v>
      </c>
      <c r="E1534" s="15">
        <v>1</v>
      </c>
      <c r="F1534" s="6" t="s">
        <v>28</v>
      </c>
      <c r="G1534" s="6" t="s">
        <v>37</v>
      </c>
      <c r="H1534" s="7">
        <v>3.3</v>
      </c>
      <c r="I1534" s="6" t="s">
        <v>56</v>
      </c>
      <c r="J1534" s="6" t="s">
        <v>31</v>
      </c>
      <c r="K1534" s="7">
        <v>2.0499999999999998</v>
      </c>
      <c r="L1534" s="6" t="s">
        <v>32</v>
      </c>
      <c r="M1534" s="6">
        <v>202031</v>
      </c>
      <c r="N1534" s="6" t="str">
        <f t="shared" si="70"/>
        <v>2020-3-1</v>
      </c>
      <c r="O1534" s="7">
        <v>2.56</v>
      </c>
      <c r="P1534" s="7">
        <v>2.95</v>
      </c>
      <c r="Q1534" s="6" t="s">
        <v>32</v>
      </c>
      <c r="R1534" s="6">
        <v>202131</v>
      </c>
      <c r="S1534" s="6" t="str">
        <f t="shared" si="71"/>
        <v>2021-3-1</v>
      </c>
      <c r="T1534" s="7">
        <v>2.72</v>
      </c>
      <c r="U1534" s="7">
        <v>2.17</v>
      </c>
      <c r="V1534" s="6" t="s">
        <v>32</v>
      </c>
      <c r="W1534" s="6">
        <v>1</v>
      </c>
      <c r="X1534" s="6">
        <v>0</v>
      </c>
      <c r="Y1534" s="6">
        <v>1</v>
      </c>
      <c r="Z1534" s="6">
        <v>1</v>
      </c>
      <c r="AA1534" s="6">
        <v>0</v>
      </c>
      <c r="AB1534" s="17"/>
      <c r="AC1534" s="17"/>
      <c r="AD1534" s="17"/>
      <c r="AE1534" s="17">
        <v>0</v>
      </c>
      <c r="AF1534" s="6">
        <v>0</v>
      </c>
      <c r="AG1534" s="17"/>
      <c r="AH1534" s="17"/>
    </row>
    <row r="1535" spans="1:34" x14ac:dyDescent="0.3">
      <c r="A1535" s="6">
        <v>201981</v>
      </c>
      <c r="B1535" s="12" t="str">
        <f t="shared" si="69"/>
        <v>2019-8-1</v>
      </c>
      <c r="C1535" s="15">
        <v>2019</v>
      </c>
      <c r="D1535" s="15">
        <v>8</v>
      </c>
      <c r="E1535" s="15">
        <v>1</v>
      </c>
      <c r="F1535" s="6" t="s">
        <v>33</v>
      </c>
      <c r="G1535" s="6" t="s">
        <v>37</v>
      </c>
      <c r="H1535" s="7">
        <v>3.52</v>
      </c>
      <c r="I1535" s="6" t="s">
        <v>63</v>
      </c>
      <c r="J1535" s="6" t="s">
        <v>31</v>
      </c>
      <c r="K1535" s="7">
        <v>2.57</v>
      </c>
      <c r="L1535" s="6" t="s">
        <v>32</v>
      </c>
      <c r="M1535" s="6">
        <v>201981</v>
      </c>
      <c r="N1535" s="6" t="str">
        <f t="shared" si="70"/>
        <v>2019-8-1</v>
      </c>
      <c r="O1535" s="7">
        <v>2.57</v>
      </c>
      <c r="P1535" s="7">
        <v>2.57</v>
      </c>
      <c r="Q1535" s="6" t="s">
        <v>32</v>
      </c>
      <c r="R1535" s="6">
        <v>201981</v>
      </c>
      <c r="S1535" s="6" t="str">
        <f t="shared" si="71"/>
        <v>2019-8-1</v>
      </c>
      <c r="T1535" s="7">
        <v>2.57</v>
      </c>
      <c r="U1535" s="7">
        <v>2.57</v>
      </c>
      <c r="V1535" s="6" t="s">
        <v>32</v>
      </c>
      <c r="W1535" s="6">
        <v>0</v>
      </c>
      <c r="X1535" s="6">
        <v>0</v>
      </c>
      <c r="Y1535" s="6">
        <v>1</v>
      </c>
      <c r="Z1535" s="6">
        <v>0</v>
      </c>
      <c r="AA1535" s="6">
        <v>0</v>
      </c>
      <c r="AB1535" s="17"/>
      <c r="AC1535" s="17"/>
      <c r="AD1535" s="17"/>
      <c r="AE1535" s="17">
        <v>0</v>
      </c>
      <c r="AF1535" s="6">
        <v>0</v>
      </c>
      <c r="AG1535" s="17"/>
      <c r="AH1535" s="17"/>
    </row>
    <row r="1536" spans="1:34" x14ac:dyDescent="0.3">
      <c r="A1536" s="6">
        <v>201981</v>
      </c>
      <c r="B1536" s="12" t="str">
        <f t="shared" si="69"/>
        <v>2019-8-1</v>
      </c>
      <c r="C1536" s="15">
        <v>2019</v>
      </c>
      <c r="D1536" s="15">
        <v>8</v>
      </c>
      <c r="E1536" s="15">
        <v>1</v>
      </c>
      <c r="F1536" s="6" t="s">
        <v>28</v>
      </c>
      <c r="G1536" s="6" t="s">
        <v>38</v>
      </c>
      <c r="H1536" s="7">
        <v>3.28</v>
      </c>
      <c r="I1536" s="6" t="s">
        <v>54</v>
      </c>
      <c r="J1536" s="6" t="s">
        <v>41</v>
      </c>
      <c r="K1536" s="7">
        <v>3.77</v>
      </c>
      <c r="L1536" s="6" t="s">
        <v>32</v>
      </c>
      <c r="M1536" s="6">
        <v>202031</v>
      </c>
      <c r="N1536" s="6" t="str">
        <f t="shared" si="70"/>
        <v>2020-3-1</v>
      </c>
      <c r="O1536" s="7">
        <v>3.71</v>
      </c>
      <c r="P1536" s="7">
        <v>3.65</v>
      </c>
      <c r="Q1536" s="6" t="s">
        <v>32</v>
      </c>
      <c r="R1536" s="6">
        <v>202081</v>
      </c>
      <c r="S1536" s="6" t="str">
        <f t="shared" si="71"/>
        <v>2020-8-1</v>
      </c>
      <c r="T1536" s="7">
        <v>3.66</v>
      </c>
      <c r="U1536" s="7">
        <v>3.57</v>
      </c>
      <c r="V1536" s="6" t="s">
        <v>32</v>
      </c>
      <c r="W1536" s="6">
        <v>0</v>
      </c>
      <c r="X1536" s="6">
        <v>0</v>
      </c>
      <c r="Y1536" s="6">
        <v>1</v>
      </c>
      <c r="Z1536" s="6">
        <v>1</v>
      </c>
      <c r="AA1536" s="6">
        <v>0</v>
      </c>
      <c r="AB1536" s="17"/>
      <c r="AC1536" s="17"/>
      <c r="AD1536" s="17"/>
      <c r="AE1536" s="17">
        <v>0</v>
      </c>
      <c r="AF1536" s="6">
        <v>1</v>
      </c>
      <c r="AG1536" s="17"/>
      <c r="AH1536" s="17"/>
    </row>
    <row r="1537" spans="1:34" x14ac:dyDescent="0.3">
      <c r="A1537" s="6">
        <v>201981</v>
      </c>
      <c r="B1537" s="12" t="str">
        <f t="shared" si="69"/>
        <v>2019-8-1</v>
      </c>
      <c r="C1537" s="15">
        <v>2019</v>
      </c>
      <c r="D1537" s="15">
        <v>8</v>
      </c>
      <c r="E1537" s="15">
        <v>1</v>
      </c>
      <c r="F1537" s="6" t="s">
        <v>28</v>
      </c>
      <c r="G1537" s="6" t="s">
        <v>36</v>
      </c>
      <c r="H1537" s="7">
        <v>2.67</v>
      </c>
      <c r="I1537" s="6" t="s">
        <v>51</v>
      </c>
      <c r="J1537" s="6" t="s">
        <v>31</v>
      </c>
      <c r="K1537" s="7">
        <v>4</v>
      </c>
      <c r="L1537" s="6" t="s">
        <v>32</v>
      </c>
      <c r="M1537" s="6">
        <v>202031</v>
      </c>
      <c r="N1537" s="6" t="str">
        <f t="shared" si="70"/>
        <v>2020-3-1</v>
      </c>
      <c r="O1537" s="7">
        <v>4</v>
      </c>
      <c r="P1537" s="7">
        <v>4</v>
      </c>
      <c r="Q1537" s="6" t="s">
        <v>32</v>
      </c>
      <c r="R1537" s="6">
        <v>202131</v>
      </c>
      <c r="S1537" s="6" t="str">
        <f t="shared" si="71"/>
        <v>2021-3-1</v>
      </c>
      <c r="T1537" s="7">
        <v>4</v>
      </c>
      <c r="U1537" s="7">
        <v>4</v>
      </c>
      <c r="V1537" s="6" t="s">
        <v>32</v>
      </c>
      <c r="W1537" s="6">
        <v>0</v>
      </c>
      <c r="X1537" s="6">
        <v>0</v>
      </c>
      <c r="Y1537" s="6">
        <v>1</v>
      </c>
      <c r="Z1537" s="6">
        <v>1</v>
      </c>
      <c r="AA1537" s="6">
        <v>1</v>
      </c>
      <c r="AB1537" s="17"/>
      <c r="AC1537" s="17"/>
      <c r="AD1537" s="17"/>
      <c r="AE1537" s="17">
        <v>0</v>
      </c>
      <c r="AF1537" s="6">
        <v>0</v>
      </c>
      <c r="AG1537" s="17"/>
      <c r="AH1537" s="17"/>
    </row>
    <row r="1538" spans="1:34" x14ac:dyDescent="0.3">
      <c r="A1538" s="6">
        <v>201981</v>
      </c>
      <c r="B1538" s="12" t="str">
        <f t="shared" si="69"/>
        <v>2019-8-1</v>
      </c>
      <c r="C1538" s="15">
        <v>2019</v>
      </c>
      <c r="D1538" s="15">
        <v>8</v>
      </c>
      <c r="E1538" s="15">
        <v>1</v>
      </c>
      <c r="F1538" s="6" t="s">
        <v>33</v>
      </c>
      <c r="G1538" s="6" t="s">
        <v>38</v>
      </c>
      <c r="H1538" s="7">
        <v>3.78</v>
      </c>
      <c r="I1538" s="6" t="s">
        <v>52</v>
      </c>
      <c r="J1538" s="6" t="s">
        <v>41</v>
      </c>
      <c r="K1538" s="7">
        <v>3.49</v>
      </c>
      <c r="L1538" s="6" t="s">
        <v>32</v>
      </c>
      <c r="M1538" s="6">
        <v>202031</v>
      </c>
      <c r="N1538" s="6" t="str">
        <f t="shared" si="70"/>
        <v>2020-3-1</v>
      </c>
      <c r="O1538" s="7">
        <v>3.44</v>
      </c>
      <c r="P1538" s="7">
        <v>3.38</v>
      </c>
      <c r="Q1538" s="6" t="s">
        <v>32</v>
      </c>
      <c r="R1538" s="6">
        <v>202131</v>
      </c>
      <c r="S1538" s="6" t="str">
        <f t="shared" si="71"/>
        <v>2021-3-1</v>
      </c>
      <c r="T1538" s="7">
        <v>3.57</v>
      </c>
      <c r="U1538" s="7">
        <v>3.65</v>
      </c>
      <c r="V1538" s="6" t="s">
        <v>32</v>
      </c>
      <c r="W1538" s="6">
        <v>1</v>
      </c>
      <c r="X1538" s="6">
        <v>0</v>
      </c>
      <c r="Y1538" s="6">
        <v>1</v>
      </c>
      <c r="Z1538" s="6">
        <v>1</v>
      </c>
      <c r="AA1538" s="6">
        <v>1</v>
      </c>
      <c r="AB1538" s="17"/>
      <c r="AC1538" s="17"/>
      <c r="AD1538" s="17"/>
      <c r="AE1538" s="17">
        <v>0</v>
      </c>
      <c r="AF1538" s="6">
        <v>0</v>
      </c>
      <c r="AG1538" s="17"/>
      <c r="AH1538" s="17"/>
    </row>
    <row r="1539" spans="1:34" x14ac:dyDescent="0.3">
      <c r="A1539" s="6">
        <v>201981</v>
      </c>
      <c r="B1539" s="12" t="str">
        <f t="shared" ref="B1539:B1588" si="72">LEFT(A1539,4)&amp;"-"&amp;MID(A1539,5,1)&amp;"-"&amp;RIGHT(A1539,1)</f>
        <v>2019-8-1</v>
      </c>
      <c r="C1539" s="15">
        <v>2019</v>
      </c>
      <c r="D1539" s="15">
        <v>8</v>
      </c>
      <c r="E1539" s="15">
        <v>1</v>
      </c>
      <c r="F1539" s="6" t="s">
        <v>28</v>
      </c>
      <c r="G1539" s="6" t="s">
        <v>38</v>
      </c>
      <c r="H1539" s="7">
        <v>3.33</v>
      </c>
      <c r="I1539" s="6" t="s">
        <v>53</v>
      </c>
      <c r="J1539" s="6" t="s">
        <v>43</v>
      </c>
      <c r="K1539" s="7">
        <v>3.2</v>
      </c>
      <c r="L1539" s="6" t="s">
        <v>32</v>
      </c>
      <c r="M1539" s="6">
        <v>202031</v>
      </c>
      <c r="N1539" s="6" t="str">
        <f t="shared" ref="N1539:N1588" si="73">LEFT(M1539,4)&amp;"-"&amp;MID(M1539,5,1)&amp;"-"&amp;RIGHT(M1539,1)</f>
        <v>2020-3-1</v>
      </c>
      <c r="O1539" s="7">
        <v>3.31</v>
      </c>
      <c r="P1539" s="7">
        <v>3.7</v>
      </c>
      <c r="Q1539" s="6" t="s">
        <v>32</v>
      </c>
      <c r="R1539" s="6">
        <v>202081</v>
      </c>
      <c r="S1539" s="6" t="str">
        <f t="shared" ref="S1539:S1588" si="74">LEFT(R1539,4)&amp;"-"&amp;MID(R1539,5,1)&amp;"-"&amp;RIGHT(R1539,1)</f>
        <v>2020-8-1</v>
      </c>
      <c r="T1539" s="7">
        <v>3.25</v>
      </c>
      <c r="U1539" s="7">
        <v>3</v>
      </c>
      <c r="V1539" s="6" t="s">
        <v>32</v>
      </c>
      <c r="W1539" s="6">
        <v>1</v>
      </c>
      <c r="X1539" s="6">
        <v>0</v>
      </c>
      <c r="Y1539" s="6">
        <v>1</v>
      </c>
      <c r="Z1539" s="6">
        <v>1</v>
      </c>
      <c r="AA1539" s="6">
        <v>1</v>
      </c>
      <c r="AB1539" s="17"/>
      <c r="AC1539" s="17"/>
      <c r="AD1539" s="17"/>
      <c r="AE1539" s="17">
        <v>0</v>
      </c>
      <c r="AF1539" s="6">
        <v>0</v>
      </c>
      <c r="AG1539" s="17"/>
      <c r="AH1539" s="17"/>
    </row>
    <row r="1540" spans="1:34" x14ac:dyDescent="0.3">
      <c r="A1540" s="6">
        <v>201981</v>
      </c>
      <c r="B1540" s="12" t="str">
        <f t="shared" si="72"/>
        <v>2019-8-1</v>
      </c>
      <c r="C1540" s="15">
        <v>2019</v>
      </c>
      <c r="D1540" s="15">
        <v>8</v>
      </c>
      <c r="E1540" s="15">
        <v>1</v>
      </c>
      <c r="F1540" s="6" t="s">
        <v>28</v>
      </c>
      <c r="G1540" s="6" t="s">
        <v>40</v>
      </c>
      <c r="H1540" s="7">
        <v>3.92</v>
      </c>
      <c r="I1540" s="6" t="s">
        <v>66</v>
      </c>
      <c r="J1540" s="6" t="s">
        <v>41</v>
      </c>
      <c r="K1540" s="7">
        <v>3.82</v>
      </c>
      <c r="L1540" s="6" t="s">
        <v>32</v>
      </c>
      <c r="M1540" s="6">
        <v>202031</v>
      </c>
      <c r="N1540" s="6" t="str">
        <f t="shared" si="73"/>
        <v>2020-3-1</v>
      </c>
      <c r="O1540" s="7">
        <v>3.9</v>
      </c>
      <c r="P1540" s="7">
        <v>4</v>
      </c>
      <c r="Q1540" s="6" t="s">
        <v>32</v>
      </c>
      <c r="R1540" s="6">
        <v>202131</v>
      </c>
      <c r="S1540" s="6" t="str">
        <f t="shared" si="74"/>
        <v>2021-3-1</v>
      </c>
      <c r="T1540" s="7">
        <v>3.95</v>
      </c>
      <c r="U1540" s="7">
        <v>4</v>
      </c>
      <c r="V1540" s="6" t="s">
        <v>32</v>
      </c>
      <c r="W1540" s="6">
        <v>0</v>
      </c>
      <c r="X1540" s="6">
        <v>0</v>
      </c>
      <c r="Y1540" s="6">
        <v>1</v>
      </c>
      <c r="Z1540" s="6">
        <v>1</v>
      </c>
      <c r="AA1540" s="6">
        <v>1</v>
      </c>
      <c r="AB1540" s="17"/>
      <c r="AC1540" s="17"/>
      <c r="AD1540" s="17"/>
      <c r="AE1540" s="17">
        <v>0</v>
      </c>
      <c r="AF1540" s="6">
        <v>0</v>
      </c>
      <c r="AG1540" s="17"/>
      <c r="AH1540" s="17"/>
    </row>
    <row r="1541" spans="1:34" x14ac:dyDescent="0.3">
      <c r="A1541" s="6">
        <v>201981</v>
      </c>
      <c r="B1541" s="12" t="str">
        <f t="shared" si="72"/>
        <v>2019-8-1</v>
      </c>
      <c r="C1541" s="15">
        <v>2019</v>
      </c>
      <c r="D1541" s="15">
        <v>8</v>
      </c>
      <c r="E1541" s="15">
        <v>1</v>
      </c>
      <c r="F1541" s="6" t="s">
        <v>28</v>
      </c>
      <c r="G1541" s="6" t="s">
        <v>36</v>
      </c>
      <c r="H1541" s="7">
        <v>3.85</v>
      </c>
      <c r="I1541" s="6" t="s">
        <v>65</v>
      </c>
      <c r="J1541" s="6" t="s">
        <v>44</v>
      </c>
      <c r="K1541" s="7">
        <v>3.35</v>
      </c>
      <c r="L1541" s="6" t="s">
        <v>32</v>
      </c>
      <c r="M1541" s="6">
        <v>202061</v>
      </c>
      <c r="N1541" s="6" t="str">
        <f t="shared" si="73"/>
        <v>2020-6-1</v>
      </c>
      <c r="O1541" s="7">
        <v>3.51</v>
      </c>
      <c r="P1541" s="7">
        <v>3.7</v>
      </c>
      <c r="Q1541" s="6" t="s">
        <v>32</v>
      </c>
      <c r="R1541" s="6">
        <v>202131</v>
      </c>
      <c r="S1541" s="6" t="str">
        <f t="shared" si="74"/>
        <v>2021-3-1</v>
      </c>
      <c r="T1541" s="7">
        <v>3.59</v>
      </c>
      <c r="U1541" s="7">
        <v>3.57</v>
      </c>
      <c r="V1541" s="6" t="s">
        <v>32</v>
      </c>
      <c r="W1541" s="6">
        <v>0</v>
      </c>
      <c r="X1541" s="6">
        <v>1</v>
      </c>
      <c r="Y1541" s="6">
        <v>1</v>
      </c>
      <c r="Z1541" s="6">
        <v>1</v>
      </c>
      <c r="AA1541" s="6">
        <v>0</v>
      </c>
      <c r="AB1541" s="17"/>
      <c r="AC1541" s="17"/>
      <c r="AD1541" s="17"/>
      <c r="AE1541" s="17">
        <v>0</v>
      </c>
      <c r="AF1541" s="6">
        <v>0</v>
      </c>
      <c r="AG1541" s="17"/>
      <c r="AH1541" s="17"/>
    </row>
    <row r="1542" spans="1:34" x14ac:dyDescent="0.3">
      <c r="A1542" s="6">
        <v>201981</v>
      </c>
      <c r="B1542" s="12" t="str">
        <f t="shared" si="72"/>
        <v>2019-8-1</v>
      </c>
      <c r="C1542" s="15">
        <v>2019</v>
      </c>
      <c r="D1542" s="15">
        <v>8</v>
      </c>
      <c r="E1542" s="15">
        <v>1</v>
      </c>
      <c r="F1542" s="6" t="s">
        <v>33</v>
      </c>
      <c r="G1542" s="6" t="s">
        <v>37</v>
      </c>
      <c r="H1542" s="7">
        <v>3.44</v>
      </c>
      <c r="I1542" s="6" t="s">
        <v>65</v>
      </c>
      <c r="J1542" s="6" t="s">
        <v>41</v>
      </c>
      <c r="K1542" s="7">
        <v>3.2</v>
      </c>
      <c r="L1542" s="6" t="s">
        <v>32</v>
      </c>
      <c r="M1542" s="6">
        <v>202031</v>
      </c>
      <c r="N1542" s="6" t="str">
        <f t="shared" si="73"/>
        <v>2020-3-1</v>
      </c>
      <c r="O1542" s="7">
        <v>3.26</v>
      </c>
      <c r="P1542" s="7">
        <v>3.32</v>
      </c>
      <c r="Q1542" s="6" t="s">
        <v>32</v>
      </c>
      <c r="R1542" s="6">
        <v>202131</v>
      </c>
      <c r="S1542" s="6" t="str">
        <f t="shared" si="74"/>
        <v>2021-3-1</v>
      </c>
      <c r="T1542" s="7">
        <v>3.19</v>
      </c>
      <c r="U1542" s="7">
        <v>2.4300000000000002</v>
      </c>
      <c r="V1542" s="6" t="s">
        <v>32</v>
      </c>
      <c r="W1542" s="6">
        <v>0</v>
      </c>
      <c r="X1542" s="6">
        <v>0</v>
      </c>
      <c r="Y1542" s="6">
        <v>1</v>
      </c>
      <c r="Z1542" s="6">
        <v>1</v>
      </c>
      <c r="AA1542" s="6">
        <v>1</v>
      </c>
      <c r="AB1542" s="17"/>
      <c r="AC1542" s="17"/>
      <c r="AD1542" s="17"/>
      <c r="AE1542" s="17">
        <v>0</v>
      </c>
      <c r="AF1542" s="6">
        <v>0</v>
      </c>
      <c r="AG1542" s="17"/>
      <c r="AH1542" s="17"/>
    </row>
    <row r="1543" spans="1:34" x14ac:dyDescent="0.3">
      <c r="A1543" s="6">
        <v>201981</v>
      </c>
      <c r="B1543" s="12" t="str">
        <f t="shared" si="72"/>
        <v>2019-8-1</v>
      </c>
      <c r="C1543" s="15">
        <v>2019</v>
      </c>
      <c r="D1543" s="15">
        <v>8</v>
      </c>
      <c r="E1543" s="15">
        <v>1</v>
      </c>
      <c r="F1543" s="6" t="s">
        <v>28</v>
      </c>
      <c r="G1543" s="6" t="s">
        <v>40</v>
      </c>
      <c r="H1543" s="7">
        <v>2.92</v>
      </c>
      <c r="I1543" s="6" t="s">
        <v>57</v>
      </c>
      <c r="J1543" s="6" t="s">
        <v>31</v>
      </c>
      <c r="K1543" s="7">
        <v>2.27</v>
      </c>
      <c r="L1543" s="6" t="s">
        <v>32</v>
      </c>
      <c r="M1543" s="6">
        <v>202031</v>
      </c>
      <c r="N1543" s="6" t="str">
        <f t="shared" si="73"/>
        <v>2020-3-1</v>
      </c>
      <c r="O1543" s="7">
        <v>2.65</v>
      </c>
      <c r="P1543" s="7">
        <v>3.53</v>
      </c>
      <c r="Q1543" s="6" t="s">
        <v>32</v>
      </c>
      <c r="R1543" s="6">
        <v>202131</v>
      </c>
      <c r="S1543" s="6" t="str">
        <f t="shared" si="74"/>
        <v>2021-3-1</v>
      </c>
      <c r="T1543" s="7">
        <v>2.66</v>
      </c>
      <c r="U1543" s="7">
        <v>2.76</v>
      </c>
      <c r="V1543" s="6" t="s">
        <v>32</v>
      </c>
      <c r="W1543" s="6">
        <v>0</v>
      </c>
      <c r="X1543" s="6">
        <v>1</v>
      </c>
      <c r="Y1543" s="6">
        <v>1</v>
      </c>
      <c r="Z1543" s="6">
        <v>1</v>
      </c>
      <c r="AA1543" s="6">
        <v>1</v>
      </c>
      <c r="AB1543" s="17"/>
      <c r="AC1543" s="17"/>
      <c r="AD1543" s="17"/>
      <c r="AE1543" s="17">
        <v>0</v>
      </c>
      <c r="AF1543" s="6">
        <v>1</v>
      </c>
      <c r="AG1543" s="17"/>
      <c r="AH1543" s="17"/>
    </row>
    <row r="1544" spans="1:34" x14ac:dyDescent="0.3">
      <c r="A1544" s="6">
        <v>201981</v>
      </c>
      <c r="B1544" s="12" t="str">
        <f t="shared" si="72"/>
        <v>2019-8-1</v>
      </c>
      <c r="C1544" s="15">
        <v>2019</v>
      </c>
      <c r="D1544" s="15">
        <v>8</v>
      </c>
      <c r="E1544" s="15">
        <v>1</v>
      </c>
      <c r="F1544" s="6" t="s">
        <v>33</v>
      </c>
      <c r="G1544" s="6" t="s">
        <v>37</v>
      </c>
      <c r="H1544" s="7">
        <v>2.7</v>
      </c>
      <c r="I1544" s="6" t="s">
        <v>53</v>
      </c>
      <c r="J1544" s="6" t="s">
        <v>43</v>
      </c>
      <c r="K1544" s="7">
        <v>1.38</v>
      </c>
      <c r="L1544" s="6" t="s">
        <v>39</v>
      </c>
      <c r="M1544" s="6">
        <v>202031</v>
      </c>
      <c r="N1544" s="6" t="str">
        <f t="shared" si="73"/>
        <v>2020-3-1</v>
      </c>
      <c r="O1544" s="7">
        <v>1.38</v>
      </c>
      <c r="P1544" s="7">
        <v>0</v>
      </c>
      <c r="Q1544" s="6" t="s">
        <v>39</v>
      </c>
      <c r="R1544" s="6">
        <v>202031</v>
      </c>
      <c r="S1544" s="6" t="str">
        <f t="shared" si="74"/>
        <v>2020-3-1</v>
      </c>
      <c r="T1544" s="7">
        <v>1.38</v>
      </c>
      <c r="U1544" s="7">
        <v>0</v>
      </c>
      <c r="V1544" s="6" t="s">
        <v>39</v>
      </c>
      <c r="W1544" s="6">
        <v>1</v>
      </c>
      <c r="X1544" s="6">
        <v>0</v>
      </c>
      <c r="Y1544" s="6">
        <v>1</v>
      </c>
      <c r="Z1544" s="6">
        <v>0</v>
      </c>
      <c r="AA1544" s="6">
        <v>0</v>
      </c>
      <c r="AB1544" s="17"/>
      <c r="AC1544" s="17"/>
      <c r="AD1544" s="17"/>
      <c r="AE1544" s="17">
        <v>0</v>
      </c>
      <c r="AF1544" s="6">
        <v>0</v>
      </c>
      <c r="AG1544" s="17"/>
      <c r="AH1544" s="17"/>
    </row>
    <row r="1545" spans="1:34" x14ac:dyDescent="0.3">
      <c r="A1545" s="6">
        <v>201981</v>
      </c>
      <c r="B1545" s="12" t="str">
        <f t="shared" si="72"/>
        <v>2019-8-1</v>
      </c>
      <c r="C1545" s="15">
        <v>2019</v>
      </c>
      <c r="D1545" s="15">
        <v>8</v>
      </c>
      <c r="E1545" s="15">
        <v>1</v>
      </c>
      <c r="F1545" s="6" t="s">
        <v>28</v>
      </c>
      <c r="G1545" s="6" t="s">
        <v>38</v>
      </c>
      <c r="H1545" s="16">
        <v>3.36</v>
      </c>
      <c r="I1545" s="6" t="s">
        <v>51</v>
      </c>
      <c r="J1545" s="6" t="s">
        <v>43</v>
      </c>
      <c r="K1545" s="7">
        <v>3.9</v>
      </c>
      <c r="L1545" s="6" t="s">
        <v>32</v>
      </c>
      <c r="M1545" s="6">
        <v>202031</v>
      </c>
      <c r="N1545" s="6" t="str">
        <f t="shared" si="73"/>
        <v>2020-3-1</v>
      </c>
      <c r="O1545" s="7">
        <v>2.87</v>
      </c>
      <c r="P1545" s="7">
        <v>2.1</v>
      </c>
      <c r="Q1545" s="6" t="s">
        <v>32</v>
      </c>
      <c r="R1545" s="6">
        <v>202131</v>
      </c>
      <c r="S1545" s="6" t="str">
        <f t="shared" si="74"/>
        <v>2021-3-1</v>
      </c>
      <c r="T1545" s="7">
        <v>2.81</v>
      </c>
      <c r="U1545" s="7">
        <v>2.52</v>
      </c>
      <c r="V1545" s="6" t="s">
        <v>32</v>
      </c>
      <c r="W1545" s="6">
        <v>1</v>
      </c>
      <c r="X1545" s="6">
        <v>0</v>
      </c>
      <c r="Y1545" s="6">
        <v>1</v>
      </c>
      <c r="Z1545" s="6">
        <v>1</v>
      </c>
      <c r="AA1545" s="6">
        <v>0</v>
      </c>
      <c r="AB1545" s="17"/>
      <c r="AC1545" s="17"/>
      <c r="AD1545" s="17"/>
      <c r="AE1545" s="17">
        <v>0</v>
      </c>
      <c r="AF1545" s="6">
        <v>0</v>
      </c>
      <c r="AG1545" s="17"/>
      <c r="AH1545" s="17"/>
    </row>
    <row r="1546" spans="1:34" x14ac:dyDescent="0.3">
      <c r="A1546" s="6">
        <v>201981</v>
      </c>
      <c r="B1546" s="12" t="str">
        <f t="shared" si="72"/>
        <v>2019-8-1</v>
      </c>
      <c r="C1546" s="15">
        <v>2019</v>
      </c>
      <c r="D1546" s="15">
        <v>8</v>
      </c>
      <c r="E1546" s="15">
        <v>1</v>
      </c>
      <c r="F1546" s="6" t="s">
        <v>28</v>
      </c>
      <c r="G1546" s="6" t="s">
        <v>34</v>
      </c>
      <c r="H1546" s="7">
        <v>3.45</v>
      </c>
      <c r="I1546" s="6" t="s">
        <v>57</v>
      </c>
      <c r="J1546" s="6" t="s">
        <v>35</v>
      </c>
      <c r="K1546" s="7">
        <v>3.91</v>
      </c>
      <c r="L1546" s="6" t="s">
        <v>32</v>
      </c>
      <c r="M1546" s="6">
        <v>202031</v>
      </c>
      <c r="N1546" s="6" t="str">
        <f t="shared" si="73"/>
        <v>2020-3-1</v>
      </c>
      <c r="O1546" s="7">
        <v>3.7</v>
      </c>
      <c r="P1546" s="7">
        <v>3.46</v>
      </c>
      <c r="Q1546" s="6" t="s">
        <v>32</v>
      </c>
      <c r="R1546" s="6">
        <v>202131</v>
      </c>
      <c r="S1546" s="6" t="str">
        <f t="shared" si="74"/>
        <v>2021-3-1</v>
      </c>
      <c r="T1546" s="7">
        <v>3.66</v>
      </c>
      <c r="U1546" s="7">
        <v>3.73</v>
      </c>
      <c r="V1546" s="6" t="s">
        <v>32</v>
      </c>
      <c r="W1546" s="6">
        <v>0</v>
      </c>
      <c r="X1546" s="6">
        <v>1</v>
      </c>
      <c r="Y1546" s="6">
        <v>1</v>
      </c>
      <c r="Z1546" s="6">
        <v>1</v>
      </c>
      <c r="AA1546" s="6">
        <v>0</v>
      </c>
      <c r="AB1546" s="17"/>
      <c r="AC1546" s="17"/>
      <c r="AD1546" s="17"/>
      <c r="AE1546" s="17">
        <v>0</v>
      </c>
      <c r="AF1546" s="6">
        <v>1</v>
      </c>
      <c r="AG1546" s="17"/>
      <c r="AH1546" s="17"/>
    </row>
    <row r="1547" spans="1:34" x14ac:dyDescent="0.3">
      <c r="A1547" s="6">
        <v>201981</v>
      </c>
      <c r="B1547" s="12" t="str">
        <f t="shared" si="72"/>
        <v>2019-8-1</v>
      </c>
      <c r="C1547" s="15">
        <v>2019</v>
      </c>
      <c r="D1547" s="15">
        <v>8</v>
      </c>
      <c r="E1547" s="15">
        <v>1</v>
      </c>
      <c r="F1547" s="6" t="s">
        <v>33</v>
      </c>
      <c r="G1547" s="6" t="s">
        <v>38</v>
      </c>
      <c r="H1547" s="7">
        <v>2.91</v>
      </c>
      <c r="I1547" s="6" t="s">
        <v>53</v>
      </c>
      <c r="J1547" s="6" t="s">
        <v>41</v>
      </c>
      <c r="K1547" s="7">
        <v>2.94</v>
      </c>
      <c r="L1547" s="6" t="s">
        <v>32</v>
      </c>
      <c r="M1547" s="6">
        <v>202031</v>
      </c>
      <c r="N1547" s="6" t="str">
        <f t="shared" si="73"/>
        <v>2020-3-1</v>
      </c>
      <c r="O1547" s="7">
        <v>2.71</v>
      </c>
      <c r="P1547" s="7">
        <v>2.5</v>
      </c>
      <c r="Q1547" s="6" t="s">
        <v>32</v>
      </c>
      <c r="R1547" s="6">
        <v>202131</v>
      </c>
      <c r="S1547" s="6" t="str">
        <f t="shared" si="74"/>
        <v>2021-3-1</v>
      </c>
      <c r="T1547" s="7">
        <v>2.13</v>
      </c>
      <c r="U1547" s="7">
        <v>1.07</v>
      </c>
      <c r="V1547" s="6" t="s">
        <v>42</v>
      </c>
      <c r="W1547" s="6">
        <v>0</v>
      </c>
      <c r="X1547" s="6">
        <v>0</v>
      </c>
      <c r="Y1547" s="6">
        <v>1</v>
      </c>
      <c r="Z1547" s="6">
        <v>1</v>
      </c>
      <c r="AA1547" s="6">
        <v>1</v>
      </c>
      <c r="AB1547" s="17"/>
      <c r="AC1547" s="17"/>
      <c r="AD1547" s="17"/>
      <c r="AE1547" s="17">
        <v>0</v>
      </c>
      <c r="AF1547" s="6">
        <v>0</v>
      </c>
      <c r="AG1547" s="17"/>
      <c r="AH1547" s="17"/>
    </row>
    <row r="1548" spans="1:34" x14ac:dyDescent="0.3">
      <c r="A1548" s="6">
        <v>201981</v>
      </c>
      <c r="B1548" s="12" t="str">
        <f t="shared" si="72"/>
        <v>2019-8-1</v>
      </c>
      <c r="C1548" s="15">
        <v>2019</v>
      </c>
      <c r="D1548" s="15">
        <v>8</v>
      </c>
      <c r="E1548" s="15">
        <v>1</v>
      </c>
      <c r="F1548" s="6" t="s">
        <v>28</v>
      </c>
      <c r="G1548" s="6" t="s">
        <v>38</v>
      </c>
      <c r="H1548" s="7">
        <v>3.63</v>
      </c>
      <c r="I1548" s="6" t="s">
        <v>61</v>
      </c>
      <c r="J1548" s="6" t="s">
        <v>41</v>
      </c>
      <c r="K1548" s="7">
        <v>3.78</v>
      </c>
      <c r="L1548" s="6" t="s">
        <v>32</v>
      </c>
      <c r="M1548" s="6">
        <v>202031</v>
      </c>
      <c r="N1548" s="6" t="str">
        <f t="shared" si="73"/>
        <v>2020-3-1</v>
      </c>
      <c r="O1548" s="7">
        <v>3.75</v>
      </c>
      <c r="P1548" s="7">
        <v>3.73</v>
      </c>
      <c r="Q1548" s="6" t="s">
        <v>32</v>
      </c>
      <c r="R1548" s="6">
        <v>202131</v>
      </c>
      <c r="S1548" s="6" t="str">
        <f t="shared" si="74"/>
        <v>2021-3-1</v>
      </c>
      <c r="T1548" s="7">
        <v>3.86</v>
      </c>
      <c r="U1548" s="7">
        <v>3.92</v>
      </c>
      <c r="V1548" s="6" t="s">
        <v>32</v>
      </c>
      <c r="W1548" s="6">
        <v>1</v>
      </c>
      <c r="X1548" s="6">
        <v>0</v>
      </c>
      <c r="Y1548" s="6">
        <v>1</v>
      </c>
      <c r="Z1548" s="6">
        <v>1</v>
      </c>
      <c r="AA1548" s="6">
        <v>1</v>
      </c>
      <c r="AB1548" s="17"/>
      <c r="AC1548" s="17"/>
      <c r="AD1548" s="17"/>
      <c r="AE1548" s="17">
        <v>0</v>
      </c>
      <c r="AF1548" s="6">
        <v>1</v>
      </c>
      <c r="AG1548" s="17"/>
      <c r="AH1548" s="17"/>
    </row>
    <row r="1549" spans="1:34" x14ac:dyDescent="0.3">
      <c r="A1549" s="6">
        <v>201981</v>
      </c>
      <c r="B1549" s="12" t="str">
        <f t="shared" si="72"/>
        <v>2019-8-1</v>
      </c>
      <c r="C1549" s="15">
        <v>2019</v>
      </c>
      <c r="D1549" s="15">
        <v>8</v>
      </c>
      <c r="E1549" s="15">
        <v>1</v>
      </c>
      <c r="F1549" s="6" t="s">
        <v>33</v>
      </c>
      <c r="G1549" s="6" t="s">
        <v>37</v>
      </c>
      <c r="H1549" s="7">
        <v>3.1</v>
      </c>
      <c r="I1549" s="6" t="s">
        <v>54</v>
      </c>
      <c r="J1549" s="6" t="s">
        <v>46</v>
      </c>
      <c r="K1549" s="7">
        <v>1.25</v>
      </c>
      <c r="L1549" s="6" t="s">
        <v>39</v>
      </c>
      <c r="M1549" s="6">
        <v>202031</v>
      </c>
      <c r="N1549" s="6" t="str">
        <f t="shared" si="73"/>
        <v>2020-3-1</v>
      </c>
      <c r="O1549" s="7">
        <v>1.51</v>
      </c>
      <c r="P1549" s="7">
        <v>1.89</v>
      </c>
      <c r="Q1549" s="6" t="s">
        <v>64</v>
      </c>
      <c r="R1549" s="6">
        <v>202031</v>
      </c>
      <c r="S1549" s="6" t="str">
        <f t="shared" si="74"/>
        <v>2020-3-1</v>
      </c>
      <c r="T1549" s="7">
        <v>1.51</v>
      </c>
      <c r="U1549" s="7">
        <v>1.89</v>
      </c>
      <c r="V1549" s="6" t="s">
        <v>64</v>
      </c>
      <c r="W1549" s="6">
        <v>0</v>
      </c>
      <c r="X1549" s="6">
        <v>0</v>
      </c>
      <c r="Y1549" s="6">
        <v>1</v>
      </c>
      <c r="Z1549" s="6">
        <v>0</v>
      </c>
      <c r="AA1549" s="6">
        <v>0</v>
      </c>
      <c r="AB1549" s="17"/>
      <c r="AC1549" s="17"/>
      <c r="AD1549" s="17"/>
      <c r="AE1549" s="17">
        <v>0</v>
      </c>
      <c r="AF1549" s="6">
        <v>1</v>
      </c>
      <c r="AG1549" s="17"/>
      <c r="AH1549" s="17"/>
    </row>
    <row r="1550" spans="1:34" x14ac:dyDescent="0.3">
      <c r="A1550" s="6">
        <v>201981</v>
      </c>
      <c r="B1550" s="12" t="str">
        <f t="shared" si="72"/>
        <v>2019-8-1</v>
      </c>
      <c r="C1550" s="15">
        <v>2019</v>
      </c>
      <c r="D1550" s="15">
        <v>8</v>
      </c>
      <c r="E1550" s="15">
        <v>1</v>
      </c>
      <c r="F1550" s="6" t="s">
        <v>33</v>
      </c>
      <c r="G1550" s="6" t="s">
        <v>38</v>
      </c>
      <c r="H1550" s="7">
        <v>3.39</v>
      </c>
      <c r="I1550" s="6" t="s">
        <v>53</v>
      </c>
      <c r="J1550" s="6" t="s">
        <v>41</v>
      </c>
      <c r="K1550" s="7">
        <v>1.92</v>
      </c>
      <c r="L1550" s="6" t="s">
        <v>39</v>
      </c>
      <c r="M1550" s="6">
        <v>202031</v>
      </c>
      <c r="N1550" s="6" t="str">
        <f t="shared" si="73"/>
        <v>2020-3-1</v>
      </c>
      <c r="O1550" s="7">
        <v>2.2599999999999998</v>
      </c>
      <c r="P1550" s="7">
        <v>1.9</v>
      </c>
      <c r="Q1550" s="6" t="s">
        <v>42</v>
      </c>
      <c r="R1550" s="6">
        <v>202131</v>
      </c>
      <c r="S1550" s="6" t="str">
        <f t="shared" si="74"/>
        <v>2021-3-1</v>
      </c>
      <c r="T1550" s="7">
        <v>2.52</v>
      </c>
      <c r="U1550" s="7">
        <v>2.5299999999999998</v>
      </c>
      <c r="V1550" s="6" t="s">
        <v>32</v>
      </c>
      <c r="W1550" s="6">
        <v>0</v>
      </c>
      <c r="X1550" s="6">
        <v>0</v>
      </c>
      <c r="Y1550" s="6">
        <v>1</v>
      </c>
      <c r="Z1550" s="6">
        <v>1</v>
      </c>
      <c r="AA1550" s="6">
        <v>1</v>
      </c>
      <c r="AB1550" s="17"/>
      <c r="AC1550" s="17"/>
      <c r="AD1550" s="17"/>
      <c r="AE1550" s="17">
        <v>0</v>
      </c>
      <c r="AF1550" s="6">
        <v>0</v>
      </c>
      <c r="AG1550" s="17"/>
      <c r="AH1550" s="17"/>
    </row>
    <row r="1551" spans="1:34" x14ac:dyDescent="0.3">
      <c r="A1551" s="6">
        <v>201981</v>
      </c>
      <c r="B1551" s="12" t="str">
        <f t="shared" si="72"/>
        <v>2019-8-1</v>
      </c>
      <c r="C1551" s="15">
        <v>2019</v>
      </c>
      <c r="D1551" s="15">
        <v>8</v>
      </c>
      <c r="E1551" s="15">
        <v>1</v>
      </c>
      <c r="F1551" s="6" t="s">
        <v>28</v>
      </c>
      <c r="G1551" s="6" t="s">
        <v>38</v>
      </c>
      <c r="H1551" s="7">
        <v>3.63</v>
      </c>
      <c r="I1551" s="6" t="s">
        <v>51</v>
      </c>
      <c r="J1551" s="6" t="s">
        <v>41</v>
      </c>
      <c r="K1551" s="7">
        <v>2.92</v>
      </c>
      <c r="L1551" s="6" t="s">
        <v>32</v>
      </c>
      <c r="M1551" s="6">
        <v>202031</v>
      </c>
      <c r="N1551" s="6" t="str">
        <f t="shared" si="73"/>
        <v>2020-3-1</v>
      </c>
      <c r="O1551" s="7">
        <v>3.24</v>
      </c>
      <c r="P1551" s="7">
        <v>3.66</v>
      </c>
      <c r="Q1551" s="6" t="s">
        <v>32</v>
      </c>
      <c r="R1551" s="6">
        <v>202131</v>
      </c>
      <c r="S1551" s="6" t="str">
        <f t="shared" si="74"/>
        <v>2021-3-1</v>
      </c>
      <c r="T1551" s="7">
        <v>3.56</v>
      </c>
      <c r="U1551" s="7">
        <v>3.5</v>
      </c>
      <c r="V1551" s="6" t="s">
        <v>32</v>
      </c>
      <c r="W1551" s="6">
        <v>0</v>
      </c>
      <c r="X1551" s="6">
        <v>1</v>
      </c>
      <c r="Y1551" s="6">
        <v>1</v>
      </c>
      <c r="Z1551" s="6">
        <v>1</v>
      </c>
      <c r="AA1551" s="6">
        <v>1</v>
      </c>
      <c r="AB1551" s="17"/>
      <c r="AC1551" s="17"/>
      <c r="AD1551" s="17"/>
      <c r="AE1551" s="17">
        <v>0</v>
      </c>
      <c r="AF1551" s="6">
        <v>0</v>
      </c>
      <c r="AG1551" s="17"/>
      <c r="AH1551" s="17"/>
    </row>
    <row r="1552" spans="1:34" x14ac:dyDescent="0.3">
      <c r="A1552" s="6">
        <v>201981</v>
      </c>
      <c r="B1552" s="12" t="str">
        <f t="shared" si="72"/>
        <v>2019-8-1</v>
      </c>
      <c r="C1552" s="15">
        <v>2019</v>
      </c>
      <c r="D1552" s="15">
        <v>8</v>
      </c>
      <c r="E1552" s="15">
        <v>1</v>
      </c>
      <c r="F1552" s="6" t="s">
        <v>28</v>
      </c>
      <c r="G1552" s="6" t="s">
        <v>38</v>
      </c>
      <c r="H1552" s="7">
        <v>3.34</v>
      </c>
      <c r="I1552" s="6" t="s">
        <v>65</v>
      </c>
      <c r="J1552" s="6" t="s">
        <v>41</v>
      </c>
      <c r="K1552" s="7">
        <v>2.76</v>
      </c>
      <c r="L1552" s="6" t="s">
        <v>32</v>
      </c>
      <c r="M1552" s="6">
        <v>202031</v>
      </c>
      <c r="N1552" s="6" t="str">
        <f t="shared" si="73"/>
        <v>2020-3-1</v>
      </c>
      <c r="O1552" s="7">
        <v>3.26</v>
      </c>
      <c r="P1552" s="7">
        <v>3.67</v>
      </c>
      <c r="Q1552" s="6" t="s">
        <v>32</v>
      </c>
      <c r="R1552" s="6">
        <v>202131</v>
      </c>
      <c r="S1552" s="6" t="str">
        <f t="shared" si="74"/>
        <v>2021-3-1</v>
      </c>
      <c r="T1552" s="7">
        <v>3.53</v>
      </c>
      <c r="U1552" s="7">
        <v>3.75</v>
      </c>
      <c r="V1552" s="6" t="s">
        <v>32</v>
      </c>
      <c r="W1552" s="6">
        <v>0</v>
      </c>
      <c r="X1552" s="6">
        <v>0</v>
      </c>
      <c r="Y1552" s="6">
        <v>1</v>
      </c>
      <c r="Z1552" s="6">
        <v>1</v>
      </c>
      <c r="AA1552" s="6">
        <v>1</v>
      </c>
      <c r="AB1552" s="17"/>
      <c r="AC1552" s="17"/>
      <c r="AD1552" s="17"/>
      <c r="AE1552" s="17">
        <v>0</v>
      </c>
      <c r="AF1552" s="6">
        <v>0</v>
      </c>
      <c r="AG1552" s="17"/>
      <c r="AH1552" s="17"/>
    </row>
    <row r="1553" spans="1:34" x14ac:dyDescent="0.3">
      <c r="A1553" s="6">
        <v>201981</v>
      </c>
      <c r="B1553" s="12" t="str">
        <f t="shared" si="72"/>
        <v>2019-8-1</v>
      </c>
      <c r="C1553" s="15">
        <v>2019</v>
      </c>
      <c r="D1553" s="15">
        <v>8</v>
      </c>
      <c r="E1553" s="15">
        <v>1</v>
      </c>
      <c r="F1553" s="6" t="s">
        <v>33</v>
      </c>
      <c r="G1553" s="6" t="s">
        <v>40</v>
      </c>
      <c r="H1553" s="7">
        <v>3.51</v>
      </c>
      <c r="I1553" s="6" t="s">
        <v>66</v>
      </c>
      <c r="J1553" s="6" t="s">
        <v>31</v>
      </c>
      <c r="K1553" s="7">
        <v>3.26</v>
      </c>
      <c r="L1553" s="6" t="s">
        <v>32</v>
      </c>
      <c r="M1553" s="6">
        <v>202031</v>
      </c>
      <c r="N1553" s="6" t="str">
        <f t="shared" si="73"/>
        <v>2020-3-1</v>
      </c>
      <c r="O1553" s="7">
        <v>3.16</v>
      </c>
      <c r="P1553" s="7">
        <v>3.06</v>
      </c>
      <c r="Q1553" s="6" t="s">
        <v>32</v>
      </c>
      <c r="R1553" s="6">
        <v>202131</v>
      </c>
      <c r="S1553" s="6" t="str">
        <f t="shared" si="74"/>
        <v>2021-3-1</v>
      </c>
      <c r="T1553" s="7">
        <v>2.97</v>
      </c>
      <c r="U1553" s="7">
        <v>2.44</v>
      </c>
      <c r="V1553" s="6" t="s">
        <v>32</v>
      </c>
      <c r="W1553" s="6">
        <v>0</v>
      </c>
      <c r="X1553" s="6">
        <v>0</v>
      </c>
      <c r="Y1553" s="6">
        <v>1</v>
      </c>
      <c r="Z1553" s="6">
        <v>1</v>
      </c>
      <c r="AA1553" s="6">
        <v>1</v>
      </c>
      <c r="AB1553" s="17"/>
      <c r="AC1553" s="17"/>
      <c r="AD1553" s="17"/>
      <c r="AE1553" s="17">
        <v>0</v>
      </c>
      <c r="AF1553" s="6">
        <v>0</v>
      </c>
      <c r="AG1553" s="17"/>
      <c r="AH1553" s="17"/>
    </row>
    <row r="1554" spans="1:34" x14ac:dyDescent="0.3">
      <c r="A1554" s="6">
        <v>201981</v>
      </c>
      <c r="B1554" s="12" t="str">
        <f t="shared" si="72"/>
        <v>2019-8-1</v>
      </c>
      <c r="C1554" s="15">
        <v>2019</v>
      </c>
      <c r="D1554" s="15">
        <v>8</v>
      </c>
      <c r="E1554" s="15">
        <v>1</v>
      </c>
      <c r="F1554" s="6" t="s">
        <v>33</v>
      </c>
      <c r="G1554" s="6" t="s">
        <v>38</v>
      </c>
      <c r="H1554" s="7">
        <v>3.7</v>
      </c>
      <c r="I1554" s="6" t="s">
        <v>61</v>
      </c>
      <c r="J1554" s="6" t="s">
        <v>41</v>
      </c>
      <c r="K1554" s="7">
        <v>3.58</v>
      </c>
      <c r="L1554" s="6" t="s">
        <v>32</v>
      </c>
      <c r="M1554" s="6">
        <v>202031</v>
      </c>
      <c r="N1554" s="6" t="str">
        <f t="shared" si="73"/>
        <v>2020-3-1</v>
      </c>
      <c r="O1554" s="7">
        <v>3.5</v>
      </c>
      <c r="P1554" s="7">
        <v>3.43</v>
      </c>
      <c r="Q1554" s="6" t="s">
        <v>32</v>
      </c>
      <c r="R1554" s="6">
        <v>202131</v>
      </c>
      <c r="S1554" s="6" t="str">
        <f t="shared" si="74"/>
        <v>2021-3-1</v>
      </c>
      <c r="T1554" s="7">
        <v>3.56</v>
      </c>
      <c r="U1554" s="7">
        <v>3.42</v>
      </c>
      <c r="V1554" s="6" t="s">
        <v>32</v>
      </c>
      <c r="W1554" s="6">
        <v>0</v>
      </c>
      <c r="X1554" s="6">
        <v>0</v>
      </c>
      <c r="Y1554" s="6">
        <v>1</v>
      </c>
      <c r="Z1554" s="6">
        <v>1</v>
      </c>
      <c r="AA1554" s="6">
        <v>1</v>
      </c>
      <c r="AB1554" s="17"/>
      <c r="AC1554" s="17"/>
      <c r="AD1554" s="17"/>
      <c r="AE1554" s="17">
        <v>0</v>
      </c>
      <c r="AF1554" s="6">
        <v>1</v>
      </c>
      <c r="AG1554" s="17"/>
      <c r="AH1554" s="17"/>
    </row>
    <row r="1555" spans="1:34" x14ac:dyDescent="0.3">
      <c r="A1555" s="6">
        <v>201981</v>
      </c>
      <c r="B1555" s="12" t="str">
        <f t="shared" si="72"/>
        <v>2019-8-1</v>
      </c>
      <c r="C1555" s="15">
        <v>2019</v>
      </c>
      <c r="D1555" s="15">
        <v>8</v>
      </c>
      <c r="E1555" s="15">
        <v>1</v>
      </c>
      <c r="F1555" s="6" t="s">
        <v>33</v>
      </c>
      <c r="G1555" s="6" t="s">
        <v>38</v>
      </c>
      <c r="H1555" s="7">
        <v>3.7</v>
      </c>
      <c r="I1555" s="6" t="s">
        <v>54</v>
      </c>
      <c r="J1555" s="6" t="s">
        <v>31</v>
      </c>
      <c r="K1555" s="7">
        <v>3.23</v>
      </c>
      <c r="L1555" s="6" t="s">
        <v>32</v>
      </c>
      <c r="M1555" s="6">
        <v>202031</v>
      </c>
      <c r="N1555" s="6" t="str">
        <f t="shared" si="73"/>
        <v>2020-3-1</v>
      </c>
      <c r="O1555" s="7">
        <v>3.48</v>
      </c>
      <c r="P1555" s="7">
        <v>3.67</v>
      </c>
      <c r="Q1555" s="6" t="s">
        <v>32</v>
      </c>
      <c r="R1555" s="6">
        <v>202131</v>
      </c>
      <c r="S1555" s="6" t="str">
        <f t="shared" si="74"/>
        <v>2021-3-1</v>
      </c>
      <c r="T1555" s="7">
        <v>3.45</v>
      </c>
      <c r="U1555" s="7">
        <v>3.5</v>
      </c>
      <c r="V1555" s="6" t="s">
        <v>32</v>
      </c>
      <c r="W1555" s="6">
        <v>0</v>
      </c>
      <c r="X1555" s="6">
        <v>1</v>
      </c>
      <c r="Y1555" s="6">
        <v>1</v>
      </c>
      <c r="Z1555" s="6">
        <v>1</v>
      </c>
      <c r="AA1555" s="6">
        <v>1</v>
      </c>
      <c r="AB1555" s="17"/>
      <c r="AC1555" s="17"/>
      <c r="AD1555" s="17"/>
      <c r="AE1555" s="17">
        <v>0</v>
      </c>
      <c r="AF1555" s="6">
        <v>1</v>
      </c>
      <c r="AG1555" s="17"/>
      <c r="AH1555" s="17"/>
    </row>
    <row r="1556" spans="1:34" x14ac:dyDescent="0.3">
      <c r="A1556" s="6">
        <v>201981</v>
      </c>
      <c r="B1556" s="12" t="str">
        <f t="shared" si="72"/>
        <v>2019-8-1</v>
      </c>
      <c r="C1556" s="15">
        <v>2019</v>
      </c>
      <c r="D1556" s="15">
        <v>8</v>
      </c>
      <c r="E1556" s="15">
        <v>1</v>
      </c>
      <c r="F1556" s="6" t="s">
        <v>28</v>
      </c>
      <c r="G1556" s="6" t="s">
        <v>40</v>
      </c>
      <c r="H1556" s="7">
        <v>3.43</v>
      </c>
      <c r="I1556" s="6" t="s">
        <v>56</v>
      </c>
      <c r="J1556" s="6" t="s">
        <v>31</v>
      </c>
      <c r="K1556" s="7">
        <v>2.48</v>
      </c>
      <c r="L1556" s="6" t="s">
        <v>32</v>
      </c>
      <c r="M1556" s="6">
        <v>202031</v>
      </c>
      <c r="N1556" s="6" t="str">
        <f t="shared" si="73"/>
        <v>2020-3-1</v>
      </c>
      <c r="O1556" s="7">
        <v>2.81</v>
      </c>
      <c r="P1556" s="7">
        <v>3.14</v>
      </c>
      <c r="Q1556" s="6" t="s">
        <v>32</v>
      </c>
      <c r="R1556" s="6">
        <v>202131</v>
      </c>
      <c r="S1556" s="6" t="str">
        <f t="shared" si="74"/>
        <v>2021-3-1</v>
      </c>
      <c r="T1556" s="7">
        <v>3.05</v>
      </c>
      <c r="U1556" s="7">
        <v>3.5</v>
      </c>
      <c r="V1556" s="6" t="s">
        <v>32</v>
      </c>
      <c r="W1556" s="6">
        <v>0</v>
      </c>
      <c r="X1556" s="6">
        <v>1</v>
      </c>
      <c r="Y1556" s="6">
        <v>1</v>
      </c>
      <c r="Z1556" s="6">
        <v>1</v>
      </c>
      <c r="AA1556" s="6">
        <v>1</v>
      </c>
      <c r="AB1556" s="17"/>
      <c r="AC1556" s="17"/>
      <c r="AD1556" s="17"/>
      <c r="AE1556" s="17">
        <v>0</v>
      </c>
      <c r="AF1556" s="6">
        <v>0</v>
      </c>
      <c r="AG1556" s="17"/>
      <c r="AH1556" s="17"/>
    </row>
    <row r="1557" spans="1:34" x14ac:dyDescent="0.3">
      <c r="A1557" s="6">
        <v>201981</v>
      </c>
      <c r="B1557" s="12" t="str">
        <f t="shared" si="72"/>
        <v>2019-8-1</v>
      </c>
      <c r="C1557" s="15">
        <v>2019</v>
      </c>
      <c r="D1557" s="15">
        <v>8</v>
      </c>
      <c r="E1557" s="15">
        <v>1</v>
      </c>
      <c r="F1557" s="6" t="s">
        <v>33</v>
      </c>
      <c r="G1557" s="6" t="s">
        <v>40</v>
      </c>
      <c r="H1557" s="7">
        <v>3.69</v>
      </c>
      <c r="I1557" s="6" t="s">
        <v>66</v>
      </c>
      <c r="J1557" s="6" t="s">
        <v>43</v>
      </c>
      <c r="K1557" s="7">
        <v>3.57</v>
      </c>
      <c r="L1557" s="6" t="s">
        <v>32</v>
      </c>
      <c r="M1557" s="6">
        <v>202031</v>
      </c>
      <c r="N1557" s="6" t="str">
        <f t="shared" si="73"/>
        <v>2020-3-1</v>
      </c>
      <c r="O1557" s="7">
        <v>3.57</v>
      </c>
      <c r="P1557" s="7">
        <v>3.57</v>
      </c>
      <c r="Q1557" s="6" t="s">
        <v>32</v>
      </c>
      <c r="R1557" s="6">
        <v>202131</v>
      </c>
      <c r="S1557" s="6" t="str">
        <f t="shared" si="74"/>
        <v>2021-3-1</v>
      </c>
      <c r="T1557" s="7">
        <v>2.99</v>
      </c>
      <c r="U1557" s="7">
        <v>1.57</v>
      </c>
      <c r="V1557" s="6" t="s">
        <v>42</v>
      </c>
      <c r="W1557" s="6">
        <v>1</v>
      </c>
      <c r="X1557" s="6">
        <v>0</v>
      </c>
      <c r="Y1557" s="6">
        <v>1</v>
      </c>
      <c r="Z1557" s="6">
        <v>1</v>
      </c>
      <c r="AA1557" s="6">
        <v>1</v>
      </c>
      <c r="AB1557" s="17"/>
      <c r="AC1557" s="17"/>
      <c r="AD1557" s="17"/>
      <c r="AE1557" s="17">
        <v>0</v>
      </c>
      <c r="AF1557" s="6">
        <v>0</v>
      </c>
      <c r="AG1557" s="17"/>
      <c r="AH1557" s="17"/>
    </row>
    <row r="1558" spans="1:34" x14ac:dyDescent="0.3">
      <c r="A1558" s="6">
        <v>201981</v>
      </c>
      <c r="B1558" s="12" t="str">
        <f t="shared" si="72"/>
        <v>2019-8-1</v>
      </c>
      <c r="C1558" s="15">
        <v>2019</v>
      </c>
      <c r="D1558" s="15">
        <v>8</v>
      </c>
      <c r="E1558" s="15">
        <v>1</v>
      </c>
      <c r="F1558" s="6" t="s">
        <v>28</v>
      </c>
      <c r="G1558" s="6" t="s">
        <v>38</v>
      </c>
      <c r="H1558" s="7">
        <v>3.14</v>
      </c>
      <c r="I1558" s="6" t="s">
        <v>57</v>
      </c>
      <c r="J1558" s="6" t="s">
        <v>31</v>
      </c>
      <c r="K1558" s="7">
        <v>3.8</v>
      </c>
      <c r="L1558" s="6" t="s">
        <v>32</v>
      </c>
      <c r="M1558" s="6">
        <v>202031</v>
      </c>
      <c r="N1558" s="6" t="str">
        <f t="shared" si="73"/>
        <v>2020-3-1</v>
      </c>
      <c r="O1558" s="7">
        <v>3.67</v>
      </c>
      <c r="P1558" s="7">
        <v>3.57</v>
      </c>
      <c r="Q1558" s="6" t="s">
        <v>32</v>
      </c>
      <c r="R1558" s="6">
        <v>202131</v>
      </c>
      <c r="S1558" s="6" t="str">
        <f t="shared" si="74"/>
        <v>2021-3-1</v>
      </c>
      <c r="T1558" s="7">
        <v>3.39</v>
      </c>
      <c r="U1558" s="7">
        <v>3.46</v>
      </c>
      <c r="V1558" s="6" t="s">
        <v>32</v>
      </c>
      <c r="W1558" s="6">
        <v>0</v>
      </c>
      <c r="X1558" s="6">
        <v>1</v>
      </c>
      <c r="Y1558" s="6">
        <v>1</v>
      </c>
      <c r="Z1558" s="6">
        <v>1</v>
      </c>
      <c r="AA1558" s="6">
        <v>1</v>
      </c>
      <c r="AB1558" s="17"/>
      <c r="AC1558" s="17"/>
      <c r="AD1558" s="17"/>
      <c r="AE1558" s="17">
        <v>0</v>
      </c>
      <c r="AF1558" s="6">
        <v>1</v>
      </c>
      <c r="AG1558" s="17"/>
      <c r="AH1558" s="17"/>
    </row>
    <row r="1559" spans="1:34" x14ac:dyDescent="0.3">
      <c r="A1559" s="6">
        <v>201981</v>
      </c>
      <c r="B1559" s="12" t="str">
        <f t="shared" si="72"/>
        <v>2019-8-1</v>
      </c>
      <c r="C1559" s="15">
        <v>2019</v>
      </c>
      <c r="D1559" s="15">
        <v>8</v>
      </c>
      <c r="E1559" s="15">
        <v>1</v>
      </c>
      <c r="F1559" s="6" t="s">
        <v>28</v>
      </c>
      <c r="G1559" s="6" t="s">
        <v>40</v>
      </c>
      <c r="H1559" s="7">
        <v>3.41</v>
      </c>
      <c r="I1559" s="6" t="s">
        <v>51</v>
      </c>
      <c r="J1559" s="6" t="s">
        <v>43</v>
      </c>
      <c r="K1559" s="7">
        <v>2.65</v>
      </c>
      <c r="L1559" s="6" t="s">
        <v>32</v>
      </c>
      <c r="M1559" s="6">
        <v>202031</v>
      </c>
      <c r="N1559" s="6" t="str">
        <f t="shared" si="73"/>
        <v>2020-3-1</v>
      </c>
      <c r="O1559" s="7">
        <v>2.7</v>
      </c>
      <c r="P1559" s="7">
        <v>2.75</v>
      </c>
      <c r="Q1559" s="6" t="s">
        <v>32</v>
      </c>
      <c r="R1559" s="6">
        <v>202131</v>
      </c>
      <c r="S1559" s="6" t="str">
        <f t="shared" si="74"/>
        <v>2021-3-1</v>
      </c>
      <c r="T1559" s="7">
        <v>3.1</v>
      </c>
      <c r="U1559" s="7">
        <v>3.46</v>
      </c>
      <c r="V1559" s="6" t="s">
        <v>32</v>
      </c>
      <c r="W1559" s="6">
        <v>1</v>
      </c>
      <c r="X1559" s="6">
        <v>1</v>
      </c>
      <c r="Y1559" s="6">
        <v>1</v>
      </c>
      <c r="Z1559" s="6">
        <v>1</v>
      </c>
      <c r="AA1559" s="6">
        <v>1</v>
      </c>
      <c r="AB1559" s="17"/>
      <c r="AC1559" s="17"/>
      <c r="AD1559" s="17"/>
      <c r="AE1559" s="17">
        <v>0</v>
      </c>
      <c r="AF1559" s="6">
        <v>0</v>
      </c>
      <c r="AG1559" s="17"/>
      <c r="AH1559" s="17"/>
    </row>
    <row r="1560" spans="1:34" x14ac:dyDescent="0.3">
      <c r="A1560" s="6">
        <v>201981</v>
      </c>
      <c r="B1560" s="12" t="str">
        <f t="shared" si="72"/>
        <v>2019-8-1</v>
      </c>
      <c r="C1560" s="15">
        <v>2019</v>
      </c>
      <c r="D1560" s="15">
        <v>8</v>
      </c>
      <c r="E1560" s="15">
        <v>1</v>
      </c>
      <c r="F1560" s="6" t="s">
        <v>33</v>
      </c>
      <c r="G1560" s="6" t="s">
        <v>40</v>
      </c>
      <c r="H1560" s="7">
        <v>3.97</v>
      </c>
      <c r="I1560" s="6" t="s">
        <v>53</v>
      </c>
      <c r="J1560" s="6" t="s">
        <v>41</v>
      </c>
      <c r="K1560" s="7">
        <v>3.57</v>
      </c>
      <c r="L1560" s="6" t="s">
        <v>32</v>
      </c>
      <c r="M1560" s="6">
        <v>202031</v>
      </c>
      <c r="N1560" s="6" t="str">
        <f t="shared" si="73"/>
        <v>2020-3-1</v>
      </c>
      <c r="O1560" s="7">
        <v>3.78</v>
      </c>
      <c r="P1560" s="7">
        <v>4</v>
      </c>
      <c r="Q1560" s="6" t="s">
        <v>32</v>
      </c>
      <c r="R1560" s="6">
        <v>202131</v>
      </c>
      <c r="S1560" s="6" t="str">
        <f t="shared" si="74"/>
        <v>2021-3-1</v>
      </c>
      <c r="T1560" s="7">
        <v>3.82</v>
      </c>
      <c r="U1560" s="7">
        <v>4</v>
      </c>
      <c r="V1560" s="6" t="s">
        <v>32</v>
      </c>
      <c r="W1560" s="6">
        <v>1</v>
      </c>
      <c r="X1560" s="6">
        <v>0</v>
      </c>
      <c r="Y1560" s="6">
        <v>1</v>
      </c>
      <c r="Z1560" s="6">
        <v>1</v>
      </c>
      <c r="AA1560" s="6">
        <v>1</v>
      </c>
      <c r="AB1560" s="17"/>
      <c r="AC1560" s="17"/>
      <c r="AD1560" s="17"/>
      <c r="AE1560" s="17">
        <v>0</v>
      </c>
      <c r="AF1560" s="6">
        <v>0</v>
      </c>
      <c r="AG1560" s="17"/>
      <c r="AH1560" s="17"/>
    </row>
    <row r="1561" spans="1:34" x14ac:dyDescent="0.3">
      <c r="A1561" s="6">
        <v>201981</v>
      </c>
      <c r="B1561" s="12" t="str">
        <f t="shared" si="72"/>
        <v>2019-8-1</v>
      </c>
      <c r="C1561" s="15">
        <v>2019</v>
      </c>
      <c r="D1561" s="15">
        <v>8</v>
      </c>
      <c r="E1561" s="15">
        <v>1</v>
      </c>
      <c r="F1561" s="6" t="s">
        <v>33</v>
      </c>
      <c r="G1561" s="6" t="s">
        <v>40</v>
      </c>
      <c r="H1561" s="7">
        <v>3.77</v>
      </c>
      <c r="I1561" s="6" t="s">
        <v>54</v>
      </c>
      <c r="J1561" s="6" t="s">
        <v>41</v>
      </c>
      <c r="K1561" s="7">
        <v>4</v>
      </c>
      <c r="L1561" s="6" t="s">
        <v>32</v>
      </c>
      <c r="M1561" s="6">
        <v>202031</v>
      </c>
      <c r="N1561" s="6" t="str">
        <f t="shared" si="73"/>
        <v>2020-3-1</v>
      </c>
      <c r="O1561" s="7">
        <v>4</v>
      </c>
      <c r="P1561" s="7">
        <v>4</v>
      </c>
      <c r="Q1561" s="6" t="s">
        <v>32</v>
      </c>
      <c r="R1561" s="6">
        <v>202131</v>
      </c>
      <c r="S1561" s="6" t="str">
        <f t="shared" si="74"/>
        <v>2021-3-1</v>
      </c>
      <c r="T1561" s="7">
        <v>4</v>
      </c>
      <c r="U1561" s="7">
        <v>4</v>
      </c>
      <c r="V1561" s="6" t="s">
        <v>32</v>
      </c>
      <c r="W1561" s="6">
        <v>1</v>
      </c>
      <c r="X1561" s="6">
        <v>0</v>
      </c>
      <c r="Y1561" s="6">
        <v>1</v>
      </c>
      <c r="Z1561" s="6">
        <v>1</v>
      </c>
      <c r="AA1561" s="6">
        <v>1</v>
      </c>
      <c r="AB1561" s="17"/>
      <c r="AC1561" s="17"/>
      <c r="AD1561" s="17"/>
      <c r="AE1561" s="17">
        <v>0</v>
      </c>
      <c r="AF1561" s="6">
        <v>1</v>
      </c>
      <c r="AG1561" s="17"/>
      <c r="AH1561" s="17"/>
    </row>
    <row r="1562" spans="1:34" x14ac:dyDescent="0.3">
      <c r="A1562" s="6">
        <v>201981</v>
      </c>
      <c r="B1562" s="12" t="str">
        <f t="shared" si="72"/>
        <v>2019-8-1</v>
      </c>
      <c r="C1562" s="15">
        <v>2019</v>
      </c>
      <c r="D1562" s="15">
        <v>8</v>
      </c>
      <c r="E1562" s="15">
        <v>1</v>
      </c>
      <c r="F1562" s="6" t="s">
        <v>33</v>
      </c>
      <c r="G1562" s="6" t="s">
        <v>36</v>
      </c>
      <c r="H1562" s="7">
        <v>3.38</v>
      </c>
      <c r="I1562" s="6" t="s">
        <v>54</v>
      </c>
      <c r="J1562" s="6" t="s">
        <v>41</v>
      </c>
      <c r="K1562" s="7">
        <v>3.85</v>
      </c>
      <c r="L1562" s="6" t="s">
        <v>32</v>
      </c>
      <c r="M1562" s="6">
        <v>202031</v>
      </c>
      <c r="N1562" s="6" t="str">
        <f t="shared" si="73"/>
        <v>2020-3-1</v>
      </c>
      <c r="O1562" s="7">
        <v>3.9</v>
      </c>
      <c r="P1562" s="7">
        <v>4</v>
      </c>
      <c r="Q1562" s="6" t="s">
        <v>32</v>
      </c>
      <c r="R1562" s="6">
        <v>202131</v>
      </c>
      <c r="S1562" s="6" t="str">
        <f t="shared" si="74"/>
        <v>2021-3-1</v>
      </c>
      <c r="T1562" s="7">
        <v>3.52</v>
      </c>
      <c r="U1562" s="7">
        <v>2.77</v>
      </c>
      <c r="V1562" s="6" t="s">
        <v>32</v>
      </c>
      <c r="W1562" s="6">
        <v>0</v>
      </c>
      <c r="X1562" s="6">
        <v>0</v>
      </c>
      <c r="Y1562" s="6">
        <v>1</v>
      </c>
      <c r="Z1562" s="6">
        <v>1</v>
      </c>
      <c r="AA1562" s="6">
        <v>1</v>
      </c>
      <c r="AB1562" s="17"/>
      <c r="AC1562" s="17"/>
      <c r="AD1562" s="17"/>
      <c r="AE1562" s="17">
        <v>0</v>
      </c>
      <c r="AF1562" s="6">
        <v>1</v>
      </c>
      <c r="AG1562" s="17"/>
      <c r="AH1562" s="17"/>
    </row>
    <row r="1563" spans="1:34" x14ac:dyDescent="0.3">
      <c r="A1563" s="6">
        <v>201981</v>
      </c>
      <c r="B1563" s="12" t="str">
        <f t="shared" si="72"/>
        <v>2019-8-1</v>
      </c>
      <c r="C1563" s="15">
        <v>2019</v>
      </c>
      <c r="D1563" s="15">
        <v>8</v>
      </c>
      <c r="E1563" s="15">
        <v>1</v>
      </c>
      <c r="F1563" s="6" t="s">
        <v>33</v>
      </c>
      <c r="G1563" s="6" t="s">
        <v>38</v>
      </c>
      <c r="H1563" s="7">
        <v>3.61</v>
      </c>
      <c r="I1563" s="6" t="s">
        <v>56</v>
      </c>
      <c r="J1563" s="6" t="s">
        <v>41</v>
      </c>
      <c r="K1563" s="7">
        <v>3.5</v>
      </c>
      <c r="L1563" s="6" t="s">
        <v>32</v>
      </c>
      <c r="M1563" s="6">
        <v>202031</v>
      </c>
      <c r="N1563" s="6" t="str">
        <f t="shared" si="73"/>
        <v>2020-3-1</v>
      </c>
      <c r="O1563" s="7">
        <v>3.53</v>
      </c>
      <c r="P1563" s="7">
        <v>3.57</v>
      </c>
      <c r="Q1563" s="6" t="s">
        <v>32</v>
      </c>
      <c r="R1563" s="6">
        <v>202131</v>
      </c>
      <c r="S1563" s="6" t="str">
        <f t="shared" si="74"/>
        <v>2021-3-1</v>
      </c>
      <c r="T1563" s="7">
        <v>3.56</v>
      </c>
      <c r="U1563" s="7">
        <v>3.75</v>
      </c>
      <c r="V1563" s="6" t="s">
        <v>32</v>
      </c>
      <c r="W1563" s="6">
        <v>0</v>
      </c>
      <c r="X1563" s="6">
        <v>0</v>
      </c>
      <c r="Y1563" s="6">
        <v>1</v>
      </c>
      <c r="Z1563" s="6">
        <v>1</v>
      </c>
      <c r="AA1563" s="6">
        <v>1</v>
      </c>
      <c r="AB1563" s="17"/>
      <c r="AC1563" s="17"/>
      <c r="AD1563" s="17"/>
      <c r="AE1563" s="17">
        <v>0</v>
      </c>
      <c r="AF1563" s="6">
        <v>0</v>
      </c>
      <c r="AG1563" s="17"/>
      <c r="AH1563" s="17"/>
    </row>
    <row r="1564" spans="1:34" x14ac:dyDescent="0.3">
      <c r="A1564" s="6">
        <v>201981</v>
      </c>
      <c r="B1564" s="12" t="str">
        <f t="shared" si="72"/>
        <v>2019-8-1</v>
      </c>
      <c r="C1564" s="15">
        <v>2019</v>
      </c>
      <c r="D1564" s="15">
        <v>8</v>
      </c>
      <c r="E1564" s="15">
        <v>1</v>
      </c>
      <c r="F1564" s="6" t="s">
        <v>33</v>
      </c>
      <c r="G1564" s="6" t="s">
        <v>36</v>
      </c>
      <c r="H1564" s="7">
        <v>4</v>
      </c>
      <c r="I1564" s="6" t="s">
        <v>66</v>
      </c>
      <c r="J1564" s="6" t="s">
        <v>31</v>
      </c>
      <c r="K1564" s="7">
        <v>4</v>
      </c>
      <c r="L1564" s="6" t="s">
        <v>32</v>
      </c>
      <c r="M1564" s="6">
        <v>202031</v>
      </c>
      <c r="N1564" s="6" t="str">
        <f t="shared" si="73"/>
        <v>2020-3-1</v>
      </c>
      <c r="O1564" s="7">
        <v>4</v>
      </c>
      <c r="P1564" s="7">
        <v>4</v>
      </c>
      <c r="Q1564" s="6" t="s">
        <v>32</v>
      </c>
      <c r="R1564" s="6">
        <v>202131</v>
      </c>
      <c r="S1564" s="6" t="str">
        <f t="shared" si="74"/>
        <v>2021-3-1</v>
      </c>
      <c r="T1564" s="7">
        <v>4</v>
      </c>
      <c r="U1564" s="7">
        <v>4</v>
      </c>
      <c r="V1564" s="6" t="s">
        <v>32</v>
      </c>
      <c r="W1564" s="6">
        <v>0</v>
      </c>
      <c r="X1564" s="6">
        <v>0</v>
      </c>
      <c r="Y1564" s="6">
        <v>1</v>
      </c>
      <c r="Z1564" s="6">
        <v>1</v>
      </c>
      <c r="AA1564" s="6">
        <v>1</v>
      </c>
      <c r="AB1564" s="17"/>
      <c r="AC1564" s="17"/>
      <c r="AD1564" s="17"/>
      <c r="AE1564" s="17">
        <v>0</v>
      </c>
      <c r="AF1564" s="6">
        <v>0</v>
      </c>
      <c r="AG1564" s="17"/>
      <c r="AH1564" s="17"/>
    </row>
    <row r="1565" spans="1:34" x14ac:dyDescent="0.3">
      <c r="A1565" s="6">
        <v>201981</v>
      </c>
      <c r="B1565" s="12" t="str">
        <f t="shared" si="72"/>
        <v>2019-8-1</v>
      </c>
      <c r="C1565" s="15">
        <v>2019</v>
      </c>
      <c r="D1565" s="15">
        <v>8</v>
      </c>
      <c r="E1565" s="15">
        <v>1</v>
      </c>
      <c r="F1565" s="6" t="s">
        <v>28</v>
      </c>
      <c r="G1565" s="6" t="s">
        <v>37</v>
      </c>
      <c r="H1565" s="7">
        <v>3.59</v>
      </c>
      <c r="I1565" s="6" t="s">
        <v>66</v>
      </c>
      <c r="J1565" s="6" t="s">
        <v>31</v>
      </c>
      <c r="K1565" s="7">
        <v>4</v>
      </c>
      <c r="L1565" s="6" t="s">
        <v>32</v>
      </c>
      <c r="M1565" s="6">
        <v>202031</v>
      </c>
      <c r="N1565" s="6" t="str">
        <f t="shared" si="73"/>
        <v>2020-3-1</v>
      </c>
      <c r="O1565" s="7">
        <v>3.91</v>
      </c>
      <c r="P1565" s="7">
        <v>3.85</v>
      </c>
      <c r="Q1565" s="6" t="s">
        <v>32</v>
      </c>
      <c r="R1565" s="6">
        <v>202131</v>
      </c>
      <c r="S1565" s="6" t="str">
        <f t="shared" si="74"/>
        <v>2021-3-1</v>
      </c>
      <c r="T1565" s="7">
        <v>3.85</v>
      </c>
      <c r="U1565" s="7">
        <v>3.85</v>
      </c>
      <c r="V1565" s="6" t="s">
        <v>32</v>
      </c>
      <c r="W1565" s="6">
        <v>0</v>
      </c>
      <c r="X1565" s="6">
        <v>1</v>
      </c>
      <c r="Y1565" s="6">
        <v>1</v>
      </c>
      <c r="Z1565" s="6">
        <v>1</v>
      </c>
      <c r="AA1565" s="6">
        <v>1</v>
      </c>
      <c r="AB1565" s="17"/>
      <c r="AC1565" s="17"/>
      <c r="AD1565" s="17"/>
      <c r="AE1565" s="17">
        <v>0</v>
      </c>
      <c r="AF1565" s="6">
        <v>0</v>
      </c>
      <c r="AG1565" s="17"/>
      <c r="AH1565" s="17"/>
    </row>
    <row r="1566" spans="1:34" x14ac:dyDescent="0.3">
      <c r="A1566" s="6">
        <v>201981</v>
      </c>
      <c r="B1566" s="12" t="str">
        <f t="shared" si="72"/>
        <v>2019-8-1</v>
      </c>
      <c r="C1566" s="15">
        <v>2019</v>
      </c>
      <c r="D1566" s="15">
        <v>8</v>
      </c>
      <c r="E1566" s="15">
        <v>1</v>
      </c>
      <c r="F1566" s="6" t="s">
        <v>28</v>
      </c>
      <c r="G1566" s="6" t="s">
        <v>38</v>
      </c>
      <c r="H1566" s="7">
        <v>3.65</v>
      </c>
      <c r="I1566" s="6" t="s">
        <v>51</v>
      </c>
      <c r="J1566" s="6" t="s">
        <v>43</v>
      </c>
      <c r="K1566" s="7">
        <v>3.2</v>
      </c>
      <c r="L1566" s="6" t="s">
        <v>32</v>
      </c>
      <c r="M1566" s="6">
        <v>202031</v>
      </c>
      <c r="N1566" s="6" t="str">
        <f t="shared" si="73"/>
        <v>2020-3-1</v>
      </c>
      <c r="O1566" s="7">
        <v>3.2</v>
      </c>
      <c r="P1566" s="7">
        <v>0</v>
      </c>
      <c r="Q1566" s="6" t="s">
        <v>32</v>
      </c>
      <c r="R1566" s="6">
        <v>202131</v>
      </c>
      <c r="S1566" s="6" t="str">
        <f t="shared" si="74"/>
        <v>2021-3-1</v>
      </c>
      <c r="T1566" s="7">
        <v>3</v>
      </c>
      <c r="U1566" s="7">
        <v>3.15</v>
      </c>
      <c r="V1566" s="6" t="s">
        <v>32</v>
      </c>
      <c r="W1566" s="6">
        <v>1</v>
      </c>
      <c r="X1566" s="6">
        <v>0</v>
      </c>
      <c r="Y1566" s="6">
        <v>1</v>
      </c>
      <c r="Z1566" s="6">
        <v>1</v>
      </c>
      <c r="AA1566" s="6">
        <v>1</v>
      </c>
      <c r="AB1566" s="17"/>
      <c r="AC1566" s="17"/>
      <c r="AD1566" s="17"/>
      <c r="AE1566" s="17">
        <v>0</v>
      </c>
      <c r="AF1566" s="6">
        <v>0</v>
      </c>
      <c r="AG1566" s="17"/>
      <c r="AH1566" s="17"/>
    </row>
    <row r="1567" spans="1:34" x14ac:dyDescent="0.3">
      <c r="A1567" s="6">
        <v>201981</v>
      </c>
      <c r="B1567" s="12" t="str">
        <f t="shared" si="72"/>
        <v>2019-8-1</v>
      </c>
      <c r="C1567" s="15">
        <v>2019</v>
      </c>
      <c r="D1567" s="15">
        <v>8</v>
      </c>
      <c r="E1567" s="15">
        <v>1</v>
      </c>
      <c r="F1567" s="6" t="s">
        <v>33</v>
      </c>
      <c r="G1567" s="6" t="s">
        <v>40</v>
      </c>
      <c r="H1567" s="7">
        <v>3.5</v>
      </c>
      <c r="I1567" s="6" t="s">
        <v>52</v>
      </c>
      <c r="J1567" s="6" t="s">
        <v>31</v>
      </c>
      <c r="K1567" s="7">
        <v>3.32</v>
      </c>
      <c r="L1567" s="6" t="s">
        <v>32</v>
      </c>
      <c r="M1567" s="6">
        <v>202031</v>
      </c>
      <c r="N1567" s="6" t="str">
        <f t="shared" si="73"/>
        <v>2020-3-1</v>
      </c>
      <c r="O1567" s="7">
        <v>3.55</v>
      </c>
      <c r="P1567" s="7">
        <v>4</v>
      </c>
      <c r="Q1567" s="6" t="s">
        <v>32</v>
      </c>
      <c r="R1567" s="6">
        <v>202131</v>
      </c>
      <c r="S1567" s="6" t="str">
        <f t="shared" si="74"/>
        <v>2021-3-1</v>
      </c>
      <c r="T1567" s="7">
        <v>3.68</v>
      </c>
      <c r="U1567" s="7">
        <v>3.6</v>
      </c>
      <c r="V1567" s="6" t="s">
        <v>32</v>
      </c>
      <c r="W1567" s="6">
        <v>0</v>
      </c>
      <c r="X1567" s="6">
        <v>0</v>
      </c>
      <c r="Y1567" s="6">
        <v>1</v>
      </c>
      <c r="Z1567" s="6">
        <v>1</v>
      </c>
      <c r="AA1567" s="6">
        <v>1</v>
      </c>
      <c r="AB1567" s="17"/>
      <c r="AC1567" s="17"/>
      <c r="AD1567" s="17"/>
      <c r="AE1567" s="17">
        <v>0</v>
      </c>
      <c r="AF1567" s="6">
        <v>0</v>
      </c>
      <c r="AG1567" s="17"/>
      <c r="AH1567" s="17"/>
    </row>
    <row r="1568" spans="1:34" x14ac:dyDescent="0.3">
      <c r="A1568" s="6">
        <v>201981</v>
      </c>
      <c r="B1568" s="12" t="str">
        <f t="shared" si="72"/>
        <v>2019-8-1</v>
      </c>
      <c r="C1568" s="15">
        <v>2019</v>
      </c>
      <c r="D1568" s="15">
        <v>8</v>
      </c>
      <c r="E1568" s="15">
        <v>1</v>
      </c>
      <c r="F1568" s="6" t="s">
        <v>33</v>
      </c>
      <c r="G1568" s="6" t="s">
        <v>40</v>
      </c>
      <c r="H1568" s="7">
        <v>3.25</v>
      </c>
      <c r="I1568" s="6" t="s">
        <v>53</v>
      </c>
      <c r="J1568" s="6" t="s">
        <v>31</v>
      </c>
      <c r="K1568" s="7">
        <v>3.5</v>
      </c>
      <c r="L1568" s="6" t="s">
        <v>32</v>
      </c>
      <c r="M1568" s="6">
        <v>202051</v>
      </c>
      <c r="N1568" s="6" t="str">
        <f t="shared" si="73"/>
        <v>2020-5-1</v>
      </c>
      <c r="O1568" s="7">
        <v>3.18</v>
      </c>
      <c r="P1568" s="7">
        <v>3.7</v>
      </c>
      <c r="Q1568" s="6" t="s">
        <v>32</v>
      </c>
      <c r="R1568" s="6">
        <v>202131</v>
      </c>
      <c r="S1568" s="6" t="str">
        <f t="shared" si="74"/>
        <v>2021-3-1</v>
      </c>
      <c r="T1568" s="7">
        <v>3.22</v>
      </c>
      <c r="U1568" s="7">
        <v>2.52</v>
      </c>
      <c r="V1568" s="6" t="s">
        <v>32</v>
      </c>
      <c r="W1568" s="6">
        <v>0</v>
      </c>
      <c r="X1568" s="6">
        <v>0</v>
      </c>
      <c r="Y1568" s="6">
        <v>1</v>
      </c>
      <c r="Z1568" s="6">
        <v>1</v>
      </c>
      <c r="AA1568" s="6">
        <v>1</v>
      </c>
      <c r="AB1568" s="17"/>
      <c r="AC1568" s="17"/>
      <c r="AD1568" s="17"/>
      <c r="AE1568" s="17">
        <v>0</v>
      </c>
      <c r="AF1568" s="6">
        <v>0</v>
      </c>
      <c r="AG1568" s="17"/>
      <c r="AH1568" s="17"/>
    </row>
    <row r="1569" spans="1:34" x14ac:dyDescent="0.3">
      <c r="A1569" s="6">
        <v>201981</v>
      </c>
      <c r="B1569" s="12" t="str">
        <f t="shared" si="72"/>
        <v>2019-8-1</v>
      </c>
      <c r="C1569" s="15">
        <v>2019</v>
      </c>
      <c r="D1569" s="15">
        <v>8</v>
      </c>
      <c r="E1569" s="15">
        <v>1</v>
      </c>
      <c r="F1569" s="6" t="s">
        <v>28</v>
      </c>
      <c r="G1569" s="6" t="s">
        <v>40</v>
      </c>
      <c r="H1569" s="7">
        <v>3.59</v>
      </c>
      <c r="I1569" s="6" t="s">
        <v>51</v>
      </c>
      <c r="J1569" s="6" t="s">
        <v>43</v>
      </c>
      <c r="K1569" s="7">
        <v>1.82</v>
      </c>
      <c r="L1569" s="6" t="s">
        <v>39</v>
      </c>
      <c r="M1569" s="6">
        <v>202031</v>
      </c>
      <c r="N1569" s="6" t="str">
        <f t="shared" si="73"/>
        <v>2020-3-1</v>
      </c>
      <c r="O1569" s="7">
        <v>2.62</v>
      </c>
      <c r="P1569" s="7">
        <v>3.42</v>
      </c>
      <c r="Q1569" s="6" t="s">
        <v>32</v>
      </c>
      <c r="R1569" s="6">
        <v>202131</v>
      </c>
      <c r="S1569" s="6" t="str">
        <f t="shared" si="74"/>
        <v>2021-3-1</v>
      </c>
      <c r="T1569" s="7">
        <v>3.27</v>
      </c>
      <c r="U1569" s="7">
        <v>3.45</v>
      </c>
      <c r="V1569" s="6" t="s">
        <v>32</v>
      </c>
      <c r="W1569" s="6">
        <v>0</v>
      </c>
      <c r="X1569" s="6">
        <v>0</v>
      </c>
      <c r="Y1569" s="6">
        <v>1</v>
      </c>
      <c r="Z1569" s="6">
        <v>1</v>
      </c>
      <c r="AA1569" s="6">
        <v>1</v>
      </c>
      <c r="AB1569" s="17"/>
      <c r="AC1569" s="17"/>
      <c r="AD1569" s="17"/>
      <c r="AE1569" s="17">
        <v>0</v>
      </c>
      <c r="AF1569" s="6">
        <v>0</v>
      </c>
      <c r="AG1569" s="17"/>
      <c r="AH1569" s="17"/>
    </row>
    <row r="1570" spans="1:34" x14ac:dyDescent="0.3">
      <c r="A1570" s="6">
        <v>201981</v>
      </c>
      <c r="B1570" s="12" t="str">
        <f t="shared" si="72"/>
        <v>2019-8-1</v>
      </c>
      <c r="C1570" s="15">
        <v>2019</v>
      </c>
      <c r="D1570" s="15">
        <v>8</v>
      </c>
      <c r="E1570" s="15">
        <v>1</v>
      </c>
      <c r="F1570" s="6" t="s">
        <v>33</v>
      </c>
      <c r="G1570" s="6" t="s">
        <v>36</v>
      </c>
      <c r="H1570" s="7">
        <v>3.7</v>
      </c>
      <c r="I1570" s="6" t="s">
        <v>57</v>
      </c>
      <c r="J1570" s="6" t="s">
        <v>31</v>
      </c>
      <c r="K1570" s="7">
        <v>4</v>
      </c>
      <c r="L1570" s="6" t="s">
        <v>32</v>
      </c>
      <c r="M1570" s="6">
        <v>202051</v>
      </c>
      <c r="N1570" s="6" t="str">
        <f t="shared" si="73"/>
        <v>2020-5-1</v>
      </c>
      <c r="O1570" s="7">
        <v>4</v>
      </c>
      <c r="P1570" s="7">
        <v>4</v>
      </c>
      <c r="Q1570" s="6" t="s">
        <v>32</v>
      </c>
      <c r="R1570" s="6">
        <v>202131</v>
      </c>
      <c r="S1570" s="6" t="str">
        <f t="shared" si="74"/>
        <v>2021-3-1</v>
      </c>
      <c r="T1570" s="7">
        <v>3.82</v>
      </c>
      <c r="U1570" s="7">
        <v>3.2</v>
      </c>
      <c r="V1570" s="6" t="s">
        <v>32</v>
      </c>
      <c r="W1570" s="6">
        <v>1</v>
      </c>
      <c r="X1570" s="6">
        <v>0</v>
      </c>
      <c r="Y1570" s="6">
        <v>1</v>
      </c>
      <c r="Z1570" s="6">
        <v>1</v>
      </c>
      <c r="AA1570" s="6">
        <v>1</v>
      </c>
      <c r="AB1570" s="17"/>
      <c r="AC1570" s="17"/>
      <c r="AD1570" s="17"/>
      <c r="AE1570" s="17">
        <v>0</v>
      </c>
      <c r="AF1570" s="6">
        <v>1</v>
      </c>
      <c r="AG1570" s="17"/>
      <c r="AH1570" s="17"/>
    </row>
    <row r="1571" spans="1:34" x14ac:dyDescent="0.3">
      <c r="A1571" s="6">
        <v>201981</v>
      </c>
      <c r="B1571" s="12" t="str">
        <f t="shared" si="72"/>
        <v>2019-8-1</v>
      </c>
      <c r="C1571" s="15">
        <v>2019</v>
      </c>
      <c r="D1571" s="15">
        <v>8</v>
      </c>
      <c r="E1571" s="15">
        <v>1</v>
      </c>
      <c r="F1571" s="6" t="s">
        <v>28</v>
      </c>
      <c r="G1571" s="6" t="s">
        <v>40</v>
      </c>
      <c r="H1571" s="7">
        <v>3.09</v>
      </c>
      <c r="I1571" s="6" t="s">
        <v>56</v>
      </c>
      <c r="J1571" s="6" t="s">
        <v>31</v>
      </c>
      <c r="K1571" s="7">
        <v>2.86</v>
      </c>
      <c r="L1571" s="6" t="s">
        <v>32</v>
      </c>
      <c r="M1571" s="6">
        <v>202051</v>
      </c>
      <c r="N1571" s="6" t="str">
        <f t="shared" si="73"/>
        <v>2020-5-1</v>
      </c>
      <c r="O1571" s="7">
        <v>3.06</v>
      </c>
      <c r="P1571" s="7">
        <v>4</v>
      </c>
      <c r="Q1571" s="6" t="s">
        <v>32</v>
      </c>
      <c r="R1571" s="6">
        <v>202051</v>
      </c>
      <c r="S1571" s="6" t="str">
        <f t="shared" si="74"/>
        <v>2020-5-1</v>
      </c>
      <c r="T1571" s="7">
        <v>3.06</v>
      </c>
      <c r="U1571" s="7">
        <v>4</v>
      </c>
      <c r="V1571" s="6" t="s">
        <v>32</v>
      </c>
      <c r="W1571" s="6">
        <v>0</v>
      </c>
      <c r="X1571" s="6">
        <v>0</v>
      </c>
      <c r="Y1571" s="6">
        <v>1</v>
      </c>
      <c r="Z1571" s="6">
        <v>0</v>
      </c>
      <c r="AA1571" s="6">
        <v>0</v>
      </c>
      <c r="AB1571" s="17"/>
      <c r="AC1571" s="17"/>
      <c r="AD1571" s="17"/>
      <c r="AE1571" s="17">
        <v>0</v>
      </c>
      <c r="AF1571" s="6">
        <v>0</v>
      </c>
      <c r="AG1571" s="17"/>
      <c r="AH1571" s="17"/>
    </row>
    <row r="1572" spans="1:34" x14ac:dyDescent="0.3">
      <c r="A1572" s="6">
        <v>201981</v>
      </c>
      <c r="B1572" s="12" t="str">
        <f t="shared" si="72"/>
        <v>2019-8-1</v>
      </c>
      <c r="C1572" s="15">
        <v>2019</v>
      </c>
      <c r="D1572" s="15">
        <v>8</v>
      </c>
      <c r="E1572" s="15">
        <v>1</v>
      </c>
      <c r="F1572" s="6" t="s">
        <v>33</v>
      </c>
      <c r="G1572" s="6" t="s">
        <v>37</v>
      </c>
      <c r="H1572" s="7">
        <v>3.43</v>
      </c>
      <c r="I1572" s="6" t="s">
        <v>66</v>
      </c>
      <c r="J1572" s="6" t="s">
        <v>31</v>
      </c>
      <c r="K1572" s="7">
        <v>3.69</v>
      </c>
      <c r="L1572" s="6" t="s">
        <v>32</v>
      </c>
      <c r="M1572" s="6">
        <v>202031</v>
      </c>
      <c r="N1572" s="6" t="str">
        <f t="shared" si="73"/>
        <v>2020-3-1</v>
      </c>
      <c r="O1572" s="7">
        <v>3.76</v>
      </c>
      <c r="P1572" s="7">
        <v>3.82</v>
      </c>
      <c r="Q1572" s="6" t="s">
        <v>32</v>
      </c>
      <c r="R1572" s="6">
        <v>202131</v>
      </c>
      <c r="S1572" s="6" t="str">
        <f t="shared" si="74"/>
        <v>2021-3-1</v>
      </c>
      <c r="T1572" s="7">
        <v>3.82</v>
      </c>
      <c r="U1572" s="7">
        <v>3.85</v>
      </c>
      <c r="V1572" s="6" t="s">
        <v>32</v>
      </c>
      <c r="W1572" s="6">
        <v>0</v>
      </c>
      <c r="X1572" s="6">
        <v>1</v>
      </c>
      <c r="Y1572" s="6">
        <v>1</v>
      </c>
      <c r="Z1572" s="6">
        <v>1</v>
      </c>
      <c r="AA1572" s="6">
        <v>1</v>
      </c>
      <c r="AB1572" s="17"/>
      <c r="AC1572" s="17"/>
      <c r="AD1572" s="17"/>
      <c r="AE1572" s="17">
        <v>0</v>
      </c>
      <c r="AF1572" s="6">
        <v>0</v>
      </c>
      <c r="AG1572" s="17"/>
      <c r="AH1572" s="17"/>
    </row>
    <row r="1573" spans="1:34" x14ac:dyDescent="0.3">
      <c r="A1573" s="6">
        <v>201981</v>
      </c>
      <c r="B1573" s="12" t="str">
        <f t="shared" si="72"/>
        <v>2019-8-1</v>
      </c>
      <c r="C1573" s="15">
        <v>2019</v>
      </c>
      <c r="D1573" s="15">
        <v>8</v>
      </c>
      <c r="E1573" s="15">
        <v>1</v>
      </c>
      <c r="F1573" s="6" t="s">
        <v>28</v>
      </c>
      <c r="G1573" s="6" t="s">
        <v>40</v>
      </c>
      <c r="H1573" s="7">
        <v>3.57</v>
      </c>
      <c r="I1573" s="6" t="s">
        <v>59</v>
      </c>
      <c r="J1573" s="6" t="s">
        <v>31</v>
      </c>
      <c r="K1573" s="7">
        <v>3.46</v>
      </c>
      <c r="L1573" s="6" t="s">
        <v>32</v>
      </c>
      <c r="M1573" s="6">
        <v>202031</v>
      </c>
      <c r="N1573" s="6" t="str">
        <f t="shared" si="73"/>
        <v>2020-3-1</v>
      </c>
      <c r="O1573" s="7">
        <v>3.63</v>
      </c>
      <c r="P1573" s="7">
        <v>3.8</v>
      </c>
      <c r="Q1573" s="6" t="s">
        <v>32</v>
      </c>
      <c r="R1573" s="6">
        <v>202131</v>
      </c>
      <c r="S1573" s="6" t="str">
        <f t="shared" si="74"/>
        <v>2021-3-1</v>
      </c>
      <c r="T1573" s="7">
        <v>3.67</v>
      </c>
      <c r="U1573" s="7">
        <v>3.56</v>
      </c>
      <c r="V1573" s="6" t="s">
        <v>32</v>
      </c>
      <c r="W1573" s="6">
        <v>0</v>
      </c>
      <c r="X1573" s="6">
        <v>1</v>
      </c>
      <c r="Y1573" s="6">
        <v>1</v>
      </c>
      <c r="Z1573" s="6">
        <v>1</v>
      </c>
      <c r="AA1573" s="6">
        <v>1</v>
      </c>
      <c r="AB1573" s="17"/>
      <c r="AC1573" s="17"/>
      <c r="AD1573" s="17"/>
      <c r="AE1573" s="17">
        <v>0</v>
      </c>
      <c r="AF1573" s="6">
        <v>1</v>
      </c>
      <c r="AG1573" s="17"/>
      <c r="AH1573" s="17"/>
    </row>
    <row r="1574" spans="1:34" x14ac:dyDescent="0.3">
      <c r="A1574" s="6">
        <v>201981</v>
      </c>
      <c r="B1574" s="12" t="str">
        <f t="shared" si="72"/>
        <v>2019-8-1</v>
      </c>
      <c r="C1574" s="15">
        <v>2019</v>
      </c>
      <c r="D1574" s="15">
        <v>8</v>
      </c>
      <c r="E1574" s="15">
        <v>1</v>
      </c>
      <c r="F1574" s="6" t="s">
        <v>33</v>
      </c>
      <c r="G1574" s="6" t="s">
        <v>40</v>
      </c>
      <c r="H1574" s="7">
        <v>3.88</v>
      </c>
      <c r="I1574" s="6" t="s">
        <v>56</v>
      </c>
      <c r="J1574" s="6" t="s">
        <v>43</v>
      </c>
      <c r="K1574" s="7">
        <v>3.78</v>
      </c>
      <c r="L1574" s="6" t="s">
        <v>32</v>
      </c>
      <c r="M1574" s="6">
        <v>202031</v>
      </c>
      <c r="N1574" s="6" t="str">
        <f t="shared" si="73"/>
        <v>2020-3-1</v>
      </c>
      <c r="O1574" s="7">
        <v>3.66</v>
      </c>
      <c r="P1574" s="7">
        <v>3.54</v>
      </c>
      <c r="Q1574" s="6" t="s">
        <v>32</v>
      </c>
      <c r="R1574" s="6">
        <v>202131</v>
      </c>
      <c r="S1574" s="6" t="str">
        <f t="shared" si="74"/>
        <v>2021-3-1</v>
      </c>
      <c r="T1574" s="7">
        <v>3.75</v>
      </c>
      <c r="U1574" s="7">
        <v>3.81</v>
      </c>
      <c r="V1574" s="6" t="s">
        <v>32</v>
      </c>
      <c r="W1574" s="6">
        <v>1</v>
      </c>
      <c r="X1574" s="6">
        <v>0</v>
      </c>
      <c r="Y1574" s="6">
        <v>1</v>
      </c>
      <c r="Z1574" s="6">
        <v>1</v>
      </c>
      <c r="AA1574" s="6">
        <v>1</v>
      </c>
      <c r="AB1574" s="17"/>
      <c r="AC1574" s="17"/>
      <c r="AD1574" s="17"/>
      <c r="AE1574" s="17">
        <v>0</v>
      </c>
      <c r="AF1574" s="6">
        <v>0</v>
      </c>
      <c r="AG1574" s="17"/>
      <c r="AH1574" s="17"/>
    </row>
    <row r="1575" spans="1:34" x14ac:dyDescent="0.3">
      <c r="A1575" s="6">
        <v>201981</v>
      </c>
      <c r="B1575" s="12" t="str">
        <f t="shared" si="72"/>
        <v>2019-8-1</v>
      </c>
      <c r="C1575" s="15">
        <v>2019</v>
      </c>
      <c r="D1575" s="15">
        <v>8</v>
      </c>
      <c r="E1575" s="15">
        <v>1</v>
      </c>
      <c r="F1575" s="6" t="s">
        <v>28</v>
      </c>
      <c r="G1575" s="6" t="s">
        <v>40</v>
      </c>
      <c r="H1575" s="7">
        <v>3.96</v>
      </c>
      <c r="I1575" s="6" t="s">
        <v>63</v>
      </c>
      <c r="J1575" s="6" t="s">
        <v>43</v>
      </c>
      <c r="K1575" s="7">
        <v>2.82</v>
      </c>
      <c r="L1575" s="6" t="s">
        <v>32</v>
      </c>
      <c r="M1575" s="6">
        <v>202031</v>
      </c>
      <c r="N1575" s="6" t="str">
        <f t="shared" si="73"/>
        <v>2020-3-1</v>
      </c>
      <c r="O1575" s="7">
        <v>3.13</v>
      </c>
      <c r="P1575" s="7">
        <v>3.53</v>
      </c>
      <c r="Q1575" s="6" t="s">
        <v>32</v>
      </c>
      <c r="R1575" s="6">
        <v>202131</v>
      </c>
      <c r="S1575" s="6" t="str">
        <f t="shared" si="74"/>
        <v>2021-3-1</v>
      </c>
      <c r="T1575" s="7">
        <v>3.27</v>
      </c>
      <c r="U1575" s="7">
        <v>3.2</v>
      </c>
      <c r="V1575" s="6" t="s">
        <v>32</v>
      </c>
      <c r="W1575" s="6">
        <v>0</v>
      </c>
      <c r="X1575" s="6">
        <v>0</v>
      </c>
      <c r="Y1575" s="6">
        <v>1</v>
      </c>
      <c r="Z1575" s="6">
        <v>1</v>
      </c>
      <c r="AA1575" s="6">
        <v>1</v>
      </c>
      <c r="AB1575" s="17"/>
      <c r="AC1575" s="17"/>
      <c r="AD1575" s="17"/>
      <c r="AE1575" s="17">
        <v>0</v>
      </c>
      <c r="AF1575" s="6">
        <v>0</v>
      </c>
      <c r="AG1575" s="17"/>
      <c r="AH1575" s="17"/>
    </row>
    <row r="1576" spans="1:34" x14ac:dyDescent="0.3">
      <c r="A1576" s="6">
        <v>201981</v>
      </c>
      <c r="B1576" s="12" t="str">
        <f t="shared" si="72"/>
        <v>2019-8-1</v>
      </c>
      <c r="C1576" s="15">
        <v>2019</v>
      </c>
      <c r="D1576" s="15">
        <v>8</v>
      </c>
      <c r="E1576" s="15">
        <v>1</v>
      </c>
      <c r="F1576" s="6" t="s">
        <v>33</v>
      </c>
      <c r="G1576" s="6" t="s">
        <v>40</v>
      </c>
      <c r="H1576" s="7">
        <v>3.65</v>
      </c>
      <c r="I1576" s="6" t="s">
        <v>56</v>
      </c>
      <c r="J1576" s="6" t="s">
        <v>43</v>
      </c>
      <c r="K1576" s="7">
        <v>4</v>
      </c>
      <c r="L1576" s="6" t="s">
        <v>32</v>
      </c>
      <c r="M1576" s="6">
        <v>202031</v>
      </c>
      <c r="N1576" s="6" t="str">
        <f t="shared" si="73"/>
        <v>2020-3-1</v>
      </c>
      <c r="O1576" s="7">
        <v>4</v>
      </c>
      <c r="P1576" s="7">
        <v>4</v>
      </c>
      <c r="Q1576" s="6" t="s">
        <v>32</v>
      </c>
      <c r="R1576" s="6">
        <v>202131</v>
      </c>
      <c r="S1576" s="6" t="str">
        <f t="shared" si="74"/>
        <v>2021-3-1</v>
      </c>
      <c r="T1576" s="7">
        <v>3.91</v>
      </c>
      <c r="U1576" s="7">
        <v>3.92</v>
      </c>
      <c r="V1576" s="6" t="s">
        <v>32</v>
      </c>
      <c r="W1576" s="6">
        <v>1</v>
      </c>
      <c r="X1576" s="6">
        <v>0</v>
      </c>
      <c r="Y1576" s="6">
        <v>1</v>
      </c>
      <c r="Z1576" s="6">
        <v>1</v>
      </c>
      <c r="AA1576" s="6">
        <v>1</v>
      </c>
      <c r="AB1576" s="17"/>
      <c r="AC1576" s="17"/>
      <c r="AD1576" s="17"/>
      <c r="AE1576" s="17">
        <v>0</v>
      </c>
      <c r="AF1576" s="6">
        <v>0</v>
      </c>
      <c r="AG1576" s="17"/>
      <c r="AH1576" s="17"/>
    </row>
    <row r="1577" spans="1:34" x14ac:dyDescent="0.3">
      <c r="A1577" s="6">
        <v>201981</v>
      </c>
      <c r="B1577" s="12" t="str">
        <f t="shared" si="72"/>
        <v>2019-8-1</v>
      </c>
      <c r="C1577" s="15">
        <v>2019</v>
      </c>
      <c r="D1577" s="15">
        <v>8</v>
      </c>
      <c r="E1577" s="15">
        <v>1</v>
      </c>
      <c r="F1577" s="6" t="s">
        <v>33</v>
      </c>
      <c r="G1577" s="6" t="s">
        <v>40</v>
      </c>
      <c r="H1577" s="7">
        <v>4</v>
      </c>
      <c r="I1577" s="6" t="s">
        <v>54</v>
      </c>
      <c r="J1577" s="6" t="s">
        <v>41</v>
      </c>
      <c r="K1577" s="7">
        <v>4</v>
      </c>
      <c r="L1577" s="6" t="s">
        <v>32</v>
      </c>
      <c r="M1577" s="6">
        <v>202031</v>
      </c>
      <c r="N1577" s="6" t="str">
        <f t="shared" si="73"/>
        <v>2020-3-1</v>
      </c>
      <c r="O1577" s="7">
        <v>4</v>
      </c>
      <c r="P1577" s="7">
        <v>4</v>
      </c>
      <c r="Q1577" s="6" t="s">
        <v>32</v>
      </c>
      <c r="R1577" s="6">
        <v>202131</v>
      </c>
      <c r="S1577" s="6" t="str">
        <f t="shared" si="74"/>
        <v>2021-3-1</v>
      </c>
      <c r="T1577" s="7">
        <v>4</v>
      </c>
      <c r="U1577" s="7">
        <v>4</v>
      </c>
      <c r="V1577" s="6" t="s">
        <v>32</v>
      </c>
      <c r="W1577" s="6">
        <v>0</v>
      </c>
      <c r="X1577" s="6">
        <v>0</v>
      </c>
      <c r="Y1577" s="6">
        <v>1</v>
      </c>
      <c r="Z1577" s="6">
        <v>1</v>
      </c>
      <c r="AA1577" s="6">
        <v>1</v>
      </c>
      <c r="AB1577" s="17"/>
      <c r="AC1577" s="17"/>
      <c r="AD1577" s="17"/>
      <c r="AE1577" s="17">
        <v>0</v>
      </c>
      <c r="AF1577" s="6">
        <v>1</v>
      </c>
      <c r="AG1577" s="17"/>
      <c r="AH1577" s="17"/>
    </row>
    <row r="1578" spans="1:34" x14ac:dyDescent="0.3">
      <c r="A1578" s="6">
        <v>201981</v>
      </c>
      <c r="B1578" s="12" t="str">
        <f t="shared" si="72"/>
        <v>2019-8-1</v>
      </c>
      <c r="C1578" s="15">
        <v>2019</v>
      </c>
      <c r="D1578" s="15">
        <v>8</v>
      </c>
      <c r="E1578" s="15">
        <v>1</v>
      </c>
      <c r="F1578" s="6" t="s">
        <v>28</v>
      </c>
      <c r="G1578" s="6" t="s">
        <v>40</v>
      </c>
      <c r="H1578" s="7">
        <v>3.76</v>
      </c>
      <c r="I1578" s="6" t="s">
        <v>56</v>
      </c>
      <c r="J1578" s="6" t="s">
        <v>43</v>
      </c>
      <c r="K1578" s="7">
        <v>3.25</v>
      </c>
      <c r="L1578" s="6" t="s">
        <v>32</v>
      </c>
      <c r="M1578" s="6">
        <v>202031</v>
      </c>
      <c r="N1578" s="6" t="str">
        <f t="shared" si="73"/>
        <v>2020-3-1</v>
      </c>
      <c r="O1578" s="7">
        <v>3.21</v>
      </c>
      <c r="P1578" s="7">
        <v>3.17</v>
      </c>
      <c r="Q1578" s="6" t="s">
        <v>32</v>
      </c>
      <c r="R1578" s="6">
        <v>202131</v>
      </c>
      <c r="S1578" s="6" t="str">
        <f t="shared" si="74"/>
        <v>2021-3-1</v>
      </c>
      <c r="T1578" s="7">
        <v>3.21</v>
      </c>
      <c r="U1578" s="7">
        <v>3.46</v>
      </c>
      <c r="V1578" s="6" t="s">
        <v>32</v>
      </c>
      <c r="W1578" s="6">
        <v>1</v>
      </c>
      <c r="X1578" s="6">
        <v>0</v>
      </c>
      <c r="Y1578" s="6">
        <v>1</v>
      </c>
      <c r="Z1578" s="6">
        <v>1</v>
      </c>
      <c r="AA1578" s="6">
        <v>1</v>
      </c>
      <c r="AB1578" s="17"/>
      <c r="AC1578" s="17"/>
      <c r="AD1578" s="17"/>
      <c r="AE1578" s="17">
        <v>0</v>
      </c>
      <c r="AF1578" s="6">
        <v>0</v>
      </c>
      <c r="AG1578" s="17"/>
      <c r="AH1578" s="17"/>
    </row>
    <row r="1579" spans="1:34" x14ac:dyDescent="0.3">
      <c r="A1579" s="6">
        <v>201981</v>
      </c>
      <c r="B1579" s="12" t="str">
        <f t="shared" si="72"/>
        <v>2019-8-1</v>
      </c>
      <c r="C1579" s="15">
        <v>2019</v>
      </c>
      <c r="D1579" s="15">
        <v>8</v>
      </c>
      <c r="E1579" s="15">
        <v>1</v>
      </c>
      <c r="F1579" s="6" t="s">
        <v>33</v>
      </c>
      <c r="G1579" s="6" t="s">
        <v>40</v>
      </c>
      <c r="H1579" s="7">
        <v>3.33</v>
      </c>
      <c r="I1579" s="6" t="s">
        <v>51</v>
      </c>
      <c r="J1579" s="6" t="s">
        <v>41</v>
      </c>
      <c r="K1579" s="7">
        <v>2.58</v>
      </c>
      <c r="L1579" s="6" t="s">
        <v>32</v>
      </c>
      <c r="M1579" s="6">
        <v>201981</v>
      </c>
      <c r="N1579" s="6" t="str">
        <f t="shared" si="73"/>
        <v>2019-8-1</v>
      </c>
      <c r="O1579" s="7">
        <v>2.58</v>
      </c>
      <c r="P1579" s="7">
        <v>2.58</v>
      </c>
      <c r="Q1579" s="6" t="s">
        <v>32</v>
      </c>
      <c r="R1579" s="6">
        <v>201981</v>
      </c>
      <c r="S1579" s="6" t="str">
        <f t="shared" si="74"/>
        <v>2019-8-1</v>
      </c>
      <c r="T1579" s="7">
        <v>2.58</v>
      </c>
      <c r="U1579" s="7">
        <v>2.58</v>
      </c>
      <c r="V1579" s="6" t="s">
        <v>32</v>
      </c>
      <c r="W1579" s="6">
        <v>1</v>
      </c>
      <c r="X1579" s="6">
        <v>0</v>
      </c>
      <c r="Y1579" s="6">
        <v>1</v>
      </c>
      <c r="Z1579" s="6">
        <v>0</v>
      </c>
      <c r="AA1579" s="6">
        <v>0</v>
      </c>
      <c r="AB1579" s="17"/>
      <c r="AC1579" s="17"/>
      <c r="AD1579" s="17"/>
      <c r="AE1579" s="17">
        <v>0</v>
      </c>
      <c r="AF1579" s="6">
        <v>0</v>
      </c>
      <c r="AG1579" s="17"/>
      <c r="AH1579" s="17"/>
    </row>
    <row r="1580" spans="1:34" x14ac:dyDescent="0.3">
      <c r="A1580" s="6">
        <v>201981</v>
      </c>
      <c r="B1580" s="12" t="str">
        <f t="shared" si="72"/>
        <v>2019-8-1</v>
      </c>
      <c r="C1580" s="15">
        <v>2019</v>
      </c>
      <c r="D1580" s="15">
        <v>8</v>
      </c>
      <c r="E1580" s="15">
        <v>1</v>
      </c>
      <c r="F1580" s="6" t="s">
        <v>28</v>
      </c>
      <c r="G1580" s="6" t="s">
        <v>38</v>
      </c>
      <c r="H1580" s="7">
        <v>4</v>
      </c>
      <c r="I1580" s="6" t="s">
        <v>57</v>
      </c>
      <c r="J1580" s="6" t="s">
        <v>31</v>
      </c>
      <c r="K1580" s="7">
        <v>4</v>
      </c>
      <c r="L1580" s="6" t="s">
        <v>32</v>
      </c>
      <c r="M1580" s="6">
        <v>202031</v>
      </c>
      <c r="N1580" s="6" t="str">
        <f t="shared" si="73"/>
        <v>2020-3-1</v>
      </c>
      <c r="O1580" s="7">
        <v>3.95</v>
      </c>
      <c r="P1580" s="7">
        <v>3.9</v>
      </c>
      <c r="Q1580" s="6" t="s">
        <v>32</v>
      </c>
      <c r="R1580" s="6">
        <v>202131</v>
      </c>
      <c r="S1580" s="6" t="str">
        <f t="shared" si="74"/>
        <v>2021-3-1</v>
      </c>
      <c r="T1580" s="7">
        <v>3.95</v>
      </c>
      <c r="U1580" s="7">
        <v>3.92</v>
      </c>
      <c r="V1580" s="6" t="s">
        <v>32</v>
      </c>
      <c r="W1580" s="6">
        <v>0</v>
      </c>
      <c r="X1580" s="6">
        <v>1</v>
      </c>
      <c r="Y1580" s="6">
        <v>1</v>
      </c>
      <c r="Z1580" s="6">
        <v>1</v>
      </c>
      <c r="AA1580" s="6">
        <v>1</v>
      </c>
      <c r="AB1580" s="17"/>
      <c r="AC1580" s="17"/>
      <c r="AD1580" s="17"/>
      <c r="AE1580" s="17">
        <v>0</v>
      </c>
      <c r="AF1580" s="6">
        <v>1</v>
      </c>
      <c r="AG1580" s="17"/>
      <c r="AH1580" s="17"/>
    </row>
    <row r="1581" spans="1:34" x14ac:dyDescent="0.3">
      <c r="A1581" s="6">
        <v>201981</v>
      </c>
      <c r="B1581" s="12" t="str">
        <f t="shared" si="72"/>
        <v>2019-8-1</v>
      </c>
      <c r="C1581" s="15">
        <v>2019</v>
      </c>
      <c r="D1581" s="15">
        <v>8</v>
      </c>
      <c r="E1581" s="15">
        <v>1</v>
      </c>
      <c r="F1581" s="6" t="s">
        <v>28</v>
      </c>
      <c r="G1581" s="6" t="s">
        <v>37</v>
      </c>
      <c r="H1581" s="7">
        <v>3.85</v>
      </c>
      <c r="I1581" s="6" t="s">
        <v>66</v>
      </c>
      <c r="J1581" s="6" t="s">
        <v>31</v>
      </c>
      <c r="K1581" s="7">
        <v>3.67</v>
      </c>
      <c r="L1581" s="6" t="s">
        <v>32</v>
      </c>
      <c r="M1581" s="6">
        <v>202031</v>
      </c>
      <c r="N1581" s="6" t="str">
        <f t="shared" si="73"/>
        <v>2020-3-1</v>
      </c>
      <c r="O1581" s="7">
        <v>3.62</v>
      </c>
      <c r="P1581" s="7">
        <v>3.56</v>
      </c>
      <c r="Q1581" s="6" t="s">
        <v>32</v>
      </c>
      <c r="R1581" s="6">
        <v>202131</v>
      </c>
      <c r="S1581" s="6" t="str">
        <f t="shared" si="74"/>
        <v>2021-3-1</v>
      </c>
      <c r="T1581" s="7">
        <v>3.64</v>
      </c>
      <c r="U1581" s="7">
        <v>3.56</v>
      </c>
      <c r="V1581" s="6" t="s">
        <v>32</v>
      </c>
      <c r="W1581" s="6">
        <v>0</v>
      </c>
      <c r="X1581" s="6">
        <v>1</v>
      </c>
      <c r="Y1581" s="6">
        <v>1</v>
      </c>
      <c r="Z1581" s="6">
        <v>1</v>
      </c>
      <c r="AA1581" s="6">
        <v>1</v>
      </c>
      <c r="AB1581" s="17"/>
      <c r="AC1581" s="17"/>
      <c r="AD1581" s="17"/>
      <c r="AE1581" s="17">
        <v>0</v>
      </c>
      <c r="AF1581" s="6">
        <v>0</v>
      </c>
      <c r="AG1581" s="17"/>
      <c r="AH1581" s="17"/>
    </row>
    <row r="1582" spans="1:34" x14ac:dyDescent="0.3">
      <c r="A1582" s="6">
        <v>201981</v>
      </c>
      <c r="B1582" s="12" t="str">
        <f t="shared" si="72"/>
        <v>2019-8-1</v>
      </c>
      <c r="C1582" s="15">
        <v>2019</v>
      </c>
      <c r="D1582" s="15">
        <v>8</v>
      </c>
      <c r="E1582" s="15">
        <v>1</v>
      </c>
      <c r="F1582" s="6" t="s">
        <v>28</v>
      </c>
      <c r="G1582" s="6" t="s">
        <v>40</v>
      </c>
      <c r="H1582" s="7">
        <v>3.88</v>
      </c>
      <c r="I1582" s="6" t="s">
        <v>66</v>
      </c>
      <c r="J1582" s="6" t="s">
        <v>43</v>
      </c>
      <c r="K1582" s="7">
        <v>3.5</v>
      </c>
      <c r="L1582" s="6" t="s">
        <v>32</v>
      </c>
      <c r="M1582" s="6">
        <v>201981</v>
      </c>
      <c r="N1582" s="6" t="str">
        <f t="shared" si="73"/>
        <v>2019-8-1</v>
      </c>
      <c r="O1582" s="7">
        <v>3.5</v>
      </c>
      <c r="P1582" s="7">
        <v>3.5</v>
      </c>
      <c r="Q1582" s="6" t="s">
        <v>32</v>
      </c>
      <c r="R1582" s="6">
        <v>202131</v>
      </c>
      <c r="S1582" s="6" t="str">
        <f t="shared" si="74"/>
        <v>2021-3-1</v>
      </c>
      <c r="T1582" s="7">
        <v>3.72</v>
      </c>
      <c r="U1582" s="7">
        <v>3.92</v>
      </c>
      <c r="V1582" s="6" t="s">
        <v>32</v>
      </c>
      <c r="W1582" s="6">
        <v>1</v>
      </c>
      <c r="X1582" s="6">
        <v>0</v>
      </c>
      <c r="Y1582" s="6">
        <v>1</v>
      </c>
      <c r="Z1582" s="6">
        <v>1</v>
      </c>
      <c r="AA1582" s="6">
        <v>1</v>
      </c>
      <c r="AB1582" s="17"/>
      <c r="AC1582" s="17"/>
      <c r="AD1582" s="17"/>
      <c r="AE1582" s="17">
        <v>0</v>
      </c>
      <c r="AF1582" s="6">
        <v>0</v>
      </c>
      <c r="AG1582" s="17"/>
      <c r="AH1582" s="17"/>
    </row>
    <row r="1583" spans="1:34" x14ac:dyDescent="0.3">
      <c r="A1583" s="6">
        <v>201981</v>
      </c>
      <c r="B1583" s="12" t="str">
        <f t="shared" si="72"/>
        <v>2019-8-1</v>
      </c>
      <c r="C1583" s="15">
        <v>2019</v>
      </c>
      <c r="D1583" s="15">
        <v>8</v>
      </c>
      <c r="E1583" s="15">
        <v>1</v>
      </c>
      <c r="F1583" s="6" t="s">
        <v>28</v>
      </c>
      <c r="G1583" s="6" t="s">
        <v>38</v>
      </c>
      <c r="H1583" s="7">
        <v>2.93</v>
      </c>
      <c r="I1583" s="6" t="s">
        <v>54</v>
      </c>
      <c r="J1583" s="6" t="s">
        <v>31</v>
      </c>
      <c r="K1583" s="7">
        <v>2.99</v>
      </c>
      <c r="L1583" s="6" t="s">
        <v>32</v>
      </c>
      <c r="M1583" s="6">
        <v>202051</v>
      </c>
      <c r="N1583" s="6" t="str">
        <f t="shared" si="73"/>
        <v>2020-5-1</v>
      </c>
      <c r="O1583" s="7">
        <v>3.15</v>
      </c>
      <c r="P1583" s="7">
        <v>3.7</v>
      </c>
      <c r="Q1583" s="6" t="s">
        <v>32</v>
      </c>
      <c r="R1583" s="6">
        <v>202131</v>
      </c>
      <c r="S1583" s="6" t="str">
        <f t="shared" si="74"/>
        <v>2021-3-1</v>
      </c>
      <c r="T1583" s="7">
        <v>3.1</v>
      </c>
      <c r="U1583" s="7">
        <v>3.46</v>
      </c>
      <c r="V1583" s="6" t="s">
        <v>32</v>
      </c>
      <c r="W1583" s="6">
        <v>0</v>
      </c>
      <c r="X1583" s="6">
        <v>1</v>
      </c>
      <c r="Y1583" s="6">
        <v>1</v>
      </c>
      <c r="Z1583" s="6">
        <v>1</v>
      </c>
      <c r="AA1583" s="6">
        <v>1</v>
      </c>
      <c r="AB1583" s="17"/>
      <c r="AC1583" s="17"/>
      <c r="AD1583" s="17"/>
      <c r="AE1583" s="17">
        <v>0</v>
      </c>
      <c r="AF1583" s="6">
        <v>1</v>
      </c>
      <c r="AG1583" s="17"/>
      <c r="AH1583" s="17"/>
    </row>
    <row r="1584" spans="1:34" x14ac:dyDescent="0.3">
      <c r="A1584" s="6">
        <v>201981</v>
      </c>
      <c r="B1584" s="12" t="str">
        <f t="shared" si="72"/>
        <v>2019-8-1</v>
      </c>
      <c r="C1584" s="15">
        <v>2019</v>
      </c>
      <c r="D1584" s="15">
        <v>8</v>
      </c>
      <c r="E1584" s="15">
        <v>1</v>
      </c>
      <c r="F1584" s="6" t="s">
        <v>28</v>
      </c>
      <c r="G1584" s="6" t="s">
        <v>38</v>
      </c>
      <c r="H1584" s="7">
        <v>3.87</v>
      </c>
      <c r="I1584" s="6" t="s">
        <v>66</v>
      </c>
      <c r="J1584" s="6" t="s">
        <v>31</v>
      </c>
      <c r="K1584" s="7">
        <v>3.66</v>
      </c>
      <c r="L1584" s="6" t="s">
        <v>32</v>
      </c>
      <c r="M1584" s="6">
        <v>202031</v>
      </c>
      <c r="N1584" s="6" t="str">
        <f t="shared" si="73"/>
        <v>2020-3-1</v>
      </c>
      <c r="O1584" s="7">
        <v>3.64</v>
      </c>
      <c r="P1584" s="7">
        <v>3.61</v>
      </c>
      <c r="Q1584" s="6" t="s">
        <v>32</v>
      </c>
      <c r="R1584" s="6">
        <v>202131</v>
      </c>
      <c r="S1584" s="6" t="str">
        <f t="shared" si="74"/>
        <v>2021-3-1</v>
      </c>
      <c r="T1584" s="7">
        <v>3.7</v>
      </c>
      <c r="U1584" s="7">
        <v>3.81</v>
      </c>
      <c r="V1584" s="6" t="s">
        <v>32</v>
      </c>
      <c r="W1584" s="6">
        <v>0</v>
      </c>
      <c r="X1584" s="6">
        <v>1</v>
      </c>
      <c r="Y1584" s="6">
        <v>1</v>
      </c>
      <c r="Z1584" s="6">
        <v>1</v>
      </c>
      <c r="AA1584" s="6">
        <v>1</v>
      </c>
      <c r="AB1584" s="17"/>
      <c r="AC1584" s="17"/>
      <c r="AD1584" s="17"/>
      <c r="AE1584" s="17">
        <v>0</v>
      </c>
      <c r="AF1584" s="6">
        <v>0</v>
      </c>
      <c r="AG1584" s="17"/>
      <c r="AH1584" s="17"/>
    </row>
    <row r="1585" spans="1:34" x14ac:dyDescent="0.3">
      <c r="A1585" s="6">
        <v>201981</v>
      </c>
      <c r="B1585" s="12" t="str">
        <f t="shared" si="72"/>
        <v>2019-8-1</v>
      </c>
      <c r="C1585" s="15">
        <v>2019</v>
      </c>
      <c r="D1585" s="15">
        <v>8</v>
      </c>
      <c r="E1585" s="15">
        <v>1</v>
      </c>
      <c r="F1585" s="6" t="s">
        <v>28</v>
      </c>
      <c r="G1585" s="6" t="s">
        <v>36</v>
      </c>
      <c r="H1585" s="7">
        <v>3.78</v>
      </c>
      <c r="I1585" s="6" t="s">
        <v>63</v>
      </c>
      <c r="J1585" s="6" t="s">
        <v>41</v>
      </c>
      <c r="K1585" s="7">
        <v>4</v>
      </c>
      <c r="L1585" s="6" t="s">
        <v>32</v>
      </c>
      <c r="M1585" s="6">
        <v>202031</v>
      </c>
      <c r="N1585" s="6" t="str">
        <f t="shared" si="73"/>
        <v>2020-3-1</v>
      </c>
      <c r="O1585" s="7">
        <v>4</v>
      </c>
      <c r="P1585" s="7">
        <v>4</v>
      </c>
      <c r="Q1585" s="6" t="s">
        <v>32</v>
      </c>
      <c r="R1585" s="6">
        <v>202131</v>
      </c>
      <c r="S1585" s="6" t="str">
        <f t="shared" si="74"/>
        <v>2021-3-1</v>
      </c>
      <c r="T1585" s="7">
        <v>3.95</v>
      </c>
      <c r="U1585" s="7">
        <v>4</v>
      </c>
      <c r="V1585" s="6" t="s">
        <v>32</v>
      </c>
      <c r="W1585" s="6">
        <v>1</v>
      </c>
      <c r="X1585" s="6">
        <v>0</v>
      </c>
      <c r="Y1585" s="6">
        <v>1</v>
      </c>
      <c r="Z1585" s="6">
        <v>1</v>
      </c>
      <c r="AA1585" s="6">
        <v>1</v>
      </c>
      <c r="AB1585" s="17"/>
      <c r="AC1585" s="17"/>
      <c r="AD1585" s="17"/>
      <c r="AE1585" s="17">
        <v>0</v>
      </c>
      <c r="AF1585" s="6">
        <v>0</v>
      </c>
      <c r="AG1585" s="17"/>
      <c r="AH1585" s="17"/>
    </row>
    <row r="1586" spans="1:34" x14ac:dyDescent="0.3">
      <c r="A1586" s="6">
        <v>201981</v>
      </c>
      <c r="B1586" s="12" t="str">
        <f t="shared" si="72"/>
        <v>2019-8-1</v>
      </c>
      <c r="C1586" s="15">
        <v>2019</v>
      </c>
      <c r="D1586" s="15">
        <v>8</v>
      </c>
      <c r="E1586" s="15">
        <v>1</v>
      </c>
      <c r="F1586" s="6" t="s">
        <v>28</v>
      </c>
      <c r="G1586" s="6" t="s">
        <v>36</v>
      </c>
      <c r="H1586" s="7">
        <v>3.59</v>
      </c>
      <c r="I1586" s="6" t="s">
        <v>53</v>
      </c>
      <c r="J1586" s="6" t="s">
        <v>43</v>
      </c>
      <c r="K1586" s="7">
        <v>3.47</v>
      </c>
      <c r="L1586" s="6" t="s">
        <v>32</v>
      </c>
      <c r="M1586" s="6">
        <v>202031</v>
      </c>
      <c r="N1586" s="6" t="str">
        <f t="shared" si="73"/>
        <v>2020-3-1</v>
      </c>
      <c r="O1586" s="7">
        <v>3.56</v>
      </c>
      <c r="P1586" s="7">
        <v>3.65</v>
      </c>
      <c r="Q1586" s="6" t="s">
        <v>32</v>
      </c>
      <c r="R1586" s="6">
        <v>202131</v>
      </c>
      <c r="S1586" s="6" t="str">
        <f t="shared" si="74"/>
        <v>2021-3-1</v>
      </c>
      <c r="T1586" s="7">
        <v>3.72</v>
      </c>
      <c r="U1586" s="7">
        <v>3.75</v>
      </c>
      <c r="V1586" s="6" t="s">
        <v>32</v>
      </c>
      <c r="W1586" s="6">
        <v>1</v>
      </c>
      <c r="X1586" s="6">
        <v>0</v>
      </c>
      <c r="Y1586" s="6">
        <v>1</v>
      </c>
      <c r="Z1586" s="6">
        <v>1</v>
      </c>
      <c r="AA1586" s="6">
        <v>1</v>
      </c>
      <c r="AB1586" s="17"/>
      <c r="AC1586" s="17"/>
      <c r="AD1586" s="17"/>
      <c r="AE1586" s="17">
        <v>0</v>
      </c>
      <c r="AF1586" s="6">
        <v>0</v>
      </c>
      <c r="AG1586" s="17"/>
      <c r="AH1586" s="17"/>
    </row>
    <row r="1587" spans="1:34" x14ac:dyDescent="0.3">
      <c r="A1587" s="6">
        <v>201981</v>
      </c>
      <c r="B1587" s="12" t="str">
        <f t="shared" si="72"/>
        <v>2019-8-1</v>
      </c>
      <c r="C1587" s="15">
        <v>2019</v>
      </c>
      <c r="D1587" s="15">
        <v>8</v>
      </c>
      <c r="E1587" s="15">
        <v>1</v>
      </c>
      <c r="F1587" s="6" t="s">
        <v>28</v>
      </c>
      <c r="G1587" s="6" t="s">
        <v>38</v>
      </c>
      <c r="H1587" s="7">
        <v>3.24</v>
      </c>
      <c r="I1587" s="6" t="s">
        <v>63</v>
      </c>
      <c r="J1587" s="6" t="s">
        <v>31</v>
      </c>
      <c r="K1587" s="7">
        <v>3.32</v>
      </c>
      <c r="L1587" s="6" t="s">
        <v>32</v>
      </c>
      <c r="M1587" s="6">
        <v>202031</v>
      </c>
      <c r="N1587" s="6" t="str">
        <f t="shared" si="73"/>
        <v>2020-3-1</v>
      </c>
      <c r="O1587" s="7">
        <v>3.61</v>
      </c>
      <c r="P1587" s="7">
        <v>4</v>
      </c>
      <c r="Q1587" s="6" t="s">
        <v>32</v>
      </c>
      <c r="R1587" s="6">
        <v>202131</v>
      </c>
      <c r="S1587" s="6" t="str">
        <f t="shared" si="74"/>
        <v>2021-3-1</v>
      </c>
      <c r="T1587" s="7">
        <v>3.59</v>
      </c>
      <c r="U1587" s="7">
        <v>3.42</v>
      </c>
      <c r="V1587" s="6" t="s">
        <v>32</v>
      </c>
      <c r="W1587" s="6">
        <v>0</v>
      </c>
      <c r="X1587" s="6">
        <v>1</v>
      </c>
      <c r="Y1587" s="6">
        <v>1</v>
      </c>
      <c r="Z1587" s="6">
        <v>1</v>
      </c>
      <c r="AA1587" s="6">
        <v>1</v>
      </c>
      <c r="AB1587" s="17"/>
      <c r="AC1587" s="17"/>
      <c r="AD1587" s="17"/>
      <c r="AE1587" s="17">
        <v>0</v>
      </c>
      <c r="AF1587" s="6">
        <v>0</v>
      </c>
      <c r="AG1587" s="17"/>
      <c r="AH1587" s="17"/>
    </row>
    <row r="1588" spans="1:34" x14ac:dyDescent="0.3">
      <c r="A1588" s="6">
        <v>201981</v>
      </c>
      <c r="B1588" s="12" t="str">
        <f t="shared" si="72"/>
        <v>2019-8-1</v>
      </c>
      <c r="C1588" s="15">
        <v>2019</v>
      </c>
      <c r="D1588" s="15">
        <v>8</v>
      </c>
      <c r="E1588" s="15">
        <v>1</v>
      </c>
      <c r="F1588" s="6" t="s">
        <v>28</v>
      </c>
      <c r="G1588" s="6" t="s">
        <v>34</v>
      </c>
      <c r="H1588" s="7">
        <v>3.2</v>
      </c>
      <c r="I1588" s="6" t="s">
        <v>54</v>
      </c>
      <c r="J1588" s="6" t="s">
        <v>35</v>
      </c>
      <c r="K1588" s="7">
        <v>2.44</v>
      </c>
      <c r="L1588" s="6" t="s">
        <v>32</v>
      </c>
      <c r="M1588" s="6">
        <v>202031</v>
      </c>
      <c r="N1588" s="6" t="str">
        <f t="shared" si="73"/>
        <v>2020-3-1</v>
      </c>
      <c r="O1588" s="7">
        <v>2.16</v>
      </c>
      <c r="P1588" s="7">
        <v>1.9</v>
      </c>
      <c r="Q1588" s="6" t="s">
        <v>42</v>
      </c>
      <c r="R1588" s="6">
        <v>202031</v>
      </c>
      <c r="S1588" s="6" t="str">
        <f t="shared" si="74"/>
        <v>2020-3-1</v>
      </c>
      <c r="T1588" s="7">
        <v>2.16</v>
      </c>
      <c r="U1588" s="7">
        <v>1.9</v>
      </c>
      <c r="V1588" s="6" t="s">
        <v>42</v>
      </c>
      <c r="W1588" s="6">
        <v>0</v>
      </c>
      <c r="X1588" s="6">
        <v>0</v>
      </c>
      <c r="Y1588" s="6">
        <v>1</v>
      </c>
      <c r="Z1588" s="6">
        <v>0</v>
      </c>
      <c r="AA1588" s="6">
        <v>0</v>
      </c>
      <c r="AB1588" s="17"/>
      <c r="AC1588" s="17"/>
      <c r="AD1588" s="17"/>
      <c r="AE1588" s="17">
        <v>0</v>
      </c>
      <c r="AF1588" s="6">
        <v>1</v>
      </c>
      <c r="AG1588" s="17"/>
      <c r="AH1588" s="17"/>
    </row>
    <row r="1589" spans="1:34" x14ac:dyDescent="0.3">
      <c r="H1589" s="1"/>
      <c r="K1589" s="1"/>
      <c r="O1589" s="1"/>
      <c r="P1589" s="1"/>
      <c r="T1589" s="1"/>
      <c r="U1589" s="1"/>
    </row>
    <row r="1590" spans="1:34" x14ac:dyDescent="0.3">
      <c r="H1590" s="1"/>
      <c r="K1590" s="1"/>
      <c r="O1590" s="1"/>
      <c r="P1590" s="1"/>
      <c r="T1590" s="1"/>
      <c r="U1590" s="1"/>
    </row>
    <row r="1591" spans="1:34" x14ac:dyDescent="0.3">
      <c r="H1591" s="1"/>
      <c r="K1591" s="1"/>
      <c r="O1591" s="1"/>
      <c r="P1591" s="1"/>
      <c r="T1591" s="1"/>
      <c r="U1591" s="1"/>
    </row>
    <row r="1592" spans="1:34" x14ac:dyDescent="0.3">
      <c r="H1592" s="1"/>
      <c r="K1592" s="1"/>
      <c r="O1592" s="1"/>
      <c r="P1592" s="1"/>
      <c r="T1592" s="1"/>
      <c r="U1592" s="1"/>
    </row>
    <row r="1593" spans="1:34" x14ac:dyDescent="0.3">
      <c r="H1593" s="1"/>
      <c r="K1593" s="1"/>
      <c r="O1593" s="1"/>
      <c r="P1593" s="1"/>
      <c r="T1593" s="1"/>
      <c r="U1593" s="1"/>
    </row>
    <row r="1594" spans="1:34" x14ac:dyDescent="0.3">
      <c r="H1594" s="1"/>
      <c r="K1594" s="1"/>
      <c r="O1594" s="1"/>
      <c r="P1594" s="1"/>
      <c r="T1594" s="1"/>
      <c r="U1594" s="1"/>
    </row>
    <row r="1595" spans="1:34" x14ac:dyDescent="0.3">
      <c r="H1595" s="1"/>
      <c r="K1595" s="1"/>
      <c r="O1595" s="1"/>
      <c r="P1595" s="1"/>
      <c r="T1595" s="1"/>
      <c r="U1595" s="1"/>
    </row>
    <row r="1596" spans="1:34" x14ac:dyDescent="0.3">
      <c r="H1596" s="1"/>
      <c r="K1596" s="1"/>
      <c r="O1596" s="1"/>
      <c r="P1596" s="1"/>
      <c r="T1596" s="1"/>
      <c r="U1596" s="1"/>
    </row>
    <row r="1597" spans="1:34" x14ac:dyDescent="0.3">
      <c r="H1597" s="1"/>
      <c r="K1597" s="1"/>
      <c r="O1597" s="1"/>
      <c r="P1597" s="1"/>
      <c r="T1597" s="1"/>
      <c r="U1597" s="1"/>
    </row>
    <row r="1598" spans="1:34" x14ac:dyDescent="0.3">
      <c r="H1598" s="1"/>
      <c r="K1598" s="1"/>
      <c r="O1598" s="1"/>
      <c r="P1598" s="1"/>
      <c r="T1598" s="1"/>
      <c r="U1598" s="1"/>
    </row>
    <row r="1599" spans="1:34" x14ac:dyDescent="0.3">
      <c r="H1599" s="1"/>
      <c r="K1599" s="1"/>
      <c r="O1599" s="1"/>
      <c r="P1599" s="1"/>
      <c r="T1599" s="1"/>
      <c r="U1599" s="1"/>
    </row>
    <row r="1600" spans="1:34" x14ac:dyDescent="0.3">
      <c r="H1600" s="1"/>
      <c r="K1600" s="1"/>
      <c r="O1600" s="1"/>
      <c r="P1600" s="1"/>
      <c r="T1600" s="1"/>
      <c r="U1600" s="1"/>
    </row>
    <row r="1601" spans="8:21" x14ac:dyDescent="0.3">
      <c r="H1601" s="1"/>
      <c r="K1601" s="1"/>
      <c r="O1601" s="1"/>
      <c r="P1601" s="1"/>
      <c r="T1601" s="1"/>
      <c r="U1601" s="1"/>
    </row>
    <row r="1602" spans="8:21" x14ac:dyDescent="0.3">
      <c r="H1602" s="1"/>
      <c r="K1602" s="1"/>
      <c r="O1602" s="1"/>
      <c r="P1602" s="1"/>
      <c r="T1602" s="1"/>
      <c r="U1602" s="1"/>
    </row>
    <row r="1603" spans="8:21" x14ac:dyDescent="0.3">
      <c r="H1603" s="1"/>
      <c r="K1603" s="1"/>
      <c r="O1603" s="1"/>
      <c r="P1603" s="1"/>
      <c r="T1603" s="1"/>
      <c r="U1603" s="1"/>
    </row>
    <row r="1604" spans="8:21" x14ac:dyDescent="0.3">
      <c r="H1604" s="1"/>
      <c r="K1604" s="1"/>
      <c r="O1604" s="1"/>
      <c r="P1604" s="1"/>
      <c r="T1604" s="1"/>
      <c r="U1604" s="1"/>
    </row>
    <row r="1605" spans="8:21" x14ac:dyDescent="0.3">
      <c r="H1605" s="1"/>
      <c r="K1605" s="1"/>
      <c r="O1605" s="1"/>
      <c r="P1605" s="1"/>
      <c r="T1605" s="1"/>
      <c r="U1605" s="1"/>
    </row>
    <row r="1606" spans="8:21" x14ac:dyDescent="0.3">
      <c r="H1606" s="1"/>
      <c r="K1606" s="1"/>
      <c r="O1606" s="1"/>
      <c r="P1606" s="1"/>
      <c r="T1606" s="1"/>
      <c r="U1606" s="1"/>
    </row>
    <row r="1607" spans="8:21" x14ac:dyDescent="0.3">
      <c r="H1607" s="1"/>
      <c r="K1607" s="1"/>
      <c r="O1607" s="1"/>
      <c r="P1607" s="1"/>
      <c r="T1607" s="1"/>
      <c r="U1607" s="1"/>
    </row>
    <row r="1608" spans="8:21" x14ac:dyDescent="0.3">
      <c r="H1608" s="1"/>
      <c r="K1608" s="1"/>
      <c r="O1608" s="1"/>
      <c r="P1608" s="1"/>
      <c r="T1608" s="1"/>
      <c r="U1608" s="1"/>
    </row>
    <row r="1609" spans="8:21" x14ac:dyDescent="0.3">
      <c r="H1609" s="1"/>
      <c r="K1609" s="1"/>
      <c r="O1609" s="1"/>
      <c r="P1609" s="1"/>
      <c r="T1609" s="1"/>
      <c r="U1609" s="1"/>
    </row>
    <row r="1610" spans="8:21" x14ac:dyDescent="0.3">
      <c r="H1610" s="1"/>
      <c r="K1610" s="1"/>
      <c r="O1610" s="1"/>
      <c r="P1610" s="1"/>
      <c r="T1610" s="1"/>
      <c r="U1610" s="1"/>
    </row>
    <row r="1611" spans="8:21" x14ac:dyDescent="0.3">
      <c r="H1611" s="1"/>
      <c r="K1611" s="1"/>
      <c r="O1611" s="1"/>
      <c r="P1611" s="1"/>
      <c r="T1611" s="1"/>
      <c r="U1611" s="1"/>
    </row>
    <row r="1612" spans="8:21" x14ac:dyDescent="0.3">
      <c r="H1612" s="1"/>
      <c r="K1612" s="1"/>
      <c r="O1612" s="1"/>
      <c r="P1612" s="1"/>
      <c r="T1612" s="1"/>
      <c r="U1612" s="1"/>
    </row>
    <row r="1613" spans="8:21" x14ac:dyDescent="0.3">
      <c r="H1613" s="1"/>
      <c r="K1613" s="1"/>
      <c r="O1613" s="1"/>
      <c r="P1613" s="1"/>
      <c r="T1613" s="1"/>
      <c r="U1613" s="1"/>
    </row>
    <row r="1614" spans="8:21" x14ac:dyDescent="0.3">
      <c r="H1614" s="1"/>
      <c r="K1614" s="1"/>
      <c r="O1614" s="1"/>
      <c r="P1614" s="1"/>
      <c r="T1614" s="1"/>
      <c r="U1614" s="1"/>
    </row>
    <row r="1615" spans="8:21" x14ac:dyDescent="0.3">
      <c r="H1615" s="1"/>
      <c r="K1615" s="1"/>
      <c r="O1615" s="1"/>
      <c r="P1615" s="1"/>
      <c r="T1615" s="1"/>
      <c r="U1615" s="1"/>
    </row>
    <row r="1616" spans="8:21" x14ac:dyDescent="0.3">
      <c r="H1616" s="1"/>
      <c r="K1616" s="1"/>
      <c r="O1616" s="1"/>
      <c r="P1616" s="1"/>
      <c r="T1616" s="1"/>
      <c r="U1616" s="1"/>
    </row>
    <row r="1617" spans="8:21" x14ac:dyDescent="0.3">
      <c r="H1617" s="1"/>
      <c r="K1617" s="1"/>
      <c r="O1617" s="1"/>
      <c r="P1617" s="1"/>
      <c r="T1617" s="1"/>
      <c r="U1617" s="1"/>
    </row>
    <row r="1618" spans="8:21" x14ac:dyDescent="0.3">
      <c r="H1618" s="1"/>
      <c r="K1618" s="1"/>
      <c r="O1618" s="1"/>
      <c r="P1618" s="1"/>
      <c r="T1618" s="1"/>
      <c r="U1618" s="1"/>
    </row>
    <row r="1619" spans="8:21" x14ac:dyDescent="0.3">
      <c r="H1619" s="1"/>
      <c r="K1619" s="1"/>
      <c r="O1619" s="1"/>
      <c r="P1619" s="1"/>
      <c r="T1619" s="1"/>
      <c r="U1619" s="1"/>
    </row>
    <row r="1620" spans="8:21" x14ac:dyDescent="0.3">
      <c r="H1620" s="1"/>
      <c r="K1620" s="1"/>
      <c r="O1620" s="1"/>
      <c r="P1620" s="1"/>
      <c r="T1620" s="1"/>
      <c r="U1620" s="1"/>
    </row>
    <row r="1621" spans="8:21" x14ac:dyDescent="0.3">
      <c r="H1621" s="1"/>
      <c r="K1621" s="1"/>
      <c r="O1621" s="1"/>
      <c r="P1621" s="1"/>
      <c r="T1621" s="1"/>
      <c r="U1621" s="1"/>
    </row>
    <row r="1622" spans="8:21" x14ac:dyDescent="0.3">
      <c r="H1622" s="1"/>
      <c r="K1622" s="1"/>
      <c r="O1622" s="1"/>
      <c r="P1622" s="1"/>
      <c r="T1622" s="1"/>
      <c r="U1622" s="1"/>
    </row>
    <row r="1623" spans="8:21" x14ac:dyDescent="0.3">
      <c r="H1623" s="1"/>
      <c r="K1623" s="1"/>
      <c r="O1623" s="1"/>
      <c r="P1623" s="1"/>
      <c r="T1623" s="1"/>
      <c r="U1623" s="1"/>
    </row>
    <row r="1624" spans="8:21" x14ac:dyDescent="0.3">
      <c r="H1624" s="1"/>
      <c r="K1624" s="1"/>
      <c r="O1624" s="1"/>
      <c r="P1624" s="1"/>
      <c r="T1624" s="1"/>
      <c r="U1624" s="1"/>
    </row>
    <row r="1625" spans="8:21" x14ac:dyDescent="0.3">
      <c r="H1625" s="1"/>
      <c r="K1625" s="1"/>
      <c r="O1625" s="1"/>
      <c r="P1625" s="1"/>
      <c r="T1625" s="1"/>
      <c r="U1625" s="1"/>
    </row>
    <row r="1626" spans="8:21" x14ac:dyDescent="0.3">
      <c r="H1626" s="1"/>
      <c r="K1626" s="1"/>
      <c r="O1626" s="1"/>
      <c r="P1626" s="1"/>
      <c r="T1626" s="1"/>
      <c r="U1626" s="1"/>
    </row>
    <row r="1627" spans="8:21" x14ac:dyDescent="0.3">
      <c r="H1627" s="1"/>
      <c r="K1627" s="1"/>
      <c r="O1627" s="1"/>
      <c r="P1627" s="1"/>
      <c r="T1627" s="1"/>
      <c r="U1627" s="1"/>
    </row>
    <row r="1628" spans="8:21" x14ac:dyDescent="0.3">
      <c r="H1628" s="1"/>
      <c r="K1628" s="1"/>
      <c r="O1628" s="1"/>
      <c r="P1628" s="1"/>
      <c r="T1628" s="1"/>
      <c r="U1628" s="1"/>
    </row>
    <row r="1629" spans="8:21" x14ac:dyDescent="0.3">
      <c r="H1629" s="1"/>
      <c r="K1629" s="1"/>
      <c r="O1629" s="1"/>
      <c r="P1629" s="1"/>
      <c r="T1629" s="1"/>
      <c r="U1629" s="1"/>
    </row>
    <row r="1630" spans="8:21" x14ac:dyDescent="0.3">
      <c r="H1630" s="1"/>
      <c r="K1630" s="1"/>
      <c r="O1630" s="1"/>
      <c r="P1630" s="1"/>
      <c r="T1630" s="1"/>
      <c r="U1630" s="1"/>
    </row>
    <row r="1631" spans="8:21" x14ac:dyDescent="0.3">
      <c r="H1631" s="1"/>
      <c r="K1631" s="1"/>
      <c r="O1631" s="1"/>
      <c r="P1631" s="1"/>
      <c r="T1631" s="1"/>
      <c r="U1631" s="1"/>
    </row>
    <row r="1632" spans="8:21" x14ac:dyDescent="0.3">
      <c r="H1632" s="1"/>
      <c r="K1632" s="1"/>
      <c r="O1632" s="1"/>
      <c r="P1632" s="1"/>
      <c r="T1632" s="1"/>
      <c r="U1632" s="1"/>
    </row>
    <row r="1633" spans="8:21" x14ac:dyDescent="0.3">
      <c r="H1633" s="1"/>
      <c r="K1633" s="1"/>
      <c r="O1633" s="1"/>
      <c r="P1633" s="1"/>
      <c r="T1633" s="1"/>
      <c r="U1633" s="1"/>
    </row>
    <row r="1634" spans="8:21" x14ac:dyDescent="0.3">
      <c r="H1634" s="1"/>
      <c r="K1634" s="1"/>
      <c r="O1634" s="1"/>
      <c r="P1634" s="1"/>
      <c r="T1634" s="1"/>
      <c r="U1634" s="1"/>
    </row>
    <row r="1635" spans="8:21" x14ac:dyDescent="0.3">
      <c r="H1635" s="1"/>
      <c r="K1635" s="1"/>
      <c r="O1635" s="1"/>
      <c r="P1635" s="1"/>
      <c r="T1635" s="1"/>
      <c r="U1635" s="1"/>
    </row>
    <row r="1636" spans="8:21" x14ac:dyDescent="0.3">
      <c r="H1636" s="1"/>
      <c r="K1636" s="1"/>
      <c r="O1636" s="1"/>
      <c r="P1636" s="1"/>
      <c r="T1636" s="1"/>
      <c r="U1636" s="1"/>
    </row>
    <row r="1637" spans="8:21" x14ac:dyDescent="0.3">
      <c r="H1637" s="1"/>
      <c r="K1637" s="1"/>
      <c r="O1637" s="1"/>
      <c r="P1637" s="1"/>
      <c r="T1637" s="1"/>
      <c r="U1637" s="1"/>
    </row>
    <row r="1638" spans="8:21" x14ac:dyDescent="0.3">
      <c r="H1638" s="1"/>
      <c r="K1638" s="1"/>
      <c r="O1638" s="1"/>
      <c r="P1638" s="1"/>
      <c r="T1638" s="1"/>
      <c r="U1638" s="1"/>
    </row>
    <row r="1639" spans="8:21" x14ac:dyDescent="0.3">
      <c r="H1639" s="1"/>
      <c r="K1639" s="1"/>
      <c r="O1639" s="1"/>
      <c r="P1639" s="1"/>
      <c r="T1639" s="1"/>
      <c r="U1639" s="1"/>
    </row>
    <row r="1640" spans="8:21" x14ac:dyDescent="0.3">
      <c r="H1640" s="1"/>
      <c r="K1640" s="1"/>
      <c r="O1640" s="1"/>
      <c r="P1640" s="1"/>
      <c r="T1640" s="1"/>
      <c r="U1640" s="1"/>
    </row>
    <row r="1641" spans="8:21" x14ac:dyDescent="0.3">
      <c r="H1641" s="1"/>
      <c r="K1641" s="1"/>
      <c r="O1641" s="1"/>
      <c r="P1641" s="1"/>
      <c r="T1641" s="1"/>
      <c r="U1641" s="1"/>
    </row>
    <row r="1642" spans="8:21" x14ac:dyDescent="0.3">
      <c r="H1642" s="1"/>
      <c r="K1642" s="1"/>
      <c r="O1642" s="1"/>
      <c r="P1642" s="1"/>
      <c r="T1642" s="1"/>
      <c r="U1642" s="1"/>
    </row>
    <row r="1643" spans="8:21" x14ac:dyDescent="0.3">
      <c r="H1643" s="1"/>
      <c r="K1643" s="1"/>
      <c r="O1643" s="1"/>
      <c r="P1643" s="1"/>
      <c r="T1643" s="1"/>
      <c r="U1643" s="1"/>
    </row>
    <row r="1644" spans="8:21" x14ac:dyDescent="0.3">
      <c r="H1644" s="1"/>
      <c r="K1644" s="1"/>
      <c r="O1644" s="1"/>
      <c r="P1644" s="1"/>
      <c r="T1644" s="1"/>
      <c r="U1644" s="1"/>
    </row>
    <row r="1645" spans="8:21" x14ac:dyDescent="0.3">
      <c r="H1645" s="1"/>
      <c r="K1645" s="1"/>
      <c r="O1645" s="1"/>
      <c r="P1645" s="1"/>
      <c r="T1645" s="1"/>
      <c r="U1645" s="1"/>
    </row>
    <row r="1646" spans="8:21" x14ac:dyDescent="0.3">
      <c r="H1646" s="1"/>
      <c r="K1646" s="1"/>
      <c r="O1646" s="1"/>
      <c r="P1646" s="1"/>
      <c r="T1646" s="1"/>
      <c r="U1646" s="1"/>
    </row>
    <row r="1647" spans="8:21" x14ac:dyDescent="0.3">
      <c r="H1647" s="1"/>
      <c r="K1647" s="1"/>
      <c r="O1647" s="1"/>
      <c r="P1647" s="1"/>
      <c r="T1647" s="1"/>
      <c r="U1647" s="1"/>
    </row>
    <row r="1648" spans="8:21" x14ac:dyDescent="0.3">
      <c r="H1648" s="1"/>
      <c r="K1648" s="1"/>
      <c r="O1648" s="1"/>
      <c r="P1648" s="1"/>
      <c r="T1648" s="1"/>
      <c r="U1648" s="1"/>
    </row>
    <row r="1649" spans="8:21" x14ac:dyDescent="0.3">
      <c r="H1649" s="1"/>
      <c r="K1649" s="1"/>
      <c r="O1649" s="1"/>
      <c r="P1649" s="1"/>
      <c r="T1649" s="1"/>
      <c r="U1649" s="1"/>
    </row>
    <row r="1650" spans="8:21" x14ac:dyDescent="0.3">
      <c r="H1650" s="1"/>
      <c r="K1650" s="1"/>
      <c r="O1650" s="1"/>
      <c r="P1650" s="1"/>
      <c r="T1650" s="1"/>
      <c r="U1650" s="1"/>
    </row>
    <row r="1651" spans="8:21" x14ac:dyDescent="0.3">
      <c r="H1651" s="1"/>
      <c r="K1651" s="1"/>
      <c r="O1651" s="1"/>
      <c r="P1651" s="1"/>
      <c r="T1651" s="1"/>
      <c r="U1651" s="1"/>
    </row>
    <row r="1652" spans="8:21" x14ac:dyDescent="0.3">
      <c r="H1652" s="1"/>
      <c r="K1652" s="1"/>
      <c r="O1652" s="1"/>
      <c r="P1652" s="1"/>
      <c r="T1652" s="1"/>
      <c r="U1652" s="1"/>
    </row>
    <row r="1653" spans="8:21" x14ac:dyDescent="0.3">
      <c r="H1653" s="1"/>
      <c r="K1653" s="1"/>
      <c r="O1653" s="1"/>
      <c r="P1653" s="1"/>
      <c r="T1653" s="1"/>
      <c r="U1653" s="1"/>
    </row>
    <row r="1654" spans="8:21" x14ac:dyDescent="0.3">
      <c r="H1654" s="1"/>
      <c r="K1654" s="1"/>
      <c r="O1654" s="1"/>
      <c r="P1654" s="1"/>
      <c r="T1654" s="1"/>
      <c r="U1654" s="1"/>
    </row>
    <row r="1655" spans="8:21" x14ac:dyDescent="0.3">
      <c r="H1655" s="1"/>
      <c r="K1655" s="1"/>
      <c r="O1655" s="1"/>
      <c r="P1655" s="1"/>
      <c r="T1655" s="1"/>
      <c r="U1655" s="1"/>
    </row>
    <row r="1656" spans="8:21" x14ac:dyDescent="0.3">
      <c r="H1656" s="1"/>
      <c r="K1656" s="1"/>
      <c r="O1656" s="1"/>
      <c r="P1656" s="1"/>
      <c r="T1656" s="1"/>
      <c r="U1656" s="1"/>
    </row>
    <row r="1657" spans="8:21" x14ac:dyDescent="0.3">
      <c r="H1657" s="1"/>
      <c r="K1657" s="1"/>
      <c r="O1657" s="1"/>
      <c r="P1657" s="1"/>
      <c r="T1657" s="1"/>
      <c r="U1657" s="1"/>
    </row>
    <row r="1658" spans="8:21" x14ac:dyDescent="0.3">
      <c r="H1658" s="1"/>
      <c r="K1658" s="1"/>
      <c r="O1658" s="1"/>
      <c r="P1658" s="1"/>
      <c r="T1658" s="1"/>
      <c r="U1658" s="1"/>
    </row>
    <row r="1659" spans="8:21" x14ac:dyDescent="0.3">
      <c r="H1659" s="1"/>
      <c r="K1659" s="1"/>
      <c r="O1659" s="1"/>
      <c r="P1659" s="1"/>
      <c r="T1659" s="1"/>
      <c r="U1659" s="1"/>
    </row>
    <row r="1660" spans="8:21" x14ac:dyDescent="0.3">
      <c r="H1660" s="1"/>
      <c r="K1660" s="1"/>
      <c r="O1660" s="1"/>
      <c r="P1660" s="1"/>
      <c r="T1660" s="1"/>
      <c r="U1660" s="1"/>
    </row>
    <row r="1661" spans="8:21" x14ac:dyDescent="0.3">
      <c r="H1661" s="1"/>
      <c r="K1661" s="1"/>
      <c r="O1661" s="1"/>
      <c r="P1661" s="1"/>
      <c r="T1661" s="1"/>
      <c r="U1661" s="1"/>
    </row>
    <row r="1662" spans="8:21" x14ac:dyDescent="0.3">
      <c r="H1662" s="1"/>
      <c r="K1662" s="1"/>
      <c r="O1662" s="1"/>
      <c r="P1662" s="1"/>
      <c r="T1662" s="1"/>
      <c r="U1662" s="1"/>
    </row>
    <row r="1663" spans="8:21" x14ac:dyDescent="0.3">
      <c r="H1663" s="1"/>
      <c r="K1663" s="1"/>
      <c r="O1663" s="1"/>
      <c r="P1663" s="1"/>
      <c r="T1663" s="1"/>
      <c r="U1663" s="1"/>
    </row>
    <row r="1664" spans="8:21" x14ac:dyDescent="0.3">
      <c r="H1664" s="1"/>
      <c r="K1664" s="1"/>
      <c r="O1664" s="1"/>
      <c r="P1664" s="1"/>
      <c r="T1664" s="1"/>
      <c r="U1664" s="1"/>
    </row>
    <row r="1665" spans="8:21" x14ac:dyDescent="0.3">
      <c r="H1665" s="1"/>
      <c r="K1665" s="1"/>
      <c r="O1665" s="1"/>
      <c r="P1665" s="1"/>
      <c r="T1665" s="1"/>
      <c r="U1665" s="1"/>
    </row>
    <row r="1666" spans="8:21" x14ac:dyDescent="0.3">
      <c r="H1666" s="1"/>
      <c r="K1666" s="1"/>
      <c r="O1666" s="1"/>
      <c r="P1666" s="1"/>
      <c r="T1666" s="1"/>
      <c r="U1666" s="1"/>
    </row>
    <row r="1667" spans="8:21" x14ac:dyDescent="0.3">
      <c r="H1667" s="1"/>
      <c r="K1667" s="1"/>
      <c r="O1667" s="1"/>
      <c r="P1667" s="1"/>
      <c r="T1667" s="1"/>
      <c r="U1667" s="1"/>
    </row>
    <row r="1668" spans="8:21" x14ac:dyDescent="0.3">
      <c r="H1668" s="1"/>
      <c r="K1668" s="1"/>
      <c r="O1668" s="1"/>
      <c r="P1668" s="1"/>
      <c r="T1668" s="1"/>
      <c r="U1668" s="1"/>
    </row>
    <row r="1669" spans="8:21" x14ac:dyDescent="0.3">
      <c r="H1669" s="1"/>
      <c r="K1669" s="1"/>
      <c r="O1669" s="1"/>
      <c r="P1669" s="1"/>
      <c r="T1669" s="1"/>
      <c r="U1669" s="1"/>
    </row>
    <row r="1670" spans="8:21" x14ac:dyDescent="0.3">
      <c r="H1670" s="1"/>
      <c r="K1670" s="1"/>
      <c r="O1670" s="1"/>
      <c r="P1670" s="1"/>
      <c r="T1670" s="1"/>
      <c r="U1670" s="1"/>
    </row>
    <row r="1671" spans="8:21" x14ac:dyDescent="0.3">
      <c r="H1671" s="1"/>
      <c r="K1671" s="1"/>
      <c r="O1671" s="1"/>
      <c r="P1671" s="1"/>
      <c r="T1671" s="1"/>
      <c r="U1671" s="1"/>
    </row>
    <row r="1672" spans="8:21" x14ac:dyDescent="0.3">
      <c r="H1672" s="1"/>
      <c r="K1672" s="1"/>
      <c r="O1672" s="1"/>
      <c r="P1672" s="1"/>
      <c r="T1672" s="1"/>
      <c r="U1672" s="1"/>
    </row>
    <row r="1673" spans="8:21" x14ac:dyDescent="0.3">
      <c r="H1673" s="1"/>
      <c r="K1673" s="1"/>
      <c r="O1673" s="1"/>
      <c r="P1673" s="1"/>
      <c r="T1673" s="1"/>
      <c r="U1673" s="1"/>
    </row>
    <row r="1674" spans="8:21" x14ac:dyDescent="0.3">
      <c r="H1674" s="1"/>
      <c r="K1674" s="1"/>
      <c r="O1674" s="1"/>
      <c r="P1674" s="1"/>
      <c r="T1674" s="1"/>
      <c r="U1674" s="1"/>
    </row>
    <row r="1675" spans="8:21" x14ac:dyDescent="0.3">
      <c r="H1675" s="1"/>
      <c r="K1675" s="1"/>
      <c r="O1675" s="1"/>
      <c r="P1675" s="1"/>
      <c r="T1675" s="1"/>
      <c r="U1675" s="1"/>
    </row>
    <row r="1676" spans="8:21" x14ac:dyDescent="0.3">
      <c r="H1676" s="1"/>
      <c r="K1676" s="1"/>
      <c r="O1676" s="1"/>
      <c r="P1676" s="1"/>
      <c r="T1676" s="1"/>
      <c r="U1676" s="1"/>
    </row>
    <row r="1677" spans="8:21" x14ac:dyDescent="0.3">
      <c r="H1677" s="1"/>
      <c r="K1677" s="1"/>
      <c r="O1677" s="1"/>
      <c r="P1677" s="1"/>
      <c r="T1677" s="1"/>
      <c r="U1677" s="1"/>
    </row>
    <row r="1678" spans="8:21" x14ac:dyDescent="0.3">
      <c r="H1678" s="1"/>
      <c r="K1678" s="1"/>
      <c r="O1678" s="1"/>
      <c r="P1678" s="1"/>
      <c r="T1678" s="1"/>
      <c r="U1678" s="1"/>
    </row>
    <row r="1679" spans="8:21" x14ac:dyDescent="0.3">
      <c r="H1679" s="1"/>
      <c r="K1679" s="1"/>
      <c r="O1679" s="1"/>
      <c r="P1679" s="1"/>
      <c r="T1679" s="1"/>
      <c r="U1679" s="1"/>
    </row>
    <row r="1680" spans="8:21" x14ac:dyDescent="0.3">
      <c r="H1680" s="1"/>
      <c r="K1680" s="1"/>
      <c r="O1680" s="1"/>
      <c r="P1680" s="1"/>
      <c r="T1680" s="1"/>
      <c r="U1680" s="1"/>
    </row>
    <row r="1681" spans="8:21" x14ac:dyDescent="0.3">
      <c r="H1681" s="1"/>
      <c r="K1681" s="1"/>
      <c r="O1681" s="1"/>
      <c r="P1681" s="1"/>
      <c r="T1681" s="1"/>
      <c r="U1681" s="1"/>
    </row>
    <row r="1682" spans="8:21" x14ac:dyDescent="0.3">
      <c r="H1682" s="1"/>
      <c r="K1682" s="1"/>
      <c r="O1682" s="1"/>
      <c r="P1682" s="1"/>
      <c r="T1682" s="1"/>
      <c r="U1682" s="1"/>
    </row>
    <row r="1683" spans="8:21" x14ac:dyDescent="0.3">
      <c r="H1683" s="1"/>
      <c r="K1683" s="1"/>
      <c r="O1683" s="1"/>
      <c r="P1683" s="1"/>
      <c r="T1683" s="1"/>
      <c r="U1683" s="1"/>
    </row>
    <row r="1684" spans="8:21" x14ac:dyDescent="0.3">
      <c r="H1684" s="1"/>
      <c r="K1684" s="1"/>
      <c r="O1684" s="1"/>
      <c r="P1684" s="1"/>
      <c r="T1684" s="1"/>
      <c r="U1684" s="1"/>
    </row>
    <row r="1685" spans="8:21" x14ac:dyDescent="0.3">
      <c r="H1685" s="1"/>
      <c r="K1685" s="1"/>
      <c r="O1685" s="1"/>
      <c r="P1685" s="1"/>
      <c r="T1685" s="1"/>
      <c r="U1685" s="1"/>
    </row>
    <row r="1686" spans="8:21" x14ac:dyDescent="0.3">
      <c r="H1686" s="1"/>
      <c r="K1686" s="1"/>
      <c r="O1686" s="1"/>
      <c r="P1686" s="1"/>
      <c r="T1686" s="1"/>
      <c r="U1686" s="1"/>
    </row>
    <row r="1687" spans="8:21" x14ac:dyDescent="0.3">
      <c r="H1687" s="1"/>
      <c r="K1687" s="1"/>
      <c r="O1687" s="1"/>
      <c r="P1687" s="1"/>
      <c r="T1687" s="1"/>
      <c r="U1687" s="1"/>
    </row>
    <row r="1688" spans="8:21" x14ac:dyDescent="0.3">
      <c r="H1688" s="1"/>
      <c r="K1688" s="1"/>
      <c r="O1688" s="1"/>
      <c r="P1688" s="1"/>
      <c r="T1688" s="1"/>
      <c r="U1688" s="1"/>
    </row>
    <row r="1689" spans="8:21" x14ac:dyDescent="0.3">
      <c r="H1689" s="1"/>
      <c r="K1689" s="1"/>
      <c r="O1689" s="1"/>
      <c r="P1689" s="1"/>
      <c r="T1689" s="1"/>
      <c r="U1689" s="1"/>
    </row>
    <row r="1690" spans="8:21" x14ac:dyDescent="0.3">
      <c r="H1690" s="1"/>
      <c r="K1690" s="1"/>
      <c r="O1690" s="1"/>
      <c r="P1690" s="1"/>
      <c r="T1690" s="1"/>
      <c r="U1690" s="1"/>
    </row>
    <row r="1691" spans="8:21" x14ac:dyDescent="0.3">
      <c r="H1691" s="1"/>
      <c r="K1691" s="1"/>
      <c r="O1691" s="1"/>
      <c r="P1691" s="1"/>
      <c r="T1691" s="1"/>
      <c r="U1691" s="1"/>
    </row>
    <row r="1692" spans="8:21" x14ac:dyDescent="0.3">
      <c r="H1692" s="1"/>
      <c r="K1692" s="1"/>
      <c r="O1692" s="1"/>
      <c r="P1692" s="1"/>
      <c r="T1692" s="1"/>
      <c r="U1692" s="1"/>
    </row>
    <row r="1693" spans="8:21" x14ac:dyDescent="0.3">
      <c r="H1693" s="1"/>
      <c r="K1693" s="1"/>
      <c r="O1693" s="1"/>
      <c r="P1693" s="1"/>
      <c r="T1693" s="1"/>
      <c r="U1693" s="1"/>
    </row>
    <row r="1694" spans="8:21" x14ac:dyDescent="0.3">
      <c r="H1694" s="1"/>
      <c r="K1694" s="1"/>
      <c r="O1694" s="1"/>
      <c r="P1694" s="1"/>
      <c r="T1694" s="1"/>
      <c r="U1694" s="1"/>
    </row>
    <row r="1695" spans="8:21" x14ac:dyDescent="0.3">
      <c r="H1695" s="1"/>
      <c r="K1695" s="1"/>
      <c r="O1695" s="1"/>
      <c r="P1695" s="1"/>
      <c r="T1695" s="1"/>
      <c r="U1695" s="1"/>
    </row>
    <row r="1696" spans="8:21" x14ac:dyDescent="0.3">
      <c r="H1696" s="1"/>
      <c r="K1696" s="1"/>
      <c r="O1696" s="1"/>
      <c r="P1696" s="1"/>
      <c r="T1696" s="1"/>
      <c r="U1696" s="1"/>
    </row>
    <row r="1697" spans="8:21" x14ac:dyDescent="0.3">
      <c r="H1697" s="1"/>
      <c r="K1697" s="1"/>
      <c r="O1697" s="1"/>
      <c r="P1697" s="1"/>
      <c r="T1697" s="1"/>
      <c r="U1697" s="1"/>
    </row>
    <row r="1698" spans="8:21" x14ac:dyDescent="0.3">
      <c r="H1698" s="1"/>
      <c r="K1698" s="1"/>
      <c r="O1698" s="1"/>
      <c r="P1698" s="1"/>
      <c r="T1698" s="1"/>
      <c r="U1698" s="1"/>
    </row>
    <row r="1699" spans="8:21" x14ac:dyDescent="0.3">
      <c r="H1699" s="1"/>
      <c r="K1699" s="1"/>
      <c r="O1699" s="1"/>
      <c r="P1699" s="1"/>
      <c r="T1699" s="1"/>
      <c r="U1699" s="1"/>
    </row>
    <row r="1700" spans="8:21" x14ac:dyDescent="0.3">
      <c r="H1700" s="1"/>
      <c r="K1700" s="1"/>
      <c r="O1700" s="1"/>
      <c r="P1700" s="1"/>
      <c r="T1700" s="1"/>
      <c r="U1700" s="1"/>
    </row>
    <row r="1701" spans="8:21" x14ac:dyDescent="0.3">
      <c r="H1701" s="1"/>
      <c r="K1701" s="1"/>
      <c r="O1701" s="1"/>
      <c r="P1701" s="1"/>
      <c r="T1701" s="1"/>
      <c r="U1701" s="1"/>
    </row>
    <row r="1702" spans="8:21" x14ac:dyDescent="0.3">
      <c r="H1702" s="1"/>
      <c r="K1702" s="1"/>
      <c r="O1702" s="1"/>
      <c r="P1702" s="1"/>
      <c r="T1702" s="1"/>
      <c r="U1702" s="1"/>
    </row>
    <row r="1703" spans="8:21" x14ac:dyDescent="0.3">
      <c r="H1703" s="1"/>
      <c r="K1703" s="1"/>
      <c r="O1703" s="1"/>
      <c r="P1703" s="1"/>
      <c r="T1703" s="1"/>
      <c r="U1703" s="1"/>
    </row>
    <row r="1704" spans="8:21" x14ac:dyDescent="0.3">
      <c r="H1704" s="1"/>
      <c r="K1704" s="1"/>
      <c r="O1704" s="1"/>
      <c r="P1704" s="1"/>
      <c r="T1704" s="1"/>
      <c r="U1704" s="1"/>
    </row>
    <row r="1705" spans="8:21" x14ac:dyDescent="0.3">
      <c r="H1705" s="1"/>
      <c r="K1705" s="1"/>
      <c r="O1705" s="1"/>
      <c r="P1705" s="1"/>
      <c r="T1705" s="1"/>
      <c r="U1705" s="1"/>
    </row>
    <row r="1706" spans="8:21" x14ac:dyDescent="0.3">
      <c r="H1706" s="1"/>
      <c r="K1706" s="1"/>
      <c r="O1706" s="1"/>
      <c r="P1706" s="1"/>
      <c r="T1706" s="1"/>
      <c r="U1706" s="1"/>
    </row>
    <row r="1707" spans="8:21" x14ac:dyDescent="0.3">
      <c r="H1707" s="1"/>
      <c r="K1707" s="1"/>
      <c r="O1707" s="1"/>
      <c r="P1707" s="1"/>
      <c r="T1707" s="1"/>
      <c r="U1707" s="1"/>
    </row>
    <row r="1708" spans="8:21" x14ac:dyDescent="0.3">
      <c r="H1708" s="1"/>
      <c r="K1708" s="1"/>
      <c r="O1708" s="1"/>
      <c r="P1708" s="1"/>
      <c r="T1708" s="1"/>
      <c r="U1708" s="1"/>
    </row>
    <row r="1709" spans="8:21" x14ac:dyDescent="0.3">
      <c r="H1709" s="1"/>
      <c r="K1709" s="1"/>
      <c r="O1709" s="1"/>
      <c r="P1709" s="1"/>
      <c r="T1709" s="1"/>
      <c r="U1709" s="1"/>
    </row>
    <row r="1710" spans="8:21" x14ac:dyDescent="0.3">
      <c r="H1710" s="1"/>
      <c r="K1710" s="1"/>
      <c r="O1710" s="1"/>
      <c r="P1710" s="1"/>
      <c r="T1710" s="1"/>
      <c r="U1710" s="1"/>
    </row>
    <row r="1711" spans="8:21" x14ac:dyDescent="0.3">
      <c r="H1711" s="1"/>
      <c r="K1711" s="1"/>
      <c r="O1711" s="1"/>
      <c r="P1711" s="1"/>
      <c r="T1711" s="1"/>
      <c r="U1711" s="1"/>
    </row>
    <row r="1712" spans="8:21" x14ac:dyDescent="0.3">
      <c r="H1712" s="1"/>
      <c r="K1712" s="1"/>
      <c r="O1712" s="1"/>
      <c r="P1712" s="1"/>
      <c r="T1712" s="1"/>
      <c r="U1712" s="1"/>
    </row>
    <row r="1713" spans="8:21" x14ac:dyDescent="0.3">
      <c r="H1713" s="1"/>
      <c r="K1713" s="1"/>
      <c r="O1713" s="1"/>
      <c r="P1713" s="1"/>
      <c r="T1713" s="1"/>
      <c r="U1713" s="1"/>
    </row>
    <row r="1714" spans="8:21" x14ac:dyDescent="0.3">
      <c r="H1714" s="1"/>
      <c r="K1714" s="1"/>
      <c r="O1714" s="1"/>
      <c r="P1714" s="1"/>
      <c r="T1714" s="1"/>
      <c r="U1714" s="1"/>
    </row>
    <row r="1715" spans="8:21" x14ac:dyDescent="0.3">
      <c r="H1715" s="1"/>
      <c r="K1715" s="1"/>
      <c r="O1715" s="1"/>
      <c r="P1715" s="1"/>
      <c r="T1715" s="1"/>
      <c r="U1715" s="1"/>
    </row>
    <row r="1716" spans="8:21" x14ac:dyDescent="0.3">
      <c r="H1716" s="1"/>
      <c r="K1716" s="1"/>
      <c r="O1716" s="1"/>
      <c r="P1716" s="1"/>
      <c r="T1716" s="1"/>
      <c r="U1716" s="1"/>
    </row>
    <row r="1717" spans="8:21" x14ac:dyDescent="0.3">
      <c r="H1717" s="1"/>
      <c r="K1717" s="1"/>
      <c r="O1717" s="1"/>
      <c r="P1717" s="1"/>
      <c r="T1717" s="1"/>
      <c r="U1717" s="1"/>
    </row>
    <row r="1718" spans="8:21" x14ac:dyDescent="0.3">
      <c r="H1718" s="1"/>
      <c r="K1718" s="1"/>
      <c r="O1718" s="1"/>
      <c r="P1718" s="1"/>
      <c r="T1718" s="1"/>
      <c r="U1718" s="1"/>
    </row>
    <row r="1719" spans="8:21" x14ac:dyDescent="0.3">
      <c r="H1719" s="1"/>
      <c r="K1719" s="1"/>
      <c r="O1719" s="1"/>
      <c r="P1719" s="1"/>
      <c r="T1719" s="1"/>
      <c r="U1719" s="1"/>
    </row>
    <row r="1720" spans="8:21" x14ac:dyDescent="0.3">
      <c r="H1720" s="1"/>
      <c r="K1720" s="1"/>
      <c r="O1720" s="1"/>
      <c r="P1720" s="1"/>
      <c r="T1720" s="1"/>
      <c r="U1720" s="1"/>
    </row>
    <row r="1721" spans="8:21" x14ac:dyDescent="0.3">
      <c r="H1721" s="1"/>
      <c r="K1721" s="1"/>
      <c r="O1721" s="1"/>
      <c r="P1721" s="1"/>
      <c r="T1721" s="1"/>
      <c r="U1721" s="1"/>
    </row>
    <row r="1722" spans="8:21" x14ac:dyDescent="0.3">
      <c r="H1722" s="1"/>
      <c r="K1722" s="1"/>
      <c r="O1722" s="1"/>
      <c r="P1722" s="1"/>
      <c r="T1722" s="1"/>
      <c r="U1722" s="1"/>
    </row>
    <row r="1723" spans="8:21" x14ac:dyDescent="0.3">
      <c r="H1723" s="1"/>
      <c r="K1723" s="1"/>
      <c r="O1723" s="1"/>
      <c r="P1723" s="1"/>
      <c r="T1723" s="1"/>
      <c r="U1723" s="1"/>
    </row>
    <row r="1724" spans="8:21" x14ac:dyDescent="0.3">
      <c r="H1724" s="1"/>
      <c r="K1724" s="1"/>
      <c r="O1724" s="1"/>
      <c r="P1724" s="1"/>
      <c r="T1724" s="1"/>
      <c r="U1724" s="1"/>
    </row>
    <row r="1725" spans="8:21" x14ac:dyDescent="0.3">
      <c r="H1725" s="1"/>
      <c r="K1725" s="1"/>
      <c r="O1725" s="1"/>
      <c r="P1725" s="1"/>
      <c r="T1725" s="1"/>
      <c r="U1725" s="1"/>
    </row>
    <row r="1726" spans="8:21" x14ac:dyDescent="0.3">
      <c r="H1726" s="1"/>
      <c r="K1726" s="1"/>
      <c r="O1726" s="1"/>
      <c r="P1726" s="1"/>
      <c r="T1726" s="1"/>
      <c r="U1726" s="1"/>
    </row>
    <row r="1727" spans="8:21" x14ac:dyDescent="0.3">
      <c r="H1727" s="1"/>
      <c r="K1727" s="1"/>
      <c r="O1727" s="1"/>
      <c r="P1727" s="1"/>
      <c r="T1727" s="1"/>
      <c r="U1727" s="1"/>
    </row>
    <row r="1728" spans="8:21" x14ac:dyDescent="0.3">
      <c r="H1728" s="1"/>
      <c r="K1728" s="1"/>
      <c r="O1728" s="1"/>
      <c r="P1728" s="1"/>
      <c r="T1728" s="1"/>
      <c r="U1728" s="1"/>
    </row>
    <row r="1729" spans="8:21" x14ac:dyDescent="0.3">
      <c r="H1729" s="1"/>
      <c r="K1729" s="1"/>
      <c r="O1729" s="1"/>
      <c r="P1729" s="1"/>
      <c r="T1729" s="1"/>
      <c r="U1729" s="1"/>
    </row>
    <row r="1730" spans="8:21" x14ac:dyDescent="0.3">
      <c r="H1730" s="1"/>
      <c r="K1730" s="1"/>
      <c r="O1730" s="1"/>
      <c r="P1730" s="1"/>
      <c r="T1730" s="1"/>
      <c r="U1730" s="1"/>
    </row>
    <row r="1731" spans="8:21" x14ac:dyDescent="0.3">
      <c r="H1731" s="1"/>
      <c r="K1731" s="1"/>
      <c r="O1731" s="1"/>
      <c r="P1731" s="1"/>
      <c r="T1731" s="1"/>
      <c r="U1731" s="1"/>
    </row>
    <row r="1732" spans="8:21" x14ac:dyDescent="0.3">
      <c r="H1732" s="1"/>
      <c r="K1732" s="1"/>
      <c r="O1732" s="1"/>
      <c r="P1732" s="1"/>
      <c r="T1732" s="1"/>
      <c r="U1732" s="1"/>
    </row>
    <row r="1733" spans="8:21" x14ac:dyDescent="0.3">
      <c r="H1733" s="1"/>
      <c r="K1733" s="1"/>
      <c r="O1733" s="1"/>
      <c r="P1733" s="1"/>
      <c r="T1733" s="1"/>
      <c r="U1733" s="1"/>
    </row>
    <row r="1734" spans="8:21" x14ac:dyDescent="0.3">
      <c r="H1734" s="1"/>
      <c r="K1734" s="1"/>
      <c r="O1734" s="1"/>
      <c r="P1734" s="1"/>
      <c r="T1734" s="1"/>
      <c r="U1734" s="1"/>
    </row>
    <row r="1735" spans="8:21" x14ac:dyDescent="0.3">
      <c r="H1735" s="1"/>
      <c r="K1735" s="1"/>
      <c r="O1735" s="1"/>
      <c r="P1735" s="1"/>
      <c r="T1735" s="1"/>
      <c r="U1735" s="1"/>
    </row>
    <row r="1736" spans="8:21" x14ac:dyDescent="0.3">
      <c r="H1736" s="1"/>
      <c r="K1736" s="1"/>
      <c r="O1736" s="1"/>
      <c r="P1736" s="1"/>
      <c r="T1736" s="1"/>
      <c r="U1736" s="1"/>
    </row>
    <row r="1737" spans="8:21" x14ac:dyDescent="0.3">
      <c r="H1737" s="1"/>
      <c r="K1737" s="1"/>
      <c r="O1737" s="1"/>
      <c r="P1737" s="1"/>
      <c r="T1737" s="1"/>
      <c r="U1737" s="1"/>
    </row>
    <row r="1738" spans="8:21" x14ac:dyDescent="0.3">
      <c r="H1738" s="1"/>
      <c r="K1738" s="1"/>
      <c r="O1738" s="1"/>
      <c r="P1738" s="1"/>
      <c r="T1738" s="1"/>
      <c r="U1738" s="1"/>
    </row>
    <row r="1739" spans="8:21" x14ac:dyDescent="0.3">
      <c r="H1739" s="1"/>
      <c r="K1739" s="1"/>
      <c r="O1739" s="1"/>
      <c r="P1739" s="1"/>
      <c r="T1739" s="1"/>
      <c r="U1739" s="1"/>
    </row>
    <row r="1740" spans="8:21" x14ac:dyDescent="0.3">
      <c r="H1740" s="1"/>
      <c r="K1740" s="1"/>
      <c r="O1740" s="1"/>
      <c r="P1740" s="1"/>
      <c r="T1740" s="1"/>
      <c r="U1740" s="1"/>
    </row>
    <row r="1741" spans="8:21" x14ac:dyDescent="0.3">
      <c r="H1741" s="1"/>
      <c r="K1741" s="1"/>
      <c r="O1741" s="1"/>
      <c r="P1741" s="1"/>
      <c r="T1741" s="1"/>
      <c r="U1741" s="1"/>
    </row>
    <row r="1742" spans="8:21" x14ac:dyDescent="0.3">
      <c r="H1742" s="1"/>
      <c r="K1742" s="1"/>
      <c r="O1742" s="1"/>
      <c r="P1742" s="1"/>
      <c r="T1742" s="1"/>
      <c r="U1742" s="1"/>
    </row>
    <row r="1743" spans="8:21" x14ac:dyDescent="0.3">
      <c r="H1743" s="1"/>
      <c r="K1743" s="1"/>
      <c r="O1743" s="1"/>
      <c r="P1743" s="1"/>
      <c r="T1743" s="1"/>
      <c r="U1743" s="1"/>
    </row>
    <row r="1744" spans="8:21" x14ac:dyDescent="0.3">
      <c r="H1744" s="1"/>
      <c r="K1744" s="1"/>
      <c r="O1744" s="1"/>
      <c r="P1744" s="1"/>
      <c r="T1744" s="1"/>
      <c r="U1744" s="1"/>
    </row>
    <row r="1745" spans="8:21" x14ac:dyDescent="0.3">
      <c r="H1745" s="1"/>
      <c r="K1745" s="1"/>
      <c r="O1745" s="1"/>
      <c r="P1745" s="1"/>
      <c r="T1745" s="1"/>
      <c r="U1745" s="1"/>
    </row>
    <row r="1746" spans="8:21" x14ac:dyDescent="0.3">
      <c r="H1746" s="1"/>
      <c r="K1746" s="1"/>
      <c r="O1746" s="1"/>
      <c r="P1746" s="1"/>
      <c r="T1746" s="1"/>
      <c r="U1746" s="1"/>
    </row>
    <row r="1747" spans="8:21" x14ac:dyDescent="0.3">
      <c r="H1747" s="1"/>
      <c r="K1747" s="1"/>
      <c r="O1747" s="1"/>
      <c r="P1747" s="1"/>
      <c r="T1747" s="1"/>
      <c r="U1747" s="1"/>
    </row>
    <row r="1748" spans="8:21" x14ac:dyDescent="0.3">
      <c r="H1748" s="1"/>
      <c r="K1748" s="1"/>
      <c r="O1748" s="1"/>
      <c r="P1748" s="1"/>
      <c r="T1748" s="1"/>
      <c r="U1748" s="1"/>
    </row>
    <row r="1749" spans="8:21" x14ac:dyDescent="0.3">
      <c r="H1749" s="1"/>
      <c r="K1749" s="1"/>
      <c r="O1749" s="1"/>
      <c r="P1749" s="1"/>
      <c r="T1749" s="1"/>
      <c r="U1749" s="1"/>
    </row>
    <row r="1750" spans="8:21" x14ac:dyDescent="0.3">
      <c r="H1750" s="1"/>
      <c r="K1750" s="1"/>
      <c r="O1750" s="1"/>
      <c r="P1750" s="1"/>
      <c r="T1750" s="1"/>
      <c r="U1750" s="1"/>
    </row>
    <row r="1751" spans="8:21" x14ac:dyDescent="0.3">
      <c r="H1751" s="1"/>
      <c r="K1751" s="1"/>
      <c r="O1751" s="1"/>
      <c r="P1751" s="1"/>
      <c r="T1751" s="1"/>
      <c r="U1751" s="1"/>
    </row>
    <row r="1752" spans="8:21" x14ac:dyDescent="0.3">
      <c r="H1752" s="1"/>
      <c r="K1752" s="1"/>
      <c r="O1752" s="1"/>
      <c r="P1752" s="1"/>
      <c r="T1752" s="1"/>
      <c r="U1752" s="1"/>
    </row>
    <row r="1753" spans="8:21" x14ac:dyDescent="0.3">
      <c r="H1753" s="1"/>
      <c r="K1753" s="1"/>
      <c r="O1753" s="1"/>
      <c r="P1753" s="1"/>
      <c r="T1753" s="1"/>
      <c r="U1753" s="1"/>
    </row>
    <row r="1754" spans="8:21" x14ac:dyDescent="0.3">
      <c r="H1754" s="1"/>
      <c r="K1754" s="1"/>
      <c r="O1754" s="1"/>
      <c r="P1754" s="1"/>
      <c r="T1754" s="1"/>
      <c r="U1754" s="1"/>
    </row>
    <row r="1755" spans="8:21" x14ac:dyDescent="0.3">
      <c r="H1755" s="1"/>
      <c r="K1755" s="1"/>
      <c r="O1755" s="1"/>
      <c r="P1755" s="1"/>
      <c r="T1755" s="1"/>
      <c r="U1755" s="1"/>
    </row>
    <row r="1756" spans="8:21" x14ac:dyDescent="0.3">
      <c r="H1756" s="1"/>
      <c r="K1756" s="1"/>
      <c r="O1756" s="1"/>
      <c r="P1756" s="1"/>
      <c r="T1756" s="1"/>
      <c r="U1756" s="1"/>
    </row>
    <row r="1757" spans="8:21" x14ac:dyDescent="0.3">
      <c r="H1757" s="1"/>
      <c r="K1757" s="1"/>
      <c r="O1757" s="1"/>
      <c r="P1757" s="1"/>
      <c r="T1757" s="1"/>
      <c r="U1757" s="1"/>
    </row>
    <row r="1758" spans="8:21" x14ac:dyDescent="0.3">
      <c r="H1758" s="1"/>
      <c r="K1758" s="1"/>
      <c r="O1758" s="1"/>
      <c r="P1758" s="1"/>
      <c r="T1758" s="1"/>
      <c r="U1758" s="1"/>
    </row>
    <row r="1759" spans="8:21" x14ac:dyDescent="0.3">
      <c r="H1759" s="1"/>
      <c r="K1759" s="1"/>
      <c r="O1759" s="1"/>
      <c r="P1759" s="1"/>
      <c r="T1759" s="1"/>
      <c r="U1759" s="1"/>
    </row>
    <row r="1760" spans="8:21" x14ac:dyDescent="0.3">
      <c r="H1760" s="1"/>
      <c r="K1760" s="1"/>
      <c r="O1760" s="1"/>
      <c r="P1760" s="1"/>
      <c r="T1760" s="1"/>
      <c r="U1760" s="1"/>
    </row>
    <row r="1761" spans="8:21" x14ac:dyDescent="0.3">
      <c r="H1761" s="1"/>
      <c r="K1761" s="1"/>
      <c r="O1761" s="1"/>
      <c r="P1761" s="1"/>
      <c r="T1761" s="1"/>
      <c r="U1761" s="1"/>
    </row>
    <row r="1762" spans="8:21" x14ac:dyDescent="0.3">
      <c r="H1762" s="1"/>
      <c r="K1762" s="1"/>
      <c r="O1762" s="1"/>
      <c r="P1762" s="1"/>
      <c r="T1762" s="1"/>
      <c r="U1762" s="1"/>
    </row>
    <row r="1763" spans="8:21" x14ac:dyDescent="0.3">
      <c r="H1763" s="1"/>
      <c r="K1763" s="1"/>
      <c r="O1763" s="1"/>
      <c r="P1763" s="1"/>
      <c r="T1763" s="1"/>
      <c r="U1763" s="1"/>
    </row>
    <row r="1764" spans="8:21" x14ac:dyDescent="0.3">
      <c r="H1764" s="1"/>
      <c r="K1764" s="1"/>
      <c r="O1764" s="1"/>
      <c r="P1764" s="1"/>
      <c r="T1764" s="1"/>
      <c r="U1764" s="1"/>
    </row>
    <row r="1765" spans="8:21" x14ac:dyDescent="0.3">
      <c r="H1765" s="1"/>
      <c r="K1765" s="1"/>
      <c r="O1765" s="1"/>
      <c r="P1765" s="1"/>
      <c r="T1765" s="1"/>
      <c r="U1765" s="1"/>
    </row>
    <row r="1766" spans="8:21" x14ac:dyDescent="0.3">
      <c r="H1766" s="1"/>
      <c r="K1766" s="1"/>
      <c r="O1766" s="1"/>
      <c r="P1766" s="1"/>
      <c r="T1766" s="1"/>
      <c r="U1766" s="1"/>
    </row>
    <row r="1767" spans="8:21" x14ac:dyDescent="0.3">
      <c r="H1767" s="1"/>
      <c r="K1767" s="1"/>
      <c r="O1767" s="1"/>
      <c r="P1767" s="1"/>
      <c r="T1767" s="1"/>
      <c r="U1767" s="1"/>
    </row>
    <row r="1768" spans="8:21" x14ac:dyDescent="0.3">
      <c r="H1768" s="1"/>
      <c r="K1768" s="1"/>
      <c r="O1768" s="1"/>
      <c r="P1768" s="1"/>
      <c r="T1768" s="1"/>
      <c r="U1768" s="1"/>
    </row>
    <row r="1769" spans="8:21" x14ac:dyDescent="0.3">
      <c r="H1769" s="1"/>
      <c r="K1769" s="1"/>
      <c r="O1769" s="1"/>
      <c r="P1769" s="1"/>
      <c r="T1769" s="1"/>
      <c r="U1769" s="1"/>
    </row>
    <row r="1770" spans="8:21" x14ac:dyDescent="0.3">
      <c r="H1770" s="1"/>
      <c r="K1770" s="1"/>
      <c r="O1770" s="1"/>
      <c r="P1770" s="1"/>
      <c r="T1770" s="1"/>
      <c r="U1770" s="1"/>
    </row>
    <row r="1771" spans="8:21" x14ac:dyDescent="0.3">
      <c r="H1771" s="1"/>
      <c r="K1771" s="1"/>
      <c r="O1771" s="1"/>
      <c r="P1771" s="1"/>
      <c r="T1771" s="1"/>
      <c r="U1771" s="1"/>
    </row>
    <row r="1772" spans="8:21" x14ac:dyDescent="0.3">
      <c r="H1772" s="1"/>
      <c r="K1772" s="1"/>
      <c r="O1772" s="1"/>
      <c r="P1772" s="1"/>
      <c r="T1772" s="1"/>
      <c r="U1772" s="1"/>
    </row>
    <row r="1773" spans="8:21" x14ac:dyDescent="0.3">
      <c r="H1773" s="1"/>
      <c r="K1773" s="1"/>
      <c r="O1773" s="1"/>
      <c r="P1773" s="1"/>
      <c r="T1773" s="1"/>
      <c r="U1773" s="1"/>
    </row>
    <row r="1774" spans="8:21" x14ac:dyDescent="0.3">
      <c r="H1774" s="1"/>
      <c r="K1774" s="1"/>
      <c r="O1774" s="1"/>
      <c r="P1774" s="1"/>
      <c r="T1774" s="1"/>
      <c r="U1774" s="1"/>
    </row>
    <row r="1775" spans="8:21" x14ac:dyDescent="0.3">
      <c r="H1775" s="1"/>
      <c r="K1775" s="1"/>
      <c r="O1775" s="1"/>
      <c r="P1775" s="1"/>
      <c r="T1775" s="1"/>
      <c r="U1775" s="1"/>
    </row>
    <row r="1776" spans="8:21" x14ac:dyDescent="0.3">
      <c r="H1776" s="1"/>
      <c r="K1776" s="1"/>
      <c r="O1776" s="1"/>
      <c r="P1776" s="1"/>
      <c r="T1776" s="1"/>
      <c r="U1776" s="1"/>
    </row>
    <row r="1777" spans="8:21" x14ac:dyDescent="0.3">
      <c r="H1777" s="1"/>
      <c r="K1777" s="1"/>
      <c r="O1777" s="1"/>
      <c r="P1777" s="1"/>
      <c r="T1777" s="1"/>
      <c r="U1777" s="1"/>
    </row>
    <row r="1778" spans="8:21" x14ac:dyDescent="0.3">
      <c r="H1778" s="1"/>
      <c r="K1778" s="1"/>
      <c r="O1778" s="1"/>
      <c r="P1778" s="1"/>
      <c r="T1778" s="1"/>
      <c r="U1778" s="1"/>
    </row>
    <row r="1779" spans="8:21" x14ac:dyDescent="0.3">
      <c r="H1779" s="1"/>
      <c r="K1779" s="1"/>
      <c r="O1779" s="1"/>
      <c r="P1779" s="1"/>
      <c r="T1779" s="1"/>
      <c r="U1779" s="1"/>
    </row>
    <row r="1780" spans="8:21" x14ac:dyDescent="0.3">
      <c r="H1780" s="1"/>
      <c r="K1780" s="1"/>
      <c r="O1780" s="1"/>
      <c r="P1780" s="1"/>
      <c r="T1780" s="1"/>
      <c r="U1780" s="1"/>
    </row>
    <row r="1781" spans="8:21" x14ac:dyDescent="0.3">
      <c r="H1781" s="1"/>
      <c r="K1781" s="1"/>
      <c r="O1781" s="1"/>
      <c r="P1781" s="1"/>
      <c r="T1781" s="1"/>
      <c r="U1781" s="1"/>
    </row>
    <row r="1782" spans="8:21" x14ac:dyDescent="0.3">
      <c r="H1782" s="1"/>
      <c r="K1782" s="1"/>
      <c r="O1782" s="1"/>
      <c r="P1782" s="1"/>
      <c r="T1782" s="1"/>
      <c r="U1782" s="1"/>
    </row>
    <row r="1783" spans="8:21" x14ac:dyDescent="0.3">
      <c r="H1783" s="1"/>
      <c r="K1783" s="1"/>
      <c r="O1783" s="1"/>
      <c r="P1783" s="1"/>
      <c r="T1783" s="1"/>
      <c r="U1783" s="1"/>
    </row>
    <row r="1784" spans="8:21" x14ac:dyDescent="0.3">
      <c r="H1784" s="1"/>
      <c r="K1784" s="1"/>
      <c r="O1784" s="1"/>
      <c r="P1784" s="1"/>
      <c r="T1784" s="1"/>
      <c r="U1784" s="1"/>
    </row>
    <row r="1785" spans="8:21" x14ac:dyDescent="0.3">
      <c r="H1785" s="1"/>
      <c r="K1785" s="1"/>
      <c r="O1785" s="1"/>
      <c r="P1785" s="1"/>
      <c r="T1785" s="1"/>
      <c r="U1785" s="1"/>
    </row>
    <row r="1786" spans="8:21" x14ac:dyDescent="0.3">
      <c r="H1786" s="1"/>
      <c r="K1786" s="1"/>
      <c r="O1786" s="1"/>
      <c r="P1786" s="1"/>
      <c r="T1786" s="1"/>
      <c r="U1786" s="1"/>
    </row>
    <row r="1787" spans="8:21" x14ac:dyDescent="0.3">
      <c r="H1787" s="1"/>
      <c r="K1787" s="1"/>
      <c r="O1787" s="1"/>
      <c r="P1787" s="1"/>
      <c r="T1787" s="1"/>
      <c r="U1787" s="1"/>
    </row>
    <row r="1788" spans="8:21" x14ac:dyDescent="0.3">
      <c r="H1788" s="1"/>
      <c r="K1788" s="1"/>
      <c r="O1788" s="1"/>
      <c r="P1788" s="1"/>
      <c r="T1788" s="1"/>
      <c r="U1788" s="1"/>
    </row>
    <row r="1789" spans="8:21" x14ac:dyDescent="0.3">
      <c r="H1789" s="1"/>
      <c r="K1789" s="1"/>
      <c r="O1789" s="1"/>
      <c r="P1789" s="1"/>
      <c r="T1789" s="1"/>
      <c r="U1789" s="1"/>
    </row>
    <row r="1790" spans="8:21" x14ac:dyDescent="0.3">
      <c r="H1790" s="1"/>
      <c r="K1790" s="1"/>
      <c r="O1790" s="1"/>
      <c r="P1790" s="1"/>
      <c r="T1790" s="1"/>
      <c r="U1790" s="1"/>
    </row>
    <row r="1791" spans="8:21" x14ac:dyDescent="0.3">
      <c r="H1791" s="1"/>
      <c r="K1791" s="1"/>
      <c r="O1791" s="1"/>
      <c r="P1791" s="1"/>
      <c r="T1791" s="1"/>
      <c r="U1791" s="1"/>
    </row>
    <row r="1792" spans="8:21" x14ac:dyDescent="0.3">
      <c r="H1792" s="1"/>
      <c r="K1792" s="1"/>
      <c r="O1792" s="1"/>
      <c r="P1792" s="1"/>
      <c r="T1792" s="1"/>
      <c r="U1792" s="1"/>
    </row>
    <row r="1793" spans="8:21" x14ac:dyDescent="0.3">
      <c r="H1793" s="1"/>
      <c r="K1793" s="1"/>
      <c r="O1793" s="1"/>
      <c r="P1793" s="1"/>
      <c r="T1793" s="1"/>
      <c r="U1793" s="1"/>
    </row>
    <row r="1794" spans="8:21" x14ac:dyDescent="0.3">
      <c r="H1794" s="1"/>
      <c r="K1794" s="1"/>
      <c r="O1794" s="1"/>
      <c r="P1794" s="1"/>
      <c r="T1794" s="1"/>
      <c r="U1794" s="1"/>
    </row>
    <row r="1795" spans="8:21" x14ac:dyDescent="0.3">
      <c r="H1795" s="1"/>
      <c r="K1795" s="1"/>
      <c r="O1795" s="1"/>
      <c r="P1795" s="1"/>
      <c r="T1795" s="1"/>
      <c r="U1795" s="1"/>
    </row>
    <row r="1796" spans="8:21" x14ac:dyDescent="0.3">
      <c r="H1796" s="1"/>
      <c r="K1796" s="1"/>
      <c r="O1796" s="1"/>
      <c r="P1796" s="1"/>
      <c r="T1796" s="1"/>
      <c r="U1796" s="1"/>
    </row>
    <row r="1797" spans="8:21" x14ac:dyDescent="0.3">
      <c r="H1797" s="1"/>
      <c r="K1797" s="1"/>
      <c r="O1797" s="1"/>
      <c r="P1797" s="1"/>
      <c r="T1797" s="1"/>
      <c r="U1797" s="1"/>
    </row>
    <row r="1798" spans="8:21" x14ac:dyDescent="0.3">
      <c r="H1798" s="1"/>
      <c r="K1798" s="1"/>
      <c r="O1798" s="1"/>
      <c r="P1798" s="1"/>
      <c r="T1798" s="1"/>
      <c r="U1798" s="1"/>
    </row>
    <row r="1799" spans="8:21" x14ac:dyDescent="0.3">
      <c r="H1799" s="1"/>
      <c r="K1799" s="1"/>
      <c r="O1799" s="1"/>
      <c r="P1799" s="1"/>
      <c r="T1799" s="1"/>
      <c r="U1799" s="1"/>
    </row>
    <row r="1800" spans="8:21" x14ac:dyDescent="0.3">
      <c r="H1800" s="1"/>
      <c r="K1800" s="1"/>
      <c r="O1800" s="1"/>
      <c r="P1800" s="1"/>
      <c r="T1800" s="1"/>
      <c r="U1800" s="1"/>
    </row>
    <row r="1801" spans="8:21" x14ac:dyDescent="0.3">
      <c r="H1801" s="1"/>
      <c r="K1801" s="1"/>
      <c r="O1801" s="1"/>
      <c r="P1801" s="1"/>
      <c r="T1801" s="1"/>
      <c r="U1801" s="1"/>
    </row>
    <row r="1802" spans="8:21" x14ac:dyDescent="0.3">
      <c r="H1802" s="1"/>
      <c r="K1802" s="1"/>
      <c r="O1802" s="1"/>
      <c r="P1802" s="1"/>
      <c r="T1802" s="1"/>
      <c r="U1802" s="1"/>
    </row>
    <row r="1803" spans="8:21" x14ac:dyDescent="0.3">
      <c r="H1803" s="1"/>
      <c r="K1803" s="1"/>
      <c r="O1803" s="1"/>
      <c r="P1803" s="1"/>
      <c r="T1803" s="1"/>
      <c r="U1803" s="1"/>
    </row>
    <row r="1804" spans="8:21" x14ac:dyDescent="0.3">
      <c r="H1804" s="1"/>
      <c r="K1804" s="1"/>
      <c r="O1804" s="1"/>
      <c r="P1804" s="1"/>
      <c r="T1804" s="1"/>
      <c r="U1804" s="1"/>
    </row>
    <row r="1805" spans="8:21" x14ac:dyDescent="0.3">
      <c r="H1805" s="1"/>
      <c r="K1805" s="1"/>
      <c r="O1805" s="1"/>
      <c r="P1805" s="1"/>
      <c r="T1805" s="1"/>
      <c r="U1805" s="1"/>
    </row>
    <row r="1806" spans="8:21" x14ac:dyDescent="0.3">
      <c r="H1806" s="1"/>
      <c r="K1806" s="1"/>
      <c r="O1806" s="1"/>
      <c r="P1806" s="1"/>
      <c r="T1806" s="1"/>
      <c r="U1806" s="1"/>
    </row>
    <row r="1807" spans="8:21" x14ac:dyDescent="0.3">
      <c r="H1807" s="1"/>
      <c r="K1807" s="1"/>
      <c r="O1807" s="1"/>
      <c r="P1807" s="1"/>
      <c r="T1807" s="1"/>
      <c r="U1807" s="1"/>
    </row>
    <row r="1808" spans="8:21" x14ac:dyDescent="0.3">
      <c r="H1808" s="1"/>
      <c r="K1808" s="1"/>
      <c r="O1808" s="1"/>
      <c r="P1808" s="1"/>
      <c r="T1808" s="1"/>
      <c r="U1808" s="1"/>
    </row>
    <row r="1809" spans="8:21" x14ac:dyDescent="0.3">
      <c r="H1809" s="1"/>
      <c r="K1809" s="1"/>
      <c r="O1809" s="1"/>
      <c r="P1809" s="1"/>
      <c r="T1809" s="1"/>
      <c r="U1809" s="1"/>
    </row>
    <row r="1810" spans="8:21" x14ac:dyDescent="0.3">
      <c r="H1810" s="1"/>
      <c r="K1810" s="1"/>
      <c r="O1810" s="1"/>
      <c r="P1810" s="1"/>
      <c r="T1810" s="1"/>
      <c r="U1810" s="1"/>
    </row>
    <row r="1811" spans="8:21" x14ac:dyDescent="0.3">
      <c r="H1811" s="1"/>
      <c r="K1811" s="1"/>
      <c r="O1811" s="1"/>
      <c r="P1811" s="1"/>
      <c r="T1811" s="1"/>
      <c r="U1811" s="1"/>
    </row>
    <row r="1812" spans="8:21" x14ac:dyDescent="0.3">
      <c r="H1812" s="1"/>
      <c r="K1812" s="1"/>
      <c r="O1812" s="1"/>
      <c r="P1812" s="1"/>
      <c r="T1812" s="1"/>
      <c r="U1812" s="1"/>
    </row>
    <row r="1813" spans="8:21" x14ac:dyDescent="0.3">
      <c r="H1813" s="1"/>
      <c r="K1813" s="1"/>
      <c r="O1813" s="1"/>
      <c r="P1813" s="1"/>
      <c r="T1813" s="1"/>
      <c r="U1813" s="1"/>
    </row>
    <row r="1814" spans="8:21" x14ac:dyDescent="0.3">
      <c r="H1814" s="1"/>
      <c r="K1814" s="1"/>
      <c r="O1814" s="1"/>
      <c r="P1814" s="1"/>
      <c r="T1814" s="1"/>
      <c r="U1814" s="1"/>
    </row>
    <row r="1815" spans="8:21" x14ac:dyDescent="0.3">
      <c r="H1815" s="1"/>
      <c r="K1815" s="1"/>
      <c r="O1815" s="1"/>
      <c r="P1815" s="1"/>
      <c r="T1815" s="1"/>
      <c r="U1815" s="1"/>
    </row>
    <row r="1816" spans="8:21" x14ac:dyDescent="0.3">
      <c r="H1816" s="1"/>
      <c r="K1816" s="1"/>
      <c r="O1816" s="1"/>
      <c r="P1816" s="1"/>
      <c r="T1816" s="1"/>
      <c r="U1816" s="1"/>
    </row>
    <row r="1817" spans="8:21" x14ac:dyDescent="0.3">
      <c r="H1817" s="1"/>
      <c r="K1817" s="1"/>
      <c r="O1817" s="1"/>
      <c r="P1817" s="1"/>
      <c r="T1817" s="1"/>
      <c r="U1817" s="1"/>
    </row>
    <row r="1818" spans="8:21" x14ac:dyDescent="0.3">
      <c r="H1818" s="1"/>
      <c r="K1818" s="1"/>
      <c r="O1818" s="1"/>
      <c r="P1818" s="1"/>
      <c r="T1818" s="1"/>
      <c r="U1818" s="1"/>
    </row>
    <row r="1819" spans="8:21" x14ac:dyDescent="0.3">
      <c r="H1819" s="1"/>
      <c r="K1819" s="1"/>
      <c r="O1819" s="1"/>
      <c r="P1819" s="1"/>
      <c r="T1819" s="1"/>
      <c r="U1819" s="1"/>
    </row>
    <row r="1820" spans="8:21" x14ac:dyDescent="0.3">
      <c r="H1820" s="1"/>
      <c r="K1820" s="1"/>
      <c r="O1820" s="1"/>
      <c r="P1820" s="1"/>
      <c r="T1820" s="1"/>
      <c r="U1820" s="1"/>
    </row>
    <row r="1821" spans="8:21" x14ac:dyDescent="0.3">
      <c r="H1821" s="1"/>
      <c r="K1821" s="1"/>
      <c r="O1821" s="1"/>
      <c r="P1821" s="1"/>
      <c r="T1821" s="1"/>
      <c r="U1821" s="1"/>
    </row>
    <row r="1822" spans="8:21" x14ac:dyDescent="0.3">
      <c r="H1822" s="1"/>
      <c r="K1822" s="1"/>
      <c r="O1822" s="1"/>
      <c r="P1822" s="1"/>
      <c r="T1822" s="1"/>
      <c r="U1822" s="1"/>
    </row>
    <row r="1823" spans="8:21" x14ac:dyDescent="0.3">
      <c r="H1823" s="1"/>
      <c r="K1823" s="1"/>
      <c r="O1823" s="1"/>
      <c r="P1823" s="1"/>
      <c r="T1823" s="1"/>
      <c r="U1823" s="1"/>
    </row>
    <row r="1824" spans="8:21" x14ac:dyDescent="0.3">
      <c r="H1824" s="1"/>
      <c r="K1824" s="1"/>
      <c r="O1824" s="1"/>
      <c r="P1824" s="1"/>
      <c r="T1824" s="1"/>
      <c r="U1824" s="1"/>
    </row>
    <row r="1825" spans="8:21" x14ac:dyDescent="0.3">
      <c r="H1825" s="1"/>
      <c r="K1825" s="1"/>
      <c r="O1825" s="1"/>
      <c r="P1825" s="1"/>
      <c r="T1825" s="1"/>
      <c r="U1825" s="1"/>
    </row>
    <row r="1826" spans="8:21" x14ac:dyDescent="0.3">
      <c r="H1826" s="1"/>
      <c r="K1826" s="1"/>
      <c r="O1826" s="1"/>
      <c r="P1826" s="1"/>
      <c r="T1826" s="1"/>
      <c r="U1826" s="1"/>
    </row>
    <row r="1827" spans="8:21" x14ac:dyDescent="0.3">
      <c r="H1827" s="1"/>
      <c r="K1827" s="1"/>
      <c r="O1827" s="1"/>
      <c r="P1827" s="1"/>
      <c r="T1827" s="1"/>
      <c r="U1827" s="1"/>
    </row>
    <row r="1828" spans="8:21" x14ac:dyDescent="0.3">
      <c r="H1828" s="1"/>
      <c r="K1828" s="1"/>
      <c r="O1828" s="1"/>
      <c r="P1828" s="1"/>
      <c r="T1828" s="1"/>
      <c r="U1828" s="1"/>
    </row>
    <row r="1829" spans="8:21" x14ac:dyDescent="0.3">
      <c r="H1829" s="1"/>
      <c r="K1829" s="1"/>
      <c r="O1829" s="1"/>
      <c r="P1829" s="1"/>
      <c r="T1829" s="1"/>
      <c r="U1829" s="1"/>
    </row>
    <row r="1830" spans="8:21" x14ac:dyDescent="0.3">
      <c r="H1830" s="1"/>
      <c r="K1830" s="1"/>
      <c r="O1830" s="1"/>
      <c r="P1830" s="1"/>
      <c r="T1830" s="1"/>
      <c r="U1830" s="1"/>
    </row>
    <row r="1831" spans="8:21" x14ac:dyDescent="0.3">
      <c r="H1831" s="1"/>
      <c r="K1831" s="1"/>
      <c r="O1831" s="1"/>
      <c r="P1831" s="1"/>
      <c r="T1831" s="1"/>
      <c r="U1831" s="1"/>
    </row>
    <row r="1832" spans="8:21" x14ac:dyDescent="0.3">
      <c r="H1832" s="1"/>
      <c r="K1832" s="1"/>
      <c r="O1832" s="1"/>
      <c r="P1832" s="1"/>
      <c r="T1832" s="1"/>
      <c r="U1832" s="1"/>
    </row>
    <row r="1833" spans="8:21" x14ac:dyDescent="0.3">
      <c r="H1833" s="1"/>
      <c r="K1833" s="1"/>
      <c r="O1833" s="1"/>
      <c r="P1833" s="1"/>
      <c r="T1833" s="1"/>
      <c r="U1833" s="1"/>
    </row>
    <row r="1834" spans="8:21" x14ac:dyDescent="0.3">
      <c r="H1834" s="1"/>
      <c r="K1834" s="1"/>
      <c r="O1834" s="1"/>
      <c r="P1834" s="1"/>
      <c r="T1834" s="1"/>
      <c r="U1834" s="1"/>
    </row>
    <row r="1835" spans="8:21" x14ac:dyDescent="0.3">
      <c r="H1835" s="1"/>
      <c r="K1835" s="1"/>
      <c r="O1835" s="1"/>
      <c r="P1835" s="1"/>
      <c r="T1835" s="1"/>
      <c r="U1835" s="1"/>
    </row>
    <row r="1836" spans="8:21" x14ac:dyDescent="0.3">
      <c r="H1836" s="1"/>
      <c r="K1836" s="1"/>
      <c r="O1836" s="1"/>
      <c r="P1836" s="1"/>
      <c r="T1836" s="1"/>
      <c r="U1836" s="1"/>
    </row>
    <row r="1837" spans="8:21" x14ac:dyDescent="0.3">
      <c r="H1837" s="1"/>
      <c r="K1837" s="1"/>
      <c r="O1837" s="1"/>
      <c r="P1837" s="1"/>
      <c r="T1837" s="1"/>
      <c r="U1837" s="1"/>
    </row>
    <row r="1838" spans="8:21" x14ac:dyDescent="0.3">
      <c r="H1838" s="1"/>
      <c r="K1838" s="1"/>
      <c r="O1838" s="1"/>
      <c r="P1838" s="1"/>
      <c r="T1838" s="1"/>
      <c r="U1838" s="1"/>
    </row>
    <row r="1839" spans="8:21" x14ac:dyDescent="0.3">
      <c r="H1839" s="1"/>
      <c r="K1839" s="1"/>
      <c r="O1839" s="1"/>
      <c r="P1839" s="1"/>
      <c r="T1839" s="1"/>
      <c r="U1839" s="1"/>
    </row>
    <row r="1840" spans="8:21" x14ac:dyDescent="0.3">
      <c r="H1840" s="1"/>
      <c r="K1840" s="1"/>
      <c r="O1840" s="1"/>
      <c r="P1840" s="1"/>
      <c r="T1840" s="1"/>
      <c r="U1840" s="1"/>
    </row>
    <row r="1841" spans="8:21" x14ac:dyDescent="0.3">
      <c r="H1841" s="1"/>
      <c r="K1841" s="1"/>
      <c r="O1841" s="1"/>
      <c r="P1841" s="1"/>
      <c r="T1841" s="1"/>
      <c r="U1841" s="1"/>
    </row>
    <row r="1842" spans="8:21" x14ac:dyDescent="0.3">
      <c r="H1842" s="1"/>
      <c r="K1842" s="1"/>
      <c r="O1842" s="1"/>
      <c r="P1842" s="1"/>
      <c r="T1842" s="1"/>
      <c r="U1842" s="1"/>
    </row>
    <row r="1843" spans="8:21" x14ac:dyDescent="0.3">
      <c r="H1843" s="1"/>
      <c r="K1843" s="1"/>
      <c r="O1843" s="1"/>
      <c r="P1843" s="1"/>
      <c r="T1843" s="1"/>
      <c r="U1843" s="1"/>
    </row>
    <row r="1844" spans="8:21" x14ac:dyDescent="0.3">
      <c r="H1844" s="1"/>
      <c r="K1844" s="1"/>
      <c r="O1844" s="1"/>
      <c r="P1844" s="1"/>
      <c r="T1844" s="1"/>
      <c r="U1844" s="1"/>
    </row>
    <row r="1845" spans="8:21" x14ac:dyDescent="0.3">
      <c r="H1845" s="1"/>
      <c r="K1845" s="1"/>
      <c r="O1845" s="1"/>
      <c r="P1845" s="1"/>
      <c r="T1845" s="1"/>
      <c r="U1845" s="1"/>
    </row>
    <row r="1846" spans="8:21" x14ac:dyDescent="0.3">
      <c r="H1846" s="1"/>
      <c r="K1846" s="1"/>
      <c r="O1846" s="1"/>
      <c r="P1846" s="1"/>
      <c r="T1846" s="1"/>
      <c r="U1846" s="1"/>
    </row>
    <row r="1847" spans="8:21" x14ac:dyDescent="0.3">
      <c r="H1847" s="1"/>
      <c r="K1847" s="1"/>
      <c r="O1847" s="1"/>
      <c r="P1847" s="1"/>
      <c r="T1847" s="1"/>
      <c r="U1847" s="1"/>
    </row>
    <row r="1848" spans="8:21" x14ac:dyDescent="0.3">
      <c r="H1848" s="1"/>
      <c r="K1848" s="1"/>
      <c r="O1848" s="1"/>
      <c r="P1848" s="1"/>
      <c r="T1848" s="1"/>
      <c r="U1848" s="1"/>
    </row>
    <row r="1849" spans="8:21" x14ac:dyDescent="0.3">
      <c r="H1849" s="1"/>
      <c r="K1849" s="1"/>
      <c r="O1849" s="1"/>
      <c r="P1849" s="1"/>
      <c r="T1849" s="1"/>
      <c r="U1849" s="1"/>
    </row>
    <row r="1850" spans="8:21" x14ac:dyDescent="0.3">
      <c r="H1850" s="1"/>
      <c r="K1850" s="1"/>
      <c r="O1850" s="1"/>
      <c r="P1850" s="1"/>
      <c r="T1850" s="1"/>
      <c r="U1850" s="1"/>
    </row>
    <row r="1851" spans="8:21" x14ac:dyDescent="0.3">
      <c r="H1851" s="1"/>
      <c r="K1851" s="1"/>
      <c r="O1851" s="1"/>
      <c r="P1851" s="1"/>
      <c r="T1851" s="1"/>
      <c r="U1851" s="1"/>
    </row>
    <row r="1852" spans="8:21" x14ac:dyDescent="0.3">
      <c r="H1852" s="1"/>
      <c r="K1852" s="1"/>
      <c r="O1852" s="1"/>
      <c r="P1852" s="1"/>
      <c r="T1852" s="1"/>
      <c r="U1852" s="1"/>
    </row>
    <row r="1853" spans="8:21" x14ac:dyDescent="0.3">
      <c r="H1853" s="1"/>
      <c r="K1853" s="1"/>
      <c r="O1853" s="1"/>
      <c r="P1853" s="1"/>
      <c r="T1853" s="1"/>
      <c r="U1853" s="1"/>
    </row>
    <row r="1854" spans="8:21" x14ac:dyDescent="0.3">
      <c r="H1854" s="1"/>
      <c r="K1854" s="1"/>
      <c r="O1854" s="1"/>
      <c r="P1854" s="1"/>
      <c r="T1854" s="1"/>
      <c r="U1854" s="1"/>
    </row>
    <row r="1855" spans="8:21" x14ac:dyDescent="0.3">
      <c r="H1855" s="1"/>
      <c r="K1855" s="1"/>
      <c r="O1855" s="1"/>
      <c r="P1855" s="1"/>
      <c r="T1855" s="1"/>
      <c r="U1855" s="1"/>
    </row>
    <row r="1856" spans="8:21" x14ac:dyDescent="0.3">
      <c r="H1856" s="1"/>
      <c r="K1856" s="1"/>
      <c r="O1856" s="1"/>
      <c r="P1856" s="1"/>
      <c r="T1856" s="1"/>
      <c r="U1856" s="1"/>
    </row>
    <row r="1857" spans="8:21" x14ac:dyDescent="0.3">
      <c r="H1857" s="1"/>
      <c r="K1857" s="1"/>
      <c r="O1857" s="1"/>
      <c r="P1857" s="1"/>
      <c r="T1857" s="1"/>
      <c r="U1857" s="1"/>
    </row>
    <row r="1858" spans="8:21" x14ac:dyDescent="0.3">
      <c r="H1858" s="1"/>
      <c r="K1858" s="1"/>
      <c r="O1858" s="1"/>
      <c r="P1858" s="1"/>
      <c r="T1858" s="1"/>
      <c r="U1858" s="1"/>
    </row>
    <row r="1859" spans="8:21" x14ac:dyDescent="0.3">
      <c r="H1859" s="1"/>
      <c r="K1859" s="1"/>
      <c r="O1859" s="1"/>
      <c r="P1859" s="1"/>
      <c r="T1859" s="1"/>
      <c r="U1859" s="1"/>
    </row>
    <row r="1860" spans="8:21" x14ac:dyDescent="0.3">
      <c r="H1860" s="1"/>
      <c r="K1860" s="1"/>
      <c r="O1860" s="1"/>
      <c r="P1860" s="1"/>
      <c r="T1860" s="1"/>
      <c r="U1860" s="1"/>
    </row>
    <row r="1861" spans="8:21" x14ac:dyDescent="0.3">
      <c r="H1861" s="1"/>
      <c r="K1861" s="1"/>
      <c r="O1861" s="1"/>
      <c r="P1861" s="1"/>
      <c r="T1861" s="1"/>
      <c r="U1861" s="1"/>
    </row>
    <row r="1862" spans="8:21" x14ac:dyDescent="0.3">
      <c r="H1862" s="1"/>
      <c r="K1862" s="1"/>
      <c r="O1862" s="1"/>
      <c r="P1862" s="1"/>
      <c r="T1862" s="1"/>
      <c r="U1862" s="1"/>
    </row>
    <row r="1863" spans="8:21" x14ac:dyDescent="0.3">
      <c r="H1863" s="1"/>
      <c r="K1863" s="1"/>
      <c r="O1863" s="1"/>
      <c r="P1863" s="1"/>
      <c r="T1863" s="1"/>
      <c r="U1863" s="1"/>
    </row>
    <row r="1864" spans="8:21" x14ac:dyDescent="0.3">
      <c r="H1864" s="1"/>
      <c r="K1864" s="1"/>
      <c r="O1864" s="1"/>
      <c r="P1864" s="1"/>
      <c r="T1864" s="1"/>
      <c r="U1864" s="1"/>
    </row>
    <row r="1865" spans="8:21" x14ac:dyDescent="0.3">
      <c r="H1865" s="1"/>
      <c r="K1865" s="1"/>
      <c r="O1865" s="1"/>
      <c r="P1865" s="1"/>
      <c r="T1865" s="1"/>
      <c r="U1865" s="1"/>
    </row>
    <row r="1866" spans="8:21" x14ac:dyDescent="0.3">
      <c r="H1866" s="1"/>
      <c r="K1866" s="1"/>
      <c r="O1866" s="1"/>
      <c r="P1866" s="1"/>
      <c r="T1866" s="1"/>
      <c r="U1866" s="1"/>
    </row>
    <row r="1867" spans="8:21" x14ac:dyDescent="0.3">
      <c r="H1867" s="1"/>
      <c r="K1867" s="1"/>
      <c r="O1867" s="1"/>
      <c r="P1867" s="1"/>
      <c r="T1867" s="1"/>
      <c r="U1867" s="1"/>
    </row>
    <row r="1868" spans="8:21" x14ac:dyDescent="0.3">
      <c r="H1868" s="1"/>
      <c r="K1868" s="1"/>
      <c r="O1868" s="1"/>
      <c r="P1868" s="1"/>
      <c r="T1868" s="1"/>
      <c r="U1868" s="1"/>
    </row>
    <row r="1869" spans="8:21" x14ac:dyDescent="0.3">
      <c r="H1869" s="1"/>
      <c r="K1869" s="1"/>
      <c r="O1869" s="1"/>
      <c r="P1869" s="1"/>
      <c r="T1869" s="1"/>
      <c r="U1869" s="1"/>
    </row>
    <row r="1870" spans="8:21" x14ac:dyDescent="0.3">
      <c r="H1870" s="1"/>
      <c r="K1870" s="1"/>
      <c r="O1870" s="1"/>
      <c r="P1870" s="1"/>
      <c r="T1870" s="1"/>
      <c r="U1870" s="1"/>
    </row>
    <row r="1871" spans="8:21" x14ac:dyDescent="0.3">
      <c r="H1871" s="1"/>
      <c r="K1871" s="1"/>
      <c r="O1871" s="1"/>
      <c r="P1871" s="1"/>
      <c r="T1871" s="1"/>
      <c r="U1871" s="1"/>
    </row>
    <row r="1872" spans="8:21" x14ac:dyDescent="0.3">
      <c r="H1872" s="1"/>
      <c r="K1872" s="1"/>
      <c r="O1872" s="1"/>
      <c r="P1872" s="1"/>
      <c r="T1872" s="1"/>
      <c r="U1872" s="1"/>
    </row>
    <row r="1873" spans="8:21" x14ac:dyDescent="0.3">
      <c r="H1873" s="1"/>
      <c r="K1873" s="1"/>
      <c r="O1873" s="1"/>
      <c r="P1873" s="1"/>
      <c r="T1873" s="1"/>
      <c r="U1873" s="1"/>
    </row>
    <row r="1874" spans="8:21" x14ac:dyDescent="0.3">
      <c r="H1874" s="1"/>
      <c r="K1874" s="1"/>
      <c r="O1874" s="1"/>
      <c r="P1874" s="1"/>
      <c r="T1874" s="1"/>
      <c r="U1874" s="1"/>
    </row>
    <row r="1875" spans="8:21" x14ac:dyDescent="0.3">
      <c r="H1875" s="1"/>
      <c r="K1875" s="1"/>
      <c r="O1875" s="1"/>
      <c r="P1875" s="1"/>
      <c r="T1875" s="1"/>
      <c r="U1875" s="1"/>
    </row>
    <row r="1876" spans="8:21" x14ac:dyDescent="0.3">
      <c r="H1876" s="1"/>
      <c r="K1876" s="1"/>
      <c r="O1876" s="1"/>
      <c r="P1876" s="1"/>
      <c r="T1876" s="1"/>
      <c r="U1876" s="1"/>
    </row>
    <row r="1877" spans="8:21" x14ac:dyDescent="0.3">
      <c r="H1877" s="1"/>
      <c r="K1877" s="1"/>
      <c r="O1877" s="1"/>
      <c r="P1877" s="1"/>
      <c r="T1877" s="1"/>
      <c r="U1877" s="1"/>
    </row>
    <row r="1878" spans="8:21" x14ac:dyDescent="0.3">
      <c r="H1878" s="1"/>
      <c r="K1878" s="1"/>
      <c r="O1878" s="1"/>
      <c r="P1878" s="1"/>
      <c r="T1878" s="1"/>
      <c r="U1878" s="1"/>
    </row>
    <row r="1879" spans="8:21" x14ac:dyDescent="0.3">
      <c r="H1879" s="1"/>
      <c r="K1879" s="1"/>
      <c r="O1879" s="1"/>
      <c r="P1879" s="1"/>
      <c r="T1879" s="1"/>
      <c r="U1879" s="1"/>
    </row>
    <row r="1880" spans="8:21" x14ac:dyDescent="0.3">
      <c r="H1880" s="1"/>
      <c r="K1880" s="1"/>
      <c r="O1880" s="1"/>
      <c r="P1880" s="1"/>
      <c r="T1880" s="1"/>
      <c r="U1880" s="1"/>
    </row>
    <row r="1881" spans="8:21" x14ac:dyDescent="0.3">
      <c r="H1881" s="1"/>
      <c r="K1881" s="1"/>
      <c r="O1881" s="1"/>
      <c r="P1881" s="1"/>
      <c r="T1881" s="1"/>
      <c r="U1881" s="1"/>
    </row>
    <row r="1882" spans="8:21" x14ac:dyDescent="0.3">
      <c r="H1882" s="1"/>
      <c r="K1882" s="1"/>
      <c r="O1882" s="1"/>
      <c r="P1882" s="1"/>
      <c r="T1882" s="1"/>
      <c r="U1882" s="1"/>
    </row>
    <row r="1883" spans="8:21" x14ac:dyDescent="0.3">
      <c r="H1883" s="1"/>
      <c r="K1883" s="1"/>
      <c r="O1883" s="1"/>
      <c r="P1883" s="1"/>
      <c r="T1883" s="1"/>
      <c r="U1883" s="1"/>
    </row>
    <row r="1884" spans="8:21" x14ac:dyDescent="0.3">
      <c r="H1884" s="1"/>
      <c r="K1884" s="1"/>
      <c r="O1884" s="1"/>
      <c r="P1884" s="1"/>
      <c r="T1884" s="1"/>
      <c r="U1884" s="1"/>
    </row>
    <row r="1885" spans="8:21" x14ac:dyDescent="0.3">
      <c r="H1885" s="1"/>
      <c r="K1885" s="1"/>
      <c r="O1885" s="1"/>
      <c r="P1885" s="1"/>
      <c r="T1885" s="1"/>
      <c r="U1885" s="1"/>
    </row>
    <row r="1886" spans="8:21" x14ac:dyDescent="0.3">
      <c r="H1886" s="1"/>
      <c r="K1886" s="1"/>
      <c r="O1886" s="1"/>
      <c r="P1886" s="1"/>
      <c r="T1886" s="1"/>
      <c r="U1886" s="1"/>
    </row>
    <row r="1887" spans="8:21" x14ac:dyDescent="0.3">
      <c r="H1887" s="1"/>
      <c r="K1887" s="1"/>
      <c r="O1887" s="1"/>
      <c r="P1887" s="1"/>
      <c r="T1887" s="1"/>
      <c r="U1887" s="1"/>
    </row>
    <row r="1888" spans="8:21" x14ac:dyDescent="0.3">
      <c r="H1888" s="1"/>
      <c r="K1888" s="1"/>
      <c r="O1888" s="1"/>
      <c r="P1888" s="1"/>
      <c r="T1888" s="1"/>
      <c r="U1888" s="1"/>
    </row>
    <row r="1889" spans="8:21" x14ac:dyDescent="0.3">
      <c r="H1889" s="1"/>
      <c r="K1889" s="1"/>
      <c r="O1889" s="1"/>
      <c r="P1889" s="1"/>
      <c r="T1889" s="1"/>
      <c r="U1889" s="1"/>
    </row>
    <row r="1890" spans="8:21" x14ac:dyDescent="0.3">
      <c r="H1890" s="1"/>
      <c r="K1890" s="1"/>
      <c r="O1890" s="1"/>
      <c r="P1890" s="1"/>
      <c r="T1890" s="1"/>
      <c r="U1890" s="1"/>
    </row>
    <row r="1891" spans="8:21" x14ac:dyDescent="0.3">
      <c r="H1891" s="1"/>
      <c r="K1891" s="1"/>
      <c r="O1891" s="1"/>
      <c r="P1891" s="1"/>
      <c r="T1891" s="1"/>
      <c r="U1891" s="1"/>
    </row>
    <row r="1892" spans="8:21" x14ac:dyDescent="0.3">
      <c r="H1892" s="1"/>
      <c r="K1892" s="1"/>
      <c r="O1892" s="1"/>
      <c r="P1892" s="1"/>
      <c r="T1892" s="1"/>
      <c r="U1892" s="1"/>
    </row>
    <row r="1893" spans="8:21" x14ac:dyDescent="0.3">
      <c r="H1893" s="1"/>
      <c r="K1893" s="1"/>
      <c r="O1893" s="1"/>
      <c r="P1893" s="1"/>
      <c r="T1893" s="1"/>
      <c r="U1893" s="1"/>
    </row>
    <row r="1894" spans="8:21" x14ac:dyDescent="0.3">
      <c r="H1894" s="1"/>
      <c r="K1894" s="1"/>
      <c r="O1894" s="1"/>
      <c r="P1894" s="1"/>
      <c r="T1894" s="1"/>
      <c r="U1894" s="1"/>
    </row>
    <row r="1895" spans="8:21" x14ac:dyDescent="0.3">
      <c r="H1895" s="1"/>
      <c r="K1895" s="1"/>
      <c r="O1895" s="1"/>
      <c r="P1895" s="1"/>
      <c r="T1895" s="1"/>
      <c r="U1895" s="1"/>
    </row>
    <row r="1896" spans="8:21" x14ac:dyDescent="0.3">
      <c r="H1896" s="1"/>
      <c r="K1896" s="1"/>
      <c r="O1896" s="1"/>
      <c r="P1896" s="1"/>
      <c r="T1896" s="1"/>
      <c r="U1896" s="1"/>
    </row>
    <row r="1897" spans="8:21" x14ac:dyDescent="0.3">
      <c r="H1897" s="1"/>
      <c r="K1897" s="1"/>
      <c r="O1897" s="1"/>
      <c r="P1897" s="1"/>
      <c r="T1897" s="1"/>
      <c r="U1897" s="1"/>
    </row>
    <row r="1898" spans="8:21" x14ac:dyDescent="0.3">
      <c r="H1898" s="1"/>
      <c r="K1898" s="1"/>
      <c r="O1898" s="1"/>
      <c r="P1898" s="1"/>
      <c r="T1898" s="1"/>
      <c r="U1898" s="1"/>
    </row>
    <row r="1899" spans="8:21" x14ac:dyDescent="0.3">
      <c r="H1899" s="1"/>
      <c r="K1899" s="1"/>
      <c r="O1899" s="1"/>
      <c r="P1899" s="1"/>
      <c r="T1899" s="1"/>
      <c r="U1899" s="1"/>
    </row>
    <row r="1900" spans="8:21" x14ac:dyDescent="0.3">
      <c r="H1900" s="1"/>
      <c r="K1900" s="1"/>
      <c r="O1900" s="1"/>
      <c r="P1900" s="1"/>
      <c r="T1900" s="1"/>
      <c r="U1900" s="1"/>
    </row>
    <row r="1901" spans="8:21" x14ac:dyDescent="0.3">
      <c r="H1901" s="1"/>
      <c r="K1901" s="1"/>
      <c r="O1901" s="1"/>
      <c r="P1901" s="1"/>
      <c r="T1901" s="1"/>
      <c r="U1901" s="1"/>
    </row>
    <row r="1902" spans="8:21" x14ac:dyDescent="0.3">
      <c r="H1902" s="1"/>
      <c r="K1902" s="1"/>
      <c r="O1902" s="1"/>
      <c r="P1902" s="1"/>
      <c r="T1902" s="1"/>
      <c r="U1902" s="1"/>
    </row>
    <row r="1903" spans="8:21" x14ac:dyDescent="0.3">
      <c r="H1903" s="1"/>
      <c r="K1903" s="1"/>
      <c r="O1903" s="1"/>
      <c r="P1903" s="1"/>
      <c r="T1903" s="1"/>
      <c r="U1903" s="1"/>
    </row>
    <row r="1904" spans="8:21" x14ac:dyDescent="0.3">
      <c r="H1904" s="1"/>
      <c r="K1904" s="1"/>
      <c r="O1904" s="1"/>
      <c r="P1904" s="1"/>
      <c r="T1904" s="1"/>
      <c r="U1904" s="1"/>
    </row>
    <row r="1905" spans="8:21" x14ac:dyDescent="0.3">
      <c r="H1905" s="1"/>
      <c r="K1905" s="1"/>
      <c r="O1905" s="1"/>
      <c r="P1905" s="1"/>
      <c r="T1905" s="1"/>
      <c r="U1905" s="1"/>
    </row>
    <row r="1906" spans="8:21" x14ac:dyDescent="0.3">
      <c r="H1906" s="1"/>
      <c r="K1906" s="1"/>
      <c r="O1906" s="1"/>
      <c r="P1906" s="1"/>
      <c r="T1906" s="1"/>
      <c r="U1906" s="1"/>
    </row>
    <row r="1907" spans="8:21" x14ac:dyDescent="0.3">
      <c r="H1907" s="1"/>
      <c r="K1907" s="1"/>
      <c r="O1907" s="1"/>
      <c r="P1907" s="1"/>
      <c r="T1907" s="1"/>
      <c r="U1907" s="1"/>
    </row>
    <row r="1908" spans="8:21" x14ac:dyDescent="0.3">
      <c r="H1908" s="1"/>
      <c r="K1908" s="1"/>
      <c r="O1908" s="1"/>
      <c r="P1908" s="1"/>
      <c r="T1908" s="1"/>
      <c r="U1908" s="1"/>
    </row>
    <row r="1909" spans="8:21" x14ac:dyDescent="0.3">
      <c r="H1909" s="1"/>
      <c r="K1909" s="1"/>
      <c r="O1909" s="1"/>
      <c r="P1909" s="1"/>
      <c r="T1909" s="1"/>
      <c r="U1909" s="1"/>
    </row>
    <row r="1910" spans="8:21" x14ac:dyDescent="0.3">
      <c r="H1910" s="1"/>
      <c r="K1910" s="1"/>
      <c r="O1910" s="1"/>
      <c r="P1910" s="1"/>
      <c r="T1910" s="1"/>
      <c r="U1910" s="1"/>
    </row>
    <row r="1911" spans="8:21" x14ac:dyDescent="0.3">
      <c r="H1911" s="1"/>
      <c r="K1911" s="1"/>
      <c r="O1911" s="1"/>
      <c r="P1911" s="1"/>
      <c r="T1911" s="1"/>
      <c r="U1911" s="1"/>
    </row>
    <row r="1912" spans="8:21" x14ac:dyDescent="0.3">
      <c r="H1912" s="1"/>
      <c r="K1912" s="1"/>
      <c r="O1912" s="1"/>
      <c r="P1912" s="1"/>
      <c r="T1912" s="1"/>
      <c r="U1912" s="1"/>
    </row>
    <row r="1913" spans="8:21" x14ac:dyDescent="0.3">
      <c r="H1913" s="1"/>
      <c r="K1913" s="1"/>
      <c r="O1913" s="1"/>
      <c r="P1913" s="1"/>
      <c r="T1913" s="1"/>
      <c r="U1913" s="1"/>
    </row>
    <row r="1914" spans="8:21" x14ac:dyDescent="0.3">
      <c r="H1914" s="1"/>
      <c r="K1914" s="1"/>
      <c r="O1914" s="1"/>
      <c r="P1914" s="1"/>
      <c r="T1914" s="1"/>
      <c r="U1914" s="1"/>
    </row>
    <row r="1915" spans="8:21" x14ac:dyDescent="0.3">
      <c r="H1915" s="1"/>
      <c r="K1915" s="1"/>
      <c r="O1915" s="1"/>
      <c r="P1915" s="1"/>
      <c r="T1915" s="1"/>
      <c r="U1915" s="1"/>
    </row>
    <row r="1916" spans="8:21" x14ac:dyDescent="0.3">
      <c r="H1916" s="1"/>
      <c r="K1916" s="1"/>
      <c r="O1916" s="1"/>
      <c r="P1916" s="1"/>
      <c r="T1916" s="1"/>
      <c r="U1916" s="1"/>
    </row>
    <row r="1917" spans="8:21" x14ac:dyDescent="0.3">
      <c r="H1917" s="1"/>
      <c r="K1917" s="1"/>
      <c r="O1917" s="1"/>
      <c r="P1917" s="1"/>
      <c r="T1917" s="1"/>
      <c r="U1917" s="1"/>
    </row>
    <row r="1918" spans="8:21" x14ac:dyDescent="0.3">
      <c r="H1918" s="1"/>
      <c r="K1918" s="1"/>
      <c r="O1918" s="1"/>
      <c r="P1918" s="1"/>
      <c r="T1918" s="1"/>
      <c r="U1918" s="1"/>
    </row>
    <row r="1919" spans="8:21" x14ac:dyDescent="0.3">
      <c r="H1919" s="1"/>
      <c r="K1919" s="1"/>
      <c r="O1919" s="1"/>
      <c r="P1919" s="1"/>
      <c r="T1919" s="1"/>
      <c r="U1919" s="1"/>
    </row>
    <row r="1920" spans="8:21" x14ac:dyDescent="0.3">
      <c r="H1920" s="1"/>
      <c r="K1920" s="1"/>
      <c r="O1920" s="1"/>
      <c r="P1920" s="1"/>
      <c r="T1920" s="1"/>
      <c r="U1920" s="1"/>
    </row>
    <row r="1921" spans="8:21" x14ac:dyDescent="0.3">
      <c r="H1921" s="1"/>
      <c r="K1921" s="1"/>
      <c r="O1921" s="1"/>
      <c r="P1921" s="1"/>
      <c r="T1921" s="1"/>
      <c r="U1921" s="1"/>
    </row>
    <row r="1922" spans="8:21" x14ac:dyDescent="0.3">
      <c r="H1922" s="1"/>
      <c r="K1922" s="1"/>
      <c r="O1922" s="1"/>
      <c r="P1922" s="1"/>
      <c r="T1922" s="1"/>
      <c r="U1922" s="1"/>
    </row>
    <row r="1923" spans="8:21" x14ac:dyDescent="0.3">
      <c r="H1923" s="1"/>
      <c r="K1923" s="1"/>
      <c r="O1923" s="1"/>
      <c r="P1923" s="1"/>
      <c r="T1923" s="1"/>
      <c r="U1923" s="1"/>
    </row>
    <row r="1924" spans="8:21" x14ac:dyDescent="0.3">
      <c r="H1924" s="1"/>
      <c r="K1924" s="1"/>
      <c r="O1924" s="1"/>
      <c r="P1924" s="1"/>
      <c r="T1924" s="1"/>
      <c r="U1924" s="1"/>
    </row>
    <row r="1925" spans="8:21" x14ac:dyDescent="0.3">
      <c r="H1925" s="1"/>
      <c r="K1925" s="1"/>
      <c r="O1925" s="1"/>
      <c r="P1925" s="1"/>
      <c r="T1925" s="1"/>
      <c r="U1925" s="1"/>
    </row>
    <row r="1926" spans="8:21" x14ac:dyDescent="0.3">
      <c r="H1926" s="1"/>
      <c r="K1926" s="1"/>
      <c r="O1926" s="1"/>
      <c r="P1926" s="1"/>
      <c r="T1926" s="1"/>
      <c r="U1926" s="1"/>
    </row>
    <row r="1927" spans="8:21" x14ac:dyDescent="0.3">
      <c r="H1927" s="1"/>
      <c r="K1927" s="1"/>
      <c r="O1927" s="1"/>
      <c r="P1927" s="1"/>
      <c r="T1927" s="1"/>
      <c r="U1927" s="1"/>
    </row>
    <row r="1928" spans="8:21" x14ac:dyDescent="0.3">
      <c r="H1928" s="1"/>
      <c r="K1928" s="1"/>
      <c r="O1928" s="1"/>
      <c r="P1928" s="1"/>
      <c r="T1928" s="1"/>
      <c r="U1928" s="1"/>
    </row>
    <row r="1929" spans="8:21" x14ac:dyDescent="0.3">
      <c r="H1929" s="1"/>
      <c r="K1929" s="1"/>
      <c r="O1929" s="1"/>
      <c r="P1929" s="1"/>
      <c r="T1929" s="1"/>
      <c r="U1929" s="1"/>
    </row>
    <row r="1930" spans="8:21" x14ac:dyDescent="0.3">
      <c r="H1930" s="1"/>
      <c r="K1930" s="1"/>
      <c r="O1930" s="1"/>
      <c r="P1930" s="1"/>
      <c r="T1930" s="1"/>
      <c r="U1930" s="1"/>
    </row>
    <row r="1931" spans="8:21" x14ac:dyDescent="0.3">
      <c r="H1931" s="1"/>
      <c r="K1931" s="1"/>
      <c r="O1931" s="1"/>
      <c r="P1931" s="1"/>
      <c r="T1931" s="1"/>
      <c r="U1931" s="1"/>
    </row>
    <row r="1932" spans="8:21" x14ac:dyDescent="0.3">
      <c r="H1932" s="1"/>
      <c r="K1932" s="1"/>
      <c r="O1932" s="1"/>
      <c r="P1932" s="1"/>
      <c r="T1932" s="1"/>
      <c r="U1932" s="1"/>
    </row>
    <row r="1933" spans="8:21" x14ac:dyDescent="0.3">
      <c r="H1933" s="1"/>
      <c r="K1933" s="1"/>
      <c r="O1933" s="1"/>
      <c r="P1933" s="1"/>
      <c r="T1933" s="1"/>
      <c r="U1933" s="1"/>
    </row>
    <row r="1934" spans="8:21" x14ac:dyDescent="0.3">
      <c r="H1934" s="1"/>
      <c r="K1934" s="1"/>
      <c r="O1934" s="1"/>
      <c r="P1934" s="1"/>
      <c r="T1934" s="1"/>
      <c r="U1934" s="1"/>
    </row>
    <row r="1935" spans="8:21" x14ac:dyDescent="0.3">
      <c r="H1935" s="1"/>
      <c r="K1935" s="1"/>
      <c r="O1935" s="1"/>
      <c r="P1935" s="1"/>
      <c r="T1935" s="1"/>
      <c r="U1935" s="1"/>
    </row>
    <row r="1936" spans="8:21" x14ac:dyDescent="0.3">
      <c r="H1936" s="1"/>
      <c r="K1936" s="1"/>
      <c r="O1936" s="1"/>
      <c r="P1936" s="1"/>
      <c r="T1936" s="1"/>
      <c r="U1936" s="1"/>
    </row>
    <row r="1937" spans="8:21" x14ac:dyDescent="0.3">
      <c r="H1937" s="1"/>
      <c r="K1937" s="1"/>
      <c r="O1937" s="1"/>
      <c r="P1937" s="1"/>
      <c r="T1937" s="1"/>
      <c r="U1937" s="1"/>
    </row>
    <row r="1938" spans="8:21" x14ac:dyDescent="0.3">
      <c r="H1938" s="1"/>
      <c r="K1938" s="1"/>
      <c r="O1938" s="1"/>
      <c r="P1938" s="1"/>
      <c r="T1938" s="1"/>
      <c r="U1938" s="1"/>
    </row>
    <row r="1939" spans="8:21" x14ac:dyDescent="0.3">
      <c r="H1939" s="1"/>
      <c r="K1939" s="1"/>
      <c r="O1939" s="1"/>
      <c r="P1939" s="1"/>
      <c r="T1939" s="1"/>
      <c r="U1939" s="1"/>
    </row>
    <row r="1940" spans="8:21" x14ac:dyDescent="0.3">
      <c r="H1940" s="1"/>
      <c r="K1940" s="1"/>
      <c r="O1940" s="1"/>
      <c r="P1940" s="1"/>
      <c r="T1940" s="1"/>
      <c r="U1940" s="1"/>
    </row>
    <row r="1941" spans="8:21" x14ac:dyDescent="0.3">
      <c r="H1941" s="1"/>
      <c r="K1941" s="1"/>
      <c r="O1941" s="1"/>
      <c r="P1941" s="1"/>
      <c r="T1941" s="1"/>
      <c r="U1941" s="1"/>
    </row>
    <row r="1942" spans="8:21" x14ac:dyDescent="0.3">
      <c r="H1942" s="1"/>
      <c r="K1942" s="1"/>
      <c r="O1942" s="1"/>
      <c r="P1942" s="1"/>
      <c r="T1942" s="1"/>
      <c r="U1942" s="1"/>
    </row>
    <row r="1943" spans="8:21" x14ac:dyDescent="0.3">
      <c r="H1943" s="1"/>
      <c r="K1943" s="1"/>
      <c r="O1943" s="1"/>
      <c r="P1943" s="1"/>
      <c r="T1943" s="1"/>
      <c r="U1943" s="1"/>
    </row>
    <row r="1944" spans="8:21" x14ac:dyDescent="0.3">
      <c r="H1944" s="1"/>
      <c r="K1944" s="1"/>
      <c r="O1944" s="1"/>
      <c r="P1944" s="1"/>
      <c r="T1944" s="1"/>
      <c r="U1944" s="1"/>
    </row>
    <row r="1945" spans="8:21" x14ac:dyDescent="0.3">
      <c r="H1945" s="1"/>
      <c r="K1945" s="1"/>
      <c r="O1945" s="1"/>
      <c r="P1945" s="1"/>
      <c r="T1945" s="1"/>
      <c r="U1945" s="1"/>
    </row>
    <row r="1946" spans="8:21" x14ac:dyDescent="0.3">
      <c r="H1946" s="1"/>
      <c r="K1946" s="1"/>
      <c r="O1946" s="1"/>
      <c r="P1946" s="1"/>
      <c r="T1946" s="1"/>
      <c r="U1946" s="1"/>
    </row>
    <row r="1947" spans="8:21" x14ac:dyDescent="0.3">
      <c r="H1947" s="1"/>
      <c r="K1947" s="1"/>
      <c r="O1947" s="1"/>
      <c r="P1947" s="1"/>
      <c r="T1947" s="1"/>
      <c r="U1947" s="1"/>
    </row>
    <row r="1948" spans="8:21" x14ac:dyDescent="0.3">
      <c r="H1948" s="1"/>
      <c r="K1948" s="1"/>
      <c r="O1948" s="1"/>
      <c r="P1948" s="1"/>
      <c r="T1948" s="1"/>
      <c r="U1948" s="1"/>
    </row>
    <row r="1949" spans="8:21" x14ac:dyDescent="0.3">
      <c r="H1949" s="1"/>
      <c r="K1949" s="1"/>
      <c r="O1949" s="1"/>
      <c r="P1949" s="1"/>
      <c r="T1949" s="1"/>
      <c r="U1949" s="1"/>
    </row>
    <row r="1950" spans="8:21" x14ac:dyDescent="0.3">
      <c r="H1950" s="1"/>
      <c r="K1950" s="1"/>
      <c r="O1950" s="1"/>
      <c r="P1950" s="1"/>
      <c r="T1950" s="1"/>
      <c r="U1950" s="1"/>
    </row>
    <row r="1951" spans="8:21" x14ac:dyDescent="0.3">
      <c r="H1951" s="1"/>
      <c r="K1951" s="1"/>
      <c r="O1951" s="1"/>
      <c r="P1951" s="1"/>
      <c r="T1951" s="1"/>
      <c r="U1951" s="1"/>
    </row>
    <row r="1952" spans="8:21" x14ac:dyDescent="0.3">
      <c r="H1952" s="1"/>
      <c r="K1952" s="1"/>
      <c r="O1952" s="1"/>
      <c r="P1952" s="1"/>
      <c r="T1952" s="1"/>
      <c r="U1952" s="1"/>
    </row>
    <row r="1953" spans="8:21" x14ac:dyDescent="0.3">
      <c r="H1953" s="1"/>
      <c r="K1953" s="1"/>
      <c r="O1953" s="1"/>
      <c r="P1953" s="1"/>
      <c r="T1953" s="1"/>
      <c r="U1953" s="1"/>
    </row>
    <row r="1954" spans="8:21" x14ac:dyDescent="0.3">
      <c r="H1954" s="1"/>
      <c r="K1954" s="1"/>
      <c r="O1954" s="1"/>
      <c r="P1954" s="1"/>
      <c r="T1954" s="1"/>
      <c r="U1954" s="1"/>
    </row>
    <row r="1955" spans="8:21" x14ac:dyDescent="0.3">
      <c r="H1955" s="1"/>
      <c r="K1955" s="1"/>
      <c r="O1955" s="1"/>
      <c r="P1955" s="1"/>
      <c r="T1955" s="1"/>
      <c r="U1955" s="1"/>
    </row>
    <row r="1956" spans="8:21" x14ac:dyDescent="0.3">
      <c r="H1956" s="1"/>
      <c r="K1956" s="1"/>
      <c r="O1956" s="1"/>
      <c r="P1956" s="1"/>
      <c r="T1956" s="1"/>
      <c r="U1956" s="1"/>
    </row>
    <row r="1957" spans="8:21" x14ac:dyDescent="0.3">
      <c r="H1957" s="1"/>
      <c r="K1957" s="1"/>
      <c r="O1957" s="1"/>
      <c r="P1957" s="1"/>
      <c r="T1957" s="1"/>
      <c r="U1957" s="1"/>
    </row>
    <row r="1958" spans="8:21" x14ac:dyDescent="0.3">
      <c r="H1958" s="1"/>
      <c r="K1958" s="1"/>
      <c r="O1958" s="1"/>
      <c r="P1958" s="1"/>
      <c r="T1958" s="1"/>
      <c r="U1958" s="1"/>
    </row>
    <row r="1959" spans="8:21" x14ac:dyDescent="0.3">
      <c r="H1959" s="1"/>
      <c r="K1959" s="1"/>
      <c r="O1959" s="1"/>
      <c r="P1959" s="1"/>
      <c r="T1959" s="1"/>
      <c r="U1959" s="1"/>
    </row>
    <row r="1960" spans="8:21" x14ac:dyDescent="0.3">
      <c r="H1960" s="1"/>
      <c r="K1960" s="1"/>
      <c r="O1960" s="1"/>
      <c r="P1960" s="1"/>
      <c r="T1960" s="1"/>
      <c r="U1960" s="1"/>
    </row>
    <row r="1961" spans="8:21" x14ac:dyDescent="0.3">
      <c r="H1961" s="1"/>
      <c r="K1961" s="1"/>
      <c r="O1961" s="1"/>
      <c r="P1961" s="1"/>
      <c r="T1961" s="1"/>
      <c r="U1961" s="1"/>
    </row>
    <row r="1962" spans="8:21" x14ac:dyDescent="0.3">
      <c r="H1962" s="1"/>
      <c r="K1962" s="1"/>
      <c r="O1962" s="1"/>
      <c r="P1962" s="1"/>
      <c r="T1962" s="1"/>
      <c r="U1962" s="1"/>
    </row>
    <row r="1963" spans="8:21" x14ac:dyDescent="0.3">
      <c r="H1963" s="1"/>
      <c r="K1963" s="1"/>
      <c r="O1963" s="1"/>
      <c r="P1963" s="1"/>
      <c r="T1963" s="1"/>
      <c r="U1963" s="1"/>
    </row>
    <row r="1964" spans="8:21" x14ac:dyDescent="0.3">
      <c r="H1964" s="1"/>
      <c r="K1964" s="1"/>
      <c r="O1964" s="1"/>
      <c r="P1964" s="1"/>
      <c r="T1964" s="1"/>
      <c r="U1964" s="1"/>
    </row>
    <row r="1965" spans="8:21" x14ac:dyDescent="0.3">
      <c r="H1965" s="1"/>
      <c r="K1965" s="1"/>
      <c r="O1965" s="1"/>
      <c r="P1965" s="1"/>
      <c r="T1965" s="1"/>
      <c r="U1965" s="1"/>
    </row>
    <row r="1966" spans="8:21" x14ac:dyDescent="0.3">
      <c r="H1966" s="1"/>
      <c r="K1966" s="1"/>
      <c r="O1966" s="1"/>
      <c r="P1966" s="1"/>
      <c r="T1966" s="1"/>
      <c r="U1966" s="1"/>
    </row>
    <row r="1967" spans="8:21" x14ac:dyDescent="0.3">
      <c r="H1967" s="1"/>
      <c r="K1967" s="1"/>
      <c r="O1967" s="1"/>
      <c r="P1967" s="1"/>
      <c r="T1967" s="1"/>
      <c r="U1967" s="1"/>
    </row>
    <row r="1968" spans="8:21" x14ac:dyDescent="0.3">
      <c r="H1968" s="1"/>
      <c r="K1968" s="1"/>
      <c r="O1968" s="1"/>
      <c r="P1968" s="1"/>
      <c r="T1968" s="1"/>
      <c r="U1968" s="1"/>
    </row>
    <row r="1969" spans="8:21" x14ac:dyDescent="0.3">
      <c r="H1969" s="1"/>
      <c r="K1969" s="1"/>
      <c r="O1969" s="1"/>
      <c r="P1969" s="1"/>
      <c r="T1969" s="1"/>
      <c r="U1969" s="1"/>
    </row>
    <row r="1970" spans="8:21" x14ac:dyDescent="0.3">
      <c r="H1970" s="1"/>
      <c r="K1970" s="1"/>
      <c r="O1970" s="1"/>
      <c r="P1970" s="1"/>
      <c r="T1970" s="1"/>
      <c r="U1970" s="1"/>
    </row>
    <row r="1971" spans="8:21" x14ac:dyDescent="0.3">
      <c r="H1971" s="1"/>
      <c r="K1971" s="1"/>
      <c r="O1971" s="1"/>
      <c r="P1971" s="1"/>
      <c r="T1971" s="1"/>
      <c r="U1971" s="1"/>
    </row>
    <row r="1972" spans="8:21" x14ac:dyDescent="0.3">
      <c r="H1972" s="1"/>
      <c r="K1972" s="1"/>
      <c r="O1972" s="1"/>
      <c r="P1972" s="1"/>
      <c r="T1972" s="1"/>
      <c r="U1972" s="1"/>
    </row>
    <row r="1973" spans="8:21" x14ac:dyDescent="0.3">
      <c r="H1973" s="1"/>
      <c r="K1973" s="1"/>
      <c r="O1973" s="1"/>
      <c r="P1973" s="1"/>
      <c r="T1973" s="1"/>
      <c r="U1973" s="1"/>
    </row>
    <row r="1974" spans="8:21" x14ac:dyDescent="0.3">
      <c r="H1974" s="1"/>
      <c r="K1974" s="1"/>
      <c r="O1974" s="1"/>
      <c r="P1974" s="1"/>
      <c r="T1974" s="1"/>
      <c r="U1974" s="1"/>
    </row>
    <row r="1975" spans="8:21" x14ac:dyDescent="0.3">
      <c r="H1975" s="1"/>
      <c r="K1975" s="1"/>
      <c r="O1975" s="1"/>
      <c r="P1975" s="1"/>
      <c r="T1975" s="1"/>
      <c r="U1975" s="1"/>
    </row>
    <row r="1976" spans="8:21" x14ac:dyDescent="0.3">
      <c r="H1976" s="1"/>
      <c r="K1976" s="1"/>
      <c r="O1976" s="1"/>
      <c r="P1976" s="1"/>
      <c r="T1976" s="1"/>
      <c r="U1976" s="1"/>
    </row>
    <row r="1977" spans="8:21" x14ac:dyDescent="0.3">
      <c r="H1977" s="1"/>
      <c r="K1977" s="1"/>
      <c r="O1977" s="1"/>
      <c r="P1977" s="1"/>
      <c r="T1977" s="1"/>
      <c r="U1977" s="1"/>
    </row>
    <row r="1978" spans="8:21" x14ac:dyDescent="0.3">
      <c r="H1978" s="1"/>
      <c r="K1978" s="1"/>
      <c r="O1978" s="1"/>
      <c r="P1978" s="1"/>
      <c r="T1978" s="1"/>
      <c r="U1978" s="1"/>
    </row>
    <row r="1979" spans="8:21" x14ac:dyDescent="0.3">
      <c r="H1979" s="1"/>
      <c r="K1979" s="1"/>
      <c r="O1979" s="1"/>
      <c r="P1979" s="1"/>
      <c r="T1979" s="1"/>
      <c r="U1979" s="1"/>
    </row>
    <row r="1980" spans="8:21" x14ac:dyDescent="0.3">
      <c r="H1980" s="1"/>
      <c r="K1980" s="1"/>
      <c r="O1980" s="1"/>
      <c r="P1980" s="1"/>
      <c r="T1980" s="1"/>
      <c r="U1980" s="1"/>
    </row>
    <row r="1981" spans="8:21" x14ac:dyDescent="0.3">
      <c r="H1981" s="1"/>
      <c r="K1981" s="1"/>
      <c r="O1981" s="1"/>
      <c r="P1981" s="1"/>
      <c r="T1981" s="1"/>
      <c r="U1981" s="1"/>
    </row>
    <row r="1982" spans="8:21" x14ac:dyDescent="0.3">
      <c r="H1982" s="1"/>
      <c r="K1982" s="1"/>
      <c r="O1982" s="1"/>
      <c r="P1982" s="1"/>
      <c r="T1982" s="1"/>
      <c r="U1982" s="1"/>
    </row>
    <row r="1983" spans="8:21" x14ac:dyDescent="0.3">
      <c r="H1983" s="1"/>
      <c r="K1983" s="1"/>
      <c r="O1983" s="1"/>
      <c r="P1983" s="1"/>
      <c r="T1983" s="1"/>
      <c r="U1983" s="1"/>
    </row>
    <row r="1984" spans="8:21" x14ac:dyDescent="0.3">
      <c r="H1984" s="1"/>
      <c r="K1984" s="1"/>
      <c r="O1984" s="1"/>
      <c r="P1984" s="1"/>
      <c r="T1984" s="1"/>
      <c r="U1984" s="1"/>
    </row>
    <row r="1985" spans="8:21" x14ac:dyDescent="0.3">
      <c r="H1985" s="1"/>
      <c r="K1985" s="1"/>
      <c r="O1985" s="1"/>
      <c r="P1985" s="1"/>
      <c r="T1985" s="1"/>
      <c r="U1985" s="1"/>
    </row>
    <row r="1986" spans="8:21" x14ac:dyDescent="0.3">
      <c r="H1986" s="1"/>
      <c r="K1986" s="1"/>
      <c r="O1986" s="1"/>
      <c r="P1986" s="1"/>
      <c r="T1986" s="1"/>
      <c r="U1986" s="1"/>
    </row>
    <row r="1987" spans="8:21" x14ac:dyDescent="0.3">
      <c r="H1987" s="1"/>
      <c r="K1987" s="1"/>
      <c r="O1987" s="1"/>
      <c r="P1987" s="1"/>
      <c r="T1987" s="1"/>
      <c r="U1987" s="1"/>
    </row>
    <row r="1988" spans="8:21" x14ac:dyDescent="0.3">
      <c r="H1988" s="1"/>
      <c r="K1988" s="1"/>
      <c r="O1988" s="1"/>
      <c r="P1988" s="1"/>
      <c r="T1988" s="1"/>
      <c r="U1988" s="1"/>
    </row>
    <row r="1989" spans="8:21" x14ac:dyDescent="0.3">
      <c r="H1989" s="1"/>
      <c r="K1989" s="1"/>
      <c r="O1989" s="1"/>
      <c r="P1989" s="1"/>
      <c r="T1989" s="1"/>
      <c r="U1989" s="1"/>
    </row>
    <row r="1990" spans="8:21" x14ac:dyDescent="0.3">
      <c r="H1990" s="1"/>
      <c r="K1990" s="1"/>
      <c r="O1990" s="1"/>
      <c r="P1990" s="1"/>
      <c r="T1990" s="1"/>
      <c r="U1990" s="1"/>
    </row>
    <row r="1991" spans="8:21" x14ac:dyDescent="0.3">
      <c r="H1991" s="1"/>
      <c r="K1991" s="1"/>
      <c r="O1991" s="1"/>
      <c r="P1991" s="1"/>
      <c r="T1991" s="1"/>
      <c r="U1991" s="1"/>
    </row>
    <row r="1992" spans="8:21" x14ac:dyDescent="0.3">
      <c r="H1992" s="1"/>
      <c r="K1992" s="1"/>
      <c r="O1992" s="1"/>
      <c r="P1992" s="1"/>
      <c r="T1992" s="1"/>
      <c r="U1992" s="1"/>
    </row>
    <row r="1993" spans="8:21" x14ac:dyDescent="0.3">
      <c r="H1993" s="1"/>
      <c r="K1993" s="1"/>
      <c r="O1993" s="1"/>
      <c r="P1993" s="1"/>
      <c r="T1993" s="1"/>
      <c r="U1993" s="1"/>
    </row>
    <row r="1994" spans="8:21" x14ac:dyDescent="0.3">
      <c r="H1994" s="1"/>
      <c r="K1994" s="1"/>
      <c r="O1994" s="1"/>
      <c r="P1994" s="1"/>
      <c r="T1994" s="1"/>
      <c r="U1994" s="1"/>
    </row>
    <row r="1995" spans="8:21" x14ac:dyDescent="0.3">
      <c r="H1995" s="1"/>
      <c r="K1995" s="1"/>
      <c r="O1995" s="1"/>
      <c r="P1995" s="1"/>
      <c r="T1995" s="1"/>
      <c r="U1995" s="1"/>
    </row>
    <row r="1996" spans="8:21" x14ac:dyDescent="0.3">
      <c r="H1996" s="1"/>
      <c r="K1996" s="1"/>
      <c r="O1996" s="1"/>
      <c r="P1996" s="1"/>
      <c r="T1996" s="1"/>
      <c r="U1996" s="1"/>
    </row>
    <row r="1997" spans="8:21" x14ac:dyDescent="0.3">
      <c r="H1997" s="1"/>
      <c r="K1997" s="1"/>
      <c r="O1997" s="1"/>
      <c r="P1997" s="1"/>
      <c r="T1997" s="1"/>
      <c r="U1997" s="1"/>
    </row>
    <row r="1998" spans="8:21" x14ac:dyDescent="0.3">
      <c r="H1998" s="1"/>
      <c r="K1998" s="1"/>
      <c r="O1998" s="1"/>
      <c r="P1998" s="1"/>
      <c r="T1998" s="1"/>
      <c r="U1998" s="1"/>
    </row>
    <row r="1999" spans="8:21" x14ac:dyDescent="0.3">
      <c r="H1999" s="1"/>
      <c r="K1999" s="1"/>
      <c r="O1999" s="1"/>
      <c r="P1999" s="1"/>
      <c r="T1999" s="1"/>
      <c r="U1999" s="1"/>
    </row>
    <row r="2000" spans="8:21" x14ac:dyDescent="0.3">
      <c r="H2000" s="1"/>
      <c r="K2000" s="1"/>
      <c r="O2000" s="1"/>
      <c r="P2000" s="1"/>
      <c r="T2000" s="1"/>
      <c r="U2000" s="1"/>
    </row>
    <row r="2001" spans="8:21" x14ac:dyDescent="0.3">
      <c r="H2001" s="1"/>
      <c r="K2001" s="1"/>
      <c r="O2001" s="1"/>
      <c r="P2001" s="1"/>
      <c r="T2001" s="1"/>
      <c r="U2001" s="1"/>
    </row>
    <row r="2002" spans="8:21" x14ac:dyDescent="0.3">
      <c r="H2002" s="1"/>
      <c r="K2002" s="1"/>
      <c r="O2002" s="1"/>
      <c r="P2002" s="1"/>
      <c r="T2002" s="1"/>
      <c r="U2002" s="1"/>
    </row>
    <row r="2003" spans="8:21" x14ac:dyDescent="0.3">
      <c r="H2003" s="1"/>
      <c r="K2003" s="1"/>
      <c r="O2003" s="1"/>
      <c r="P2003" s="1"/>
      <c r="T2003" s="1"/>
      <c r="U2003" s="1"/>
    </row>
    <row r="2004" spans="8:21" x14ac:dyDescent="0.3">
      <c r="H2004" s="1"/>
      <c r="K2004" s="1"/>
      <c r="O2004" s="1"/>
      <c r="P2004" s="1"/>
      <c r="T2004" s="1"/>
      <c r="U2004" s="1"/>
    </row>
    <row r="2005" spans="8:21" x14ac:dyDescent="0.3">
      <c r="H2005" s="1"/>
      <c r="K2005" s="1"/>
      <c r="O2005" s="1"/>
      <c r="P2005" s="1"/>
      <c r="T2005" s="1"/>
      <c r="U2005" s="1"/>
    </row>
    <row r="2006" spans="8:21" x14ac:dyDescent="0.3">
      <c r="H2006" s="1"/>
      <c r="K2006" s="1"/>
      <c r="O2006" s="1"/>
      <c r="P2006" s="1"/>
      <c r="T2006" s="1"/>
      <c r="U2006" s="1"/>
    </row>
    <row r="2007" spans="8:21" x14ac:dyDescent="0.3">
      <c r="H2007" s="1"/>
      <c r="K2007" s="1"/>
      <c r="O2007" s="1"/>
      <c r="P2007" s="1"/>
      <c r="T2007" s="1"/>
      <c r="U2007" s="1"/>
    </row>
    <row r="2008" spans="8:21" x14ac:dyDescent="0.3">
      <c r="H2008" s="1"/>
      <c r="K2008" s="1"/>
      <c r="O2008" s="1"/>
      <c r="P2008" s="1"/>
      <c r="T2008" s="1"/>
      <c r="U2008" s="1"/>
    </row>
    <row r="2009" spans="8:21" x14ac:dyDescent="0.3">
      <c r="H2009" s="1"/>
      <c r="K2009" s="1"/>
      <c r="O2009" s="1"/>
      <c r="P2009" s="1"/>
      <c r="T2009" s="1"/>
      <c r="U2009" s="1"/>
    </row>
    <row r="2010" spans="8:21" x14ac:dyDescent="0.3">
      <c r="H2010" s="1"/>
      <c r="K2010" s="1"/>
      <c r="O2010" s="1"/>
      <c r="P2010" s="1"/>
      <c r="T2010" s="1"/>
      <c r="U2010" s="1"/>
    </row>
    <row r="2011" spans="8:21" x14ac:dyDescent="0.3">
      <c r="H2011" s="1"/>
      <c r="K2011" s="1"/>
      <c r="O2011" s="1"/>
      <c r="P2011" s="1"/>
      <c r="T2011" s="1"/>
      <c r="U2011" s="1"/>
    </row>
    <row r="2012" spans="8:21" x14ac:dyDescent="0.3">
      <c r="H2012" s="1"/>
      <c r="K2012" s="1"/>
      <c r="O2012" s="1"/>
      <c r="P2012" s="1"/>
      <c r="T2012" s="1"/>
      <c r="U2012" s="1"/>
    </row>
    <row r="2013" spans="8:21" x14ac:dyDescent="0.3">
      <c r="H2013" s="1"/>
      <c r="K2013" s="1"/>
      <c r="O2013" s="1"/>
      <c r="P2013" s="1"/>
      <c r="T2013" s="1"/>
      <c r="U2013" s="1"/>
    </row>
    <row r="2014" spans="8:21" x14ac:dyDescent="0.3">
      <c r="H2014" s="1"/>
      <c r="K2014" s="1"/>
      <c r="O2014" s="1"/>
      <c r="P2014" s="1"/>
      <c r="T2014" s="1"/>
      <c r="U2014" s="1"/>
    </row>
    <row r="2015" spans="8:21" x14ac:dyDescent="0.3">
      <c r="H2015" s="1"/>
      <c r="K2015" s="1"/>
      <c r="O2015" s="1"/>
      <c r="P2015" s="1"/>
      <c r="T2015" s="1"/>
      <c r="U2015" s="1"/>
    </row>
    <row r="2016" spans="8:21" x14ac:dyDescent="0.3">
      <c r="H2016" s="1"/>
      <c r="K2016" s="1"/>
      <c r="O2016" s="1"/>
      <c r="P2016" s="1"/>
      <c r="T2016" s="1"/>
      <c r="U2016" s="1"/>
    </row>
    <row r="2017" spans="8:21" x14ac:dyDescent="0.3">
      <c r="H2017" s="1"/>
      <c r="K2017" s="1"/>
      <c r="O2017" s="1"/>
      <c r="P2017" s="1"/>
      <c r="T2017" s="1"/>
      <c r="U2017" s="1"/>
    </row>
    <row r="2018" spans="8:21" x14ac:dyDescent="0.3">
      <c r="H2018" s="1"/>
      <c r="K2018" s="1"/>
      <c r="O2018" s="1"/>
      <c r="P2018" s="1"/>
      <c r="T2018" s="1"/>
      <c r="U2018" s="1"/>
    </row>
    <row r="2019" spans="8:21" x14ac:dyDescent="0.3">
      <c r="H2019" s="1"/>
      <c r="K2019" s="1"/>
      <c r="O2019" s="1"/>
      <c r="P2019" s="1"/>
      <c r="T2019" s="1"/>
      <c r="U2019" s="1"/>
    </row>
    <row r="2020" spans="8:21" x14ac:dyDescent="0.3">
      <c r="H2020" s="1"/>
      <c r="K2020" s="1"/>
      <c r="O2020" s="1"/>
      <c r="P2020" s="1"/>
      <c r="T2020" s="1"/>
      <c r="U2020" s="1"/>
    </row>
    <row r="2021" spans="8:21" x14ac:dyDescent="0.3">
      <c r="H2021" s="1"/>
      <c r="K2021" s="1"/>
      <c r="O2021" s="1"/>
      <c r="P2021" s="1"/>
      <c r="T2021" s="1"/>
      <c r="U2021" s="1"/>
    </row>
    <row r="2022" spans="8:21" x14ac:dyDescent="0.3">
      <c r="H2022" s="1"/>
      <c r="K2022" s="1"/>
      <c r="O2022" s="1"/>
      <c r="P2022" s="1"/>
      <c r="T2022" s="1"/>
      <c r="U2022" s="1"/>
    </row>
    <row r="2023" spans="8:21" x14ac:dyDescent="0.3">
      <c r="H2023" s="1"/>
      <c r="K2023" s="1"/>
      <c r="O2023" s="1"/>
      <c r="P2023" s="1"/>
      <c r="T2023" s="1"/>
      <c r="U2023" s="1"/>
    </row>
    <row r="2024" spans="8:21" x14ac:dyDescent="0.3">
      <c r="H2024" s="1"/>
      <c r="K2024" s="1"/>
      <c r="O2024" s="1"/>
      <c r="P2024" s="1"/>
      <c r="T2024" s="1"/>
      <c r="U2024" s="1"/>
    </row>
    <row r="2025" spans="8:21" x14ac:dyDescent="0.3">
      <c r="H2025" s="1"/>
      <c r="K2025" s="1"/>
      <c r="O2025" s="1"/>
      <c r="P2025" s="1"/>
      <c r="T2025" s="1"/>
      <c r="U2025" s="1"/>
    </row>
    <row r="2026" spans="8:21" x14ac:dyDescent="0.3">
      <c r="H2026" s="1"/>
      <c r="K2026" s="1"/>
      <c r="O2026" s="1"/>
      <c r="P2026" s="1"/>
      <c r="T2026" s="1"/>
      <c r="U2026" s="1"/>
    </row>
    <row r="2027" spans="8:21" x14ac:dyDescent="0.3">
      <c r="H2027" s="1"/>
      <c r="K2027" s="1"/>
      <c r="O2027" s="1"/>
      <c r="P2027" s="1"/>
      <c r="T2027" s="1"/>
      <c r="U2027" s="1"/>
    </row>
    <row r="2028" spans="8:21" x14ac:dyDescent="0.3">
      <c r="H2028" s="1"/>
      <c r="K2028" s="1"/>
      <c r="O2028" s="1"/>
      <c r="P2028" s="1"/>
      <c r="T2028" s="1"/>
      <c r="U2028" s="1"/>
    </row>
    <row r="2029" spans="8:21" x14ac:dyDescent="0.3">
      <c r="H2029" s="1"/>
      <c r="K2029" s="1"/>
      <c r="O2029" s="1"/>
      <c r="P2029" s="1"/>
      <c r="T2029" s="1"/>
      <c r="U2029" s="1"/>
    </row>
    <row r="2030" spans="8:21" x14ac:dyDescent="0.3">
      <c r="H2030" s="1"/>
      <c r="K2030" s="1"/>
      <c r="O2030" s="1"/>
      <c r="P2030" s="1"/>
      <c r="T2030" s="1"/>
      <c r="U2030" s="1"/>
    </row>
    <row r="2031" spans="8:21" x14ac:dyDescent="0.3">
      <c r="H2031" s="1"/>
      <c r="K2031" s="1"/>
      <c r="O2031" s="1"/>
      <c r="P2031" s="1"/>
      <c r="T2031" s="1"/>
      <c r="U2031" s="1"/>
    </row>
    <row r="2032" spans="8:21" x14ac:dyDescent="0.3">
      <c r="H2032" s="1"/>
      <c r="K2032" s="1"/>
      <c r="O2032" s="1"/>
      <c r="P2032" s="1"/>
      <c r="T2032" s="1"/>
      <c r="U2032" s="1"/>
    </row>
    <row r="2033" spans="8:21" x14ac:dyDescent="0.3">
      <c r="H2033" s="1"/>
      <c r="K2033" s="1"/>
      <c r="O2033" s="1"/>
      <c r="P2033" s="1"/>
      <c r="T2033" s="1"/>
      <c r="U2033" s="1"/>
    </row>
    <row r="2034" spans="8:21" x14ac:dyDescent="0.3">
      <c r="H2034" s="1"/>
      <c r="K2034" s="1"/>
      <c r="O2034" s="1"/>
      <c r="P2034" s="1"/>
      <c r="T2034" s="1"/>
      <c r="U2034" s="1"/>
    </row>
    <row r="2035" spans="8:21" x14ac:dyDescent="0.3">
      <c r="H2035" s="1"/>
      <c r="K2035" s="1"/>
      <c r="O2035" s="1"/>
      <c r="P2035" s="1"/>
      <c r="T2035" s="1"/>
      <c r="U2035" s="1"/>
    </row>
    <row r="2036" spans="8:21" x14ac:dyDescent="0.3">
      <c r="H2036" s="1"/>
      <c r="K2036" s="1"/>
      <c r="O2036" s="1"/>
      <c r="P2036" s="1"/>
      <c r="T2036" s="1"/>
      <c r="U2036" s="1"/>
    </row>
    <row r="2037" spans="8:21" x14ac:dyDescent="0.3">
      <c r="H2037" s="1"/>
      <c r="K2037" s="1"/>
      <c r="O2037" s="1"/>
      <c r="P2037" s="1"/>
      <c r="T2037" s="1"/>
      <c r="U2037" s="1"/>
    </row>
    <row r="2038" spans="8:21" x14ac:dyDescent="0.3">
      <c r="H2038" s="1"/>
      <c r="K2038" s="1"/>
      <c r="O2038" s="1"/>
      <c r="P2038" s="1"/>
      <c r="T2038" s="1"/>
      <c r="U2038" s="1"/>
    </row>
    <row r="2039" spans="8:21" x14ac:dyDescent="0.3">
      <c r="H2039" s="1"/>
      <c r="K2039" s="1"/>
      <c r="O2039" s="1"/>
      <c r="P2039" s="1"/>
      <c r="T2039" s="1"/>
      <c r="U2039" s="1"/>
    </row>
    <row r="2040" spans="8:21" x14ac:dyDescent="0.3">
      <c r="H2040" s="1"/>
      <c r="K2040" s="1"/>
      <c r="O2040" s="1"/>
      <c r="P2040" s="1"/>
      <c r="T2040" s="1"/>
      <c r="U2040" s="1"/>
    </row>
    <row r="2041" spans="8:21" x14ac:dyDescent="0.3">
      <c r="H2041" s="1"/>
      <c r="K2041" s="1"/>
      <c r="O2041" s="1"/>
      <c r="P2041" s="1"/>
      <c r="T2041" s="1"/>
      <c r="U2041" s="1"/>
    </row>
    <row r="2042" spans="8:21" x14ac:dyDescent="0.3">
      <c r="H2042" s="1"/>
      <c r="K2042" s="1"/>
      <c r="O2042" s="1"/>
      <c r="P2042" s="1"/>
      <c r="T2042" s="1"/>
      <c r="U2042" s="1"/>
    </row>
    <row r="2043" spans="8:21" x14ac:dyDescent="0.3">
      <c r="H2043" s="1"/>
      <c r="K2043" s="1"/>
      <c r="O2043" s="1"/>
      <c r="P2043" s="1"/>
      <c r="T2043" s="1"/>
      <c r="U2043" s="1"/>
    </row>
    <row r="2044" spans="8:21" x14ac:dyDescent="0.3">
      <c r="H2044" s="1"/>
      <c r="K2044" s="1"/>
      <c r="O2044" s="1"/>
      <c r="P2044" s="1"/>
      <c r="T2044" s="1"/>
      <c r="U2044" s="1"/>
    </row>
    <row r="2045" spans="8:21" x14ac:dyDescent="0.3">
      <c r="H2045" s="1"/>
      <c r="K2045" s="1"/>
      <c r="O2045" s="1"/>
      <c r="P2045" s="1"/>
      <c r="T2045" s="1"/>
      <c r="U2045" s="1"/>
    </row>
    <row r="2046" spans="8:21" x14ac:dyDescent="0.3">
      <c r="H2046" s="1"/>
      <c r="K2046" s="1"/>
      <c r="O2046" s="1"/>
      <c r="P2046" s="1"/>
      <c r="T2046" s="1"/>
      <c r="U2046" s="1"/>
    </row>
    <row r="2047" spans="8:21" x14ac:dyDescent="0.3">
      <c r="H2047" s="1"/>
      <c r="K2047" s="1"/>
      <c r="O2047" s="1"/>
      <c r="P2047" s="1"/>
      <c r="T2047" s="1"/>
      <c r="U2047" s="1"/>
    </row>
    <row r="2048" spans="8:21" x14ac:dyDescent="0.3">
      <c r="H2048" s="1"/>
      <c r="K2048" s="1"/>
      <c r="O2048" s="1"/>
      <c r="P2048" s="1"/>
      <c r="T2048" s="1"/>
      <c r="U2048" s="1"/>
    </row>
    <row r="2049" spans="8:21" x14ac:dyDescent="0.3">
      <c r="H2049" s="1"/>
      <c r="K2049" s="1"/>
      <c r="O2049" s="1"/>
      <c r="P2049" s="1"/>
      <c r="T2049" s="1"/>
      <c r="U2049" s="1"/>
    </row>
    <row r="2050" spans="8:21" x14ac:dyDescent="0.3">
      <c r="H2050" s="1"/>
      <c r="K2050" s="1"/>
      <c r="O2050" s="1"/>
      <c r="P2050" s="1"/>
      <c r="T2050" s="1"/>
      <c r="U2050" s="1"/>
    </row>
    <row r="2051" spans="8:21" x14ac:dyDescent="0.3">
      <c r="H2051" s="1"/>
      <c r="K2051" s="1"/>
      <c r="O2051" s="1"/>
      <c r="P2051" s="1"/>
      <c r="T2051" s="1"/>
      <c r="U2051" s="1"/>
    </row>
    <row r="2052" spans="8:21" x14ac:dyDescent="0.3">
      <c r="H2052" s="1"/>
      <c r="K2052" s="1"/>
      <c r="O2052" s="1"/>
      <c r="P2052" s="1"/>
      <c r="T2052" s="1"/>
      <c r="U2052" s="1"/>
    </row>
    <row r="2053" spans="8:21" x14ac:dyDescent="0.3">
      <c r="H2053" s="1"/>
      <c r="K2053" s="1"/>
      <c r="O2053" s="1"/>
      <c r="P2053" s="1"/>
      <c r="T2053" s="1"/>
      <c r="U2053" s="1"/>
    </row>
    <row r="2054" spans="8:21" x14ac:dyDescent="0.3">
      <c r="H2054" s="1"/>
      <c r="K2054" s="1"/>
      <c r="O2054" s="1"/>
      <c r="P2054" s="1"/>
      <c r="T2054" s="1"/>
      <c r="U2054" s="1"/>
    </row>
    <row r="2055" spans="8:21" x14ac:dyDescent="0.3">
      <c r="H2055" s="1"/>
      <c r="K2055" s="1"/>
      <c r="O2055" s="1"/>
      <c r="P2055" s="1"/>
      <c r="T2055" s="1"/>
      <c r="U2055" s="1"/>
    </row>
    <row r="2056" spans="8:21" x14ac:dyDescent="0.3">
      <c r="H2056" s="1"/>
      <c r="K2056" s="1"/>
      <c r="O2056" s="1"/>
      <c r="P2056" s="1"/>
      <c r="T2056" s="1"/>
      <c r="U2056" s="1"/>
    </row>
    <row r="2057" spans="8:21" x14ac:dyDescent="0.3">
      <c r="H2057" s="1"/>
      <c r="K2057" s="1"/>
      <c r="O2057" s="1"/>
      <c r="P2057" s="1"/>
      <c r="T2057" s="1"/>
      <c r="U2057" s="1"/>
    </row>
    <row r="2058" spans="8:21" x14ac:dyDescent="0.3">
      <c r="H2058" s="1"/>
      <c r="K2058" s="1"/>
      <c r="O2058" s="1"/>
      <c r="P2058" s="1"/>
      <c r="T2058" s="1"/>
      <c r="U2058" s="1"/>
    </row>
    <row r="2059" spans="8:21" x14ac:dyDescent="0.3">
      <c r="H2059" s="1"/>
      <c r="K2059" s="1"/>
      <c r="O2059" s="1"/>
      <c r="P2059" s="1"/>
      <c r="T2059" s="1"/>
      <c r="U2059" s="1"/>
    </row>
    <row r="2060" spans="8:21" x14ac:dyDescent="0.3">
      <c r="H2060" s="1"/>
      <c r="K2060" s="1"/>
      <c r="O2060" s="1"/>
      <c r="P2060" s="1"/>
      <c r="T2060" s="1"/>
      <c r="U2060" s="1"/>
    </row>
    <row r="2061" spans="8:21" x14ac:dyDescent="0.3">
      <c r="H2061" s="1"/>
      <c r="K2061" s="1"/>
      <c r="O2061" s="1"/>
      <c r="P2061" s="1"/>
      <c r="T2061" s="1"/>
      <c r="U2061" s="1"/>
    </row>
    <row r="2062" spans="8:21" x14ac:dyDescent="0.3">
      <c r="H2062" s="1"/>
      <c r="K2062" s="1"/>
      <c r="O2062" s="1"/>
      <c r="P2062" s="1"/>
      <c r="T2062" s="1"/>
      <c r="U2062" s="1"/>
    </row>
    <row r="2063" spans="8:21" x14ac:dyDescent="0.3">
      <c r="H2063" s="1"/>
      <c r="K2063" s="1"/>
      <c r="O2063" s="1"/>
      <c r="P2063" s="1"/>
      <c r="T2063" s="1"/>
      <c r="U2063" s="1"/>
    </row>
    <row r="2064" spans="8:21" x14ac:dyDescent="0.3">
      <c r="H2064" s="1"/>
      <c r="K2064" s="1"/>
      <c r="O2064" s="1"/>
      <c r="P2064" s="1"/>
      <c r="T2064" s="1"/>
      <c r="U2064" s="1"/>
    </row>
    <row r="2065" spans="8:21" x14ac:dyDescent="0.3">
      <c r="H2065" s="1"/>
      <c r="K2065" s="1"/>
      <c r="O2065" s="1"/>
      <c r="P2065" s="1"/>
      <c r="T2065" s="1"/>
      <c r="U2065" s="1"/>
    </row>
    <row r="2066" spans="8:21" x14ac:dyDescent="0.3">
      <c r="H2066" s="1"/>
      <c r="K2066" s="1"/>
      <c r="O2066" s="1"/>
      <c r="P2066" s="1"/>
      <c r="T2066" s="1"/>
      <c r="U2066" s="1"/>
    </row>
    <row r="2067" spans="8:21" x14ac:dyDescent="0.3">
      <c r="H2067" s="1"/>
      <c r="K2067" s="1"/>
      <c r="O2067" s="1"/>
      <c r="P2067" s="1"/>
      <c r="T2067" s="1"/>
      <c r="U2067" s="1"/>
    </row>
    <row r="2068" spans="8:21" x14ac:dyDescent="0.3">
      <c r="H2068" s="1"/>
      <c r="K2068" s="1"/>
      <c r="O2068" s="1"/>
      <c r="P2068" s="1"/>
      <c r="T2068" s="1"/>
      <c r="U2068" s="1"/>
    </row>
    <row r="2069" spans="8:21" x14ac:dyDescent="0.3">
      <c r="H2069" s="1"/>
      <c r="K2069" s="1"/>
      <c r="O2069" s="1"/>
      <c r="P2069" s="1"/>
      <c r="T2069" s="1"/>
      <c r="U2069" s="1"/>
    </row>
    <row r="2070" spans="8:21" x14ac:dyDescent="0.3">
      <c r="H2070" s="1"/>
      <c r="K2070" s="1"/>
      <c r="O2070" s="1"/>
      <c r="P2070" s="1"/>
      <c r="T2070" s="1"/>
      <c r="U2070" s="1"/>
    </row>
    <row r="2071" spans="8:21" x14ac:dyDescent="0.3">
      <c r="H2071" s="1"/>
      <c r="K2071" s="1"/>
      <c r="O2071" s="1"/>
      <c r="P2071" s="1"/>
      <c r="T2071" s="1"/>
      <c r="U2071" s="1"/>
    </row>
    <row r="2072" spans="8:21" x14ac:dyDescent="0.3">
      <c r="H2072" s="1"/>
      <c r="K2072" s="1"/>
      <c r="O2072" s="1"/>
      <c r="P2072" s="1"/>
      <c r="T2072" s="1"/>
      <c r="U2072" s="1"/>
    </row>
    <row r="2073" spans="8:21" x14ac:dyDescent="0.3">
      <c r="H2073" s="1"/>
      <c r="K2073" s="1"/>
      <c r="O2073" s="1"/>
      <c r="P2073" s="1"/>
      <c r="T2073" s="1"/>
      <c r="U2073" s="1"/>
    </row>
    <row r="2074" spans="8:21" x14ac:dyDescent="0.3">
      <c r="H2074" s="1"/>
      <c r="K2074" s="1"/>
      <c r="O2074" s="1"/>
      <c r="P2074" s="1"/>
      <c r="T2074" s="1"/>
      <c r="U2074" s="1"/>
    </row>
    <row r="2075" spans="8:21" x14ac:dyDescent="0.3">
      <c r="H2075" s="1"/>
      <c r="K2075" s="1"/>
      <c r="O2075" s="1"/>
      <c r="P2075" s="1"/>
      <c r="T2075" s="1"/>
      <c r="U2075" s="1"/>
    </row>
    <row r="2076" spans="8:21" x14ac:dyDescent="0.3">
      <c r="H2076" s="1"/>
      <c r="K2076" s="1"/>
      <c r="O2076" s="1"/>
      <c r="P2076" s="1"/>
      <c r="T2076" s="1"/>
      <c r="U2076" s="1"/>
    </row>
    <row r="2077" spans="8:21" x14ac:dyDescent="0.3">
      <c r="H2077" s="1"/>
      <c r="K2077" s="1"/>
      <c r="O2077" s="1"/>
      <c r="P2077" s="1"/>
      <c r="T2077" s="1"/>
      <c r="U2077" s="1"/>
    </row>
    <row r="2078" spans="8:21" x14ac:dyDescent="0.3">
      <c r="H2078" s="1"/>
      <c r="K2078" s="1"/>
      <c r="O2078" s="1"/>
      <c r="P2078" s="1"/>
      <c r="T2078" s="1"/>
      <c r="U2078" s="1"/>
    </row>
    <row r="2079" spans="8:21" x14ac:dyDescent="0.3">
      <c r="H2079" s="1"/>
      <c r="K2079" s="1"/>
      <c r="O2079" s="1"/>
      <c r="P2079" s="1"/>
      <c r="T2079" s="1"/>
      <c r="U2079" s="1"/>
    </row>
    <row r="2080" spans="8:21" x14ac:dyDescent="0.3">
      <c r="H2080" s="1"/>
      <c r="K2080" s="1"/>
      <c r="O2080" s="1"/>
      <c r="P2080" s="1"/>
      <c r="T2080" s="1"/>
      <c r="U2080" s="1"/>
    </row>
    <row r="2081" spans="8:21" x14ac:dyDescent="0.3">
      <c r="H2081" s="1"/>
      <c r="K2081" s="1"/>
      <c r="O2081" s="1"/>
      <c r="P2081" s="1"/>
      <c r="T2081" s="1"/>
      <c r="U2081" s="1"/>
    </row>
    <row r="2082" spans="8:21" x14ac:dyDescent="0.3">
      <c r="H2082" s="1"/>
      <c r="K2082" s="1"/>
      <c r="O2082" s="1"/>
      <c r="P2082" s="1"/>
      <c r="T2082" s="1"/>
      <c r="U2082" s="1"/>
    </row>
    <row r="2083" spans="8:21" x14ac:dyDescent="0.3">
      <c r="H2083" s="1"/>
      <c r="K2083" s="1"/>
      <c r="O2083" s="1"/>
      <c r="P2083" s="1"/>
      <c r="T2083" s="1"/>
      <c r="U2083" s="1"/>
    </row>
    <row r="2084" spans="8:21" x14ac:dyDescent="0.3">
      <c r="H2084" s="1"/>
      <c r="K2084" s="1"/>
      <c r="O2084" s="1"/>
      <c r="P2084" s="1"/>
      <c r="T2084" s="1"/>
      <c r="U2084" s="1"/>
    </row>
    <row r="2085" spans="8:21" x14ac:dyDescent="0.3">
      <c r="H2085" s="1"/>
      <c r="K2085" s="1"/>
      <c r="O2085" s="1"/>
      <c r="P2085" s="1"/>
      <c r="T2085" s="1"/>
      <c r="U2085" s="1"/>
    </row>
    <row r="2086" spans="8:21" x14ac:dyDescent="0.3">
      <c r="H2086" s="1"/>
      <c r="K2086" s="1"/>
      <c r="O2086" s="1"/>
      <c r="P2086" s="1"/>
      <c r="T2086" s="1"/>
      <c r="U2086" s="1"/>
    </row>
    <row r="2087" spans="8:21" x14ac:dyDescent="0.3">
      <c r="H2087" s="1"/>
      <c r="K2087" s="1"/>
      <c r="O2087" s="1"/>
      <c r="P2087" s="1"/>
      <c r="T2087" s="1"/>
      <c r="U2087" s="1"/>
    </row>
    <row r="2088" spans="8:21" x14ac:dyDescent="0.3">
      <c r="H2088" s="1"/>
      <c r="K2088" s="1"/>
      <c r="O2088" s="1"/>
      <c r="P2088" s="1"/>
      <c r="T2088" s="1"/>
      <c r="U2088" s="1"/>
    </row>
    <row r="2089" spans="8:21" x14ac:dyDescent="0.3">
      <c r="H2089" s="1"/>
      <c r="K2089" s="1"/>
      <c r="O2089" s="1"/>
      <c r="P2089" s="1"/>
      <c r="T2089" s="1"/>
      <c r="U2089" s="1"/>
    </row>
    <row r="2090" spans="8:21" x14ac:dyDescent="0.3">
      <c r="H2090" s="1"/>
      <c r="K2090" s="1"/>
      <c r="O2090" s="1"/>
      <c r="P2090" s="1"/>
      <c r="T2090" s="1"/>
      <c r="U2090" s="1"/>
    </row>
    <row r="2091" spans="8:21" x14ac:dyDescent="0.3">
      <c r="H2091" s="1"/>
      <c r="K2091" s="1"/>
      <c r="O2091" s="1"/>
      <c r="P2091" s="1"/>
      <c r="T2091" s="1"/>
      <c r="U2091" s="1"/>
    </row>
    <row r="2092" spans="8:21" x14ac:dyDescent="0.3">
      <c r="H2092" s="1"/>
      <c r="K2092" s="1"/>
      <c r="O2092" s="1"/>
      <c r="P2092" s="1"/>
      <c r="T2092" s="1"/>
      <c r="U2092" s="1"/>
    </row>
    <row r="2093" spans="8:21" x14ac:dyDescent="0.3">
      <c r="H2093" s="1"/>
      <c r="K2093" s="1"/>
      <c r="O2093" s="1"/>
      <c r="P2093" s="1"/>
      <c r="T2093" s="1"/>
      <c r="U2093" s="1"/>
    </row>
    <row r="2094" spans="8:21" x14ac:dyDescent="0.3">
      <c r="H2094" s="1"/>
      <c r="K2094" s="1"/>
      <c r="O2094" s="1"/>
      <c r="P2094" s="1"/>
      <c r="T2094" s="1"/>
      <c r="U2094" s="1"/>
    </row>
    <row r="2095" spans="8:21" x14ac:dyDescent="0.3">
      <c r="H2095" s="1"/>
      <c r="K2095" s="1"/>
      <c r="O2095" s="1"/>
      <c r="P2095" s="1"/>
      <c r="T2095" s="1"/>
      <c r="U2095" s="1"/>
    </row>
    <row r="2096" spans="8:21" x14ac:dyDescent="0.3">
      <c r="H2096" s="1"/>
      <c r="K2096" s="1"/>
      <c r="O2096" s="1"/>
      <c r="P2096" s="1"/>
      <c r="T2096" s="1"/>
      <c r="U2096" s="1"/>
    </row>
    <row r="2097" spans="8:21" x14ac:dyDescent="0.3">
      <c r="H2097" s="1"/>
      <c r="K2097" s="1"/>
      <c r="O2097" s="1"/>
      <c r="P2097" s="1"/>
      <c r="T2097" s="1"/>
      <c r="U2097" s="1"/>
    </row>
    <row r="2098" spans="8:21" x14ac:dyDescent="0.3">
      <c r="H2098" s="1"/>
      <c r="K2098" s="1"/>
      <c r="O2098" s="1"/>
      <c r="P2098" s="1"/>
      <c r="T2098" s="1"/>
      <c r="U2098" s="1"/>
    </row>
    <row r="2099" spans="8:21" x14ac:dyDescent="0.3">
      <c r="H2099" s="1"/>
      <c r="K2099" s="1"/>
      <c r="O2099" s="1"/>
      <c r="P2099" s="1"/>
      <c r="T2099" s="1"/>
      <c r="U2099" s="1"/>
    </row>
    <row r="2100" spans="8:21" x14ac:dyDescent="0.3">
      <c r="H2100" s="1"/>
      <c r="K2100" s="1"/>
      <c r="O2100" s="1"/>
      <c r="P2100" s="1"/>
      <c r="T2100" s="1"/>
      <c r="U2100" s="1"/>
    </row>
    <row r="2101" spans="8:21" x14ac:dyDescent="0.3">
      <c r="H2101" s="1"/>
      <c r="K2101" s="1"/>
      <c r="O2101" s="1"/>
      <c r="P2101" s="1"/>
      <c r="T2101" s="1"/>
      <c r="U2101" s="1"/>
    </row>
    <row r="2102" spans="8:21" x14ac:dyDescent="0.3">
      <c r="H2102" s="1"/>
      <c r="K2102" s="1"/>
      <c r="O2102" s="1"/>
      <c r="P2102" s="1"/>
      <c r="T2102" s="1"/>
      <c r="U2102" s="1"/>
    </row>
    <row r="2103" spans="8:21" x14ac:dyDescent="0.3">
      <c r="H2103" s="1"/>
      <c r="K2103" s="1"/>
      <c r="O2103" s="1"/>
      <c r="P2103" s="1"/>
      <c r="T2103" s="1"/>
      <c r="U2103" s="1"/>
    </row>
    <row r="2104" spans="8:21" x14ac:dyDescent="0.3">
      <c r="H2104" s="1"/>
      <c r="K2104" s="1"/>
      <c r="O2104" s="1"/>
      <c r="P2104" s="1"/>
      <c r="T2104" s="1"/>
      <c r="U2104" s="1"/>
    </row>
    <row r="2105" spans="8:21" x14ac:dyDescent="0.3">
      <c r="H2105" s="1"/>
      <c r="K2105" s="1"/>
      <c r="O2105" s="1"/>
      <c r="P2105" s="1"/>
      <c r="T2105" s="1"/>
      <c r="U2105" s="1"/>
    </row>
    <row r="2106" spans="8:21" x14ac:dyDescent="0.3">
      <c r="H2106" s="1"/>
      <c r="K2106" s="1"/>
      <c r="O2106" s="1"/>
      <c r="P2106" s="1"/>
      <c r="T2106" s="1"/>
      <c r="U2106" s="1"/>
    </row>
    <row r="2107" spans="8:21" x14ac:dyDescent="0.3">
      <c r="H2107" s="1"/>
      <c r="K2107" s="1"/>
      <c r="O2107" s="1"/>
      <c r="P2107" s="1"/>
      <c r="T2107" s="1"/>
      <c r="U2107" s="1"/>
    </row>
    <row r="2108" spans="8:21" x14ac:dyDescent="0.3">
      <c r="H2108" s="1"/>
      <c r="K2108" s="1"/>
      <c r="O2108" s="1"/>
      <c r="P2108" s="1"/>
      <c r="T2108" s="1"/>
      <c r="U2108" s="1"/>
    </row>
    <row r="2109" spans="8:21" x14ac:dyDescent="0.3">
      <c r="H2109" s="1"/>
      <c r="K2109" s="1"/>
      <c r="O2109" s="1"/>
      <c r="P2109" s="1"/>
      <c r="T2109" s="1"/>
      <c r="U2109" s="1"/>
    </row>
    <row r="2110" spans="8:21" x14ac:dyDescent="0.3">
      <c r="H2110" s="1"/>
      <c r="K2110" s="1"/>
      <c r="O2110" s="1"/>
      <c r="P2110" s="1"/>
      <c r="T2110" s="1"/>
      <c r="U2110" s="1"/>
    </row>
    <row r="2111" spans="8:21" x14ac:dyDescent="0.3">
      <c r="H2111" s="1"/>
      <c r="K2111" s="1"/>
      <c r="O2111" s="1"/>
      <c r="P2111" s="1"/>
      <c r="T2111" s="1"/>
      <c r="U2111" s="1"/>
    </row>
    <row r="2112" spans="8:21" x14ac:dyDescent="0.3">
      <c r="H2112" s="1"/>
      <c r="K2112" s="1"/>
      <c r="O2112" s="1"/>
      <c r="P2112" s="1"/>
      <c r="T2112" s="1"/>
      <c r="U2112" s="1"/>
    </row>
    <row r="2113" spans="8:21" x14ac:dyDescent="0.3">
      <c r="H2113" s="1"/>
      <c r="K2113" s="1"/>
      <c r="O2113" s="1"/>
      <c r="P2113" s="1"/>
      <c r="T2113" s="1"/>
      <c r="U2113" s="1"/>
    </row>
    <row r="2114" spans="8:21" x14ac:dyDescent="0.3">
      <c r="H2114" s="1"/>
      <c r="K2114" s="1"/>
      <c r="O2114" s="1"/>
      <c r="P2114" s="1"/>
      <c r="T2114" s="1"/>
      <c r="U2114" s="1"/>
    </row>
    <row r="2115" spans="8:21" x14ac:dyDescent="0.3">
      <c r="H2115" s="1"/>
      <c r="K2115" s="1"/>
      <c r="O2115" s="1"/>
      <c r="P2115" s="1"/>
      <c r="T2115" s="1"/>
      <c r="U2115" s="1"/>
    </row>
    <row r="2116" spans="8:21" x14ac:dyDescent="0.3">
      <c r="H2116" s="1"/>
      <c r="K2116" s="1"/>
      <c r="O2116" s="1"/>
      <c r="P2116" s="1"/>
      <c r="T2116" s="1"/>
      <c r="U2116" s="1"/>
    </row>
    <row r="2117" spans="8:21" x14ac:dyDescent="0.3">
      <c r="H2117" s="1"/>
      <c r="K2117" s="1"/>
      <c r="O2117" s="1"/>
      <c r="P2117" s="1"/>
      <c r="T2117" s="1"/>
      <c r="U2117" s="1"/>
    </row>
    <row r="2118" spans="8:21" x14ac:dyDescent="0.3">
      <c r="H2118" s="1"/>
      <c r="K2118" s="1"/>
      <c r="O2118" s="1"/>
      <c r="P2118" s="1"/>
      <c r="T2118" s="1"/>
      <c r="U2118" s="1"/>
    </row>
    <row r="2119" spans="8:21" x14ac:dyDescent="0.3">
      <c r="H2119" s="1"/>
      <c r="K2119" s="1"/>
      <c r="O2119" s="1"/>
      <c r="P2119" s="1"/>
      <c r="T2119" s="1"/>
      <c r="U2119" s="1"/>
    </row>
    <row r="2120" spans="8:21" x14ac:dyDescent="0.3">
      <c r="H2120" s="1"/>
      <c r="K2120" s="1"/>
      <c r="O2120" s="1"/>
      <c r="P2120" s="1"/>
      <c r="T2120" s="1"/>
      <c r="U2120" s="1"/>
    </row>
    <row r="2121" spans="8:21" x14ac:dyDescent="0.3">
      <c r="H2121" s="1"/>
      <c r="K2121" s="1"/>
      <c r="O2121" s="1"/>
      <c r="P2121" s="1"/>
      <c r="T2121" s="1"/>
      <c r="U2121" s="1"/>
    </row>
    <row r="2122" spans="8:21" x14ac:dyDescent="0.3">
      <c r="H2122" s="1"/>
      <c r="K2122" s="1"/>
      <c r="O2122" s="1"/>
      <c r="P2122" s="1"/>
      <c r="T2122" s="1"/>
      <c r="U2122" s="1"/>
    </row>
    <row r="2123" spans="8:21" x14ac:dyDescent="0.3">
      <c r="H2123" s="1"/>
      <c r="K2123" s="1"/>
      <c r="O2123" s="1"/>
      <c r="P2123" s="1"/>
      <c r="T2123" s="1"/>
      <c r="U2123" s="1"/>
    </row>
    <row r="2124" spans="8:21" x14ac:dyDescent="0.3">
      <c r="H2124" s="1"/>
      <c r="K2124" s="1"/>
      <c r="O2124" s="1"/>
      <c r="P2124" s="1"/>
      <c r="T2124" s="1"/>
      <c r="U2124" s="1"/>
    </row>
    <row r="2125" spans="8:21" x14ac:dyDescent="0.3">
      <c r="H2125" s="1"/>
      <c r="K2125" s="1"/>
      <c r="O2125" s="1"/>
      <c r="P2125" s="1"/>
      <c r="T2125" s="1"/>
      <c r="U2125" s="1"/>
    </row>
    <row r="2126" spans="8:21" x14ac:dyDescent="0.3">
      <c r="H2126" s="1"/>
      <c r="K2126" s="1"/>
      <c r="O2126" s="1"/>
      <c r="P2126" s="1"/>
      <c r="T2126" s="1"/>
      <c r="U2126" s="1"/>
    </row>
    <row r="2127" spans="8:21" x14ac:dyDescent="0.3">
      <c r="H2127" s="1"/>
      <c r="K2127" s="1"/>
      <c r="O2127" s="1"/>
      <c r="P2127" s="1"/>
      <c r="T2127" s="1"/>
      <c r="U2127" s="1"/>
    </row>
    <row r="2128" spans="8:21" x14ac:dyDescent="0.3">
      <c r="H2128" s="1"/>
      <c r="K2128" s="1"/>
      <c r="O2128" s="1"/>
      <c r="P2128" s="1"/>
      <c r="T2128" s="1"/>
      <c r="U2128" s="1"/>
    </row>
    <row r="2129" spans="8:21" x14ac:dyDescent="0.3">
      <c r="H2129" s="1"/>
      <c r="K2129" s="1"/>
      <c r="O2129" s="1"/>
      <c r="P2129" s="1"/>
      <c r="T2129" s="1"/>
      <c r="U2129" s="1"/>
    </row>
    <row r="2130" spans="8:21" x14ac:dyDescent="0.3">
      <c r="H2130" s="1"/>
      <c r="K2130" s="1"/>
      <c r="O2130" s="1"/>
      <c r="P2130" s="1"/>
      <c r="T2130" s="1"/>
      <c r="U2130" s="1"/>
    </row>
    <row r="2131" spans="8:21" x14ac:dyDescent="0.3">
      <c r="H2131" s="1"/>
      <c r="K2131" s="1"/>
      <c r="O2131" s="1"/>
      <c r="P2131" s="1"/>
      <c r="T2131" s="1"/>
      <c r="U2131" s="1"/>
    </row>
    <row r="2132" spans="8:21" x14ac:dyDescent="0.3">
      <c r="H2132" s="1"/>
      <c r="K2132" s="1"/>
      <c r="O2132" s="1"/>
      <c r="P2132" s="1"/>
      <c r="T2132" s="1"/>
      <c r="U2132" s="1"/>
    </row>
    <row r="2133" spans="8:21" x14ac:dyDescent="0.3">
      <c r="H2133" s="1"/>
      <c r="K2133" s="1"/>
      <c r="O2133" s="1"/>
      <c r="P2133" s="1"/>
      <c r="T2133" s="1"/>
      <c r="U2133" s="1"/>
    </row>
    <row r="2134" spans="8:21" x14ac:dyDescent="0.3">
      <c r="H2134" s="1"/>
      <c r="K2134" s="1"/>
      <c r="O2134" s="1"/>
      <c r="P2134" s="1"/>
      <c r="T2134" s="1"/>
      <c r="U2134" s="1"/>
    </row>
    <row r="2135" spans="8:21" x14ac:dyDescent="0.3">
      <c r="H2135" s="1"/>
      <c r="K2135" s="1"/>
      <c r="O2135" s="1"/>
      <c r="P2135" s="1"/>
      <c r="T2135" s="1"/>
      <c r="U2135" s="1"/>
    </row>
    <row r="2136" spans="8:21" x14ac:dyDescent="0.3">
      <c r="H2136" s="1"/>
      <c r="K2136" s="1"/>
      <c r="O2136" s="1"/>
      <c r="P2136" s="1"/>
      <c r="T2136" s="1"/>
      <c r="U2136" s="1"/>
    </row>
    <row r="2137" spans="8:21" x14ac:dyDescent="0.3">
      <c r="H2137" s="1"/>
      <c r="K2137" s="1"/>
      <c r="O2137" s="1"/>
      <c r="P2137" s="1"/>
      <c r="T2137" s="1"/>
      <c r="U2137" s="1"/>
    </row>
    <row r="2138" spans="8:21" x14ac:dyDescent="0.3">
      <c r="H2138" s="1"/>
      <c r="K2138" s="1"/>
      <c r="O2138" s="1"/>
      <c r="P2138" s="1"/>
      <c r="T2138" s="1"/>
      <c r="U2138" s="1"/>
    </row>
    <row r="2139" spans="8:21" x14ac:dyDescent="0.3">
      <c r="H2139" s="1"/>
      <c r="K2139" s="1"/>
      <c r="O2139" s="1"/>
      <c r="P2139" s="1"/>
      <c r="T2139" s="1"/>
      <c r="U2139" s="1"/>
    </row>
    <row r="2140" spans="8:21" x14ac:dyDescent="0.3">
      <c r="H2140" s="1"/>
      <c r="K2140" s="1"/>
      <c r="O2140" s="1"/>
      <c r="P2140" s="1"/>
      <c r="T2140" s="1"/>
      <c r="U2140" s="1"/>
    </row>
    <row r="2141" spans="8:21" x14ac:dyDescent="0.3">
      <c r="H2141" s="1"/>
      <c r="K2141" s="1"/>
      <c r="O2141" s="1"/>
      <c r="P2141" s="1"/>
      <c r="T2141" s="1"/>
      <c r="U2141" s="1"/>
    </row>
    <row r="2142" spans="8:21" x14ac:dyDescent="0.3">
      <c r="H2142" s="1"/>
      <c r="K2142" s="1"/>
      <c r="O2142" s="1"/>
      <c r="P2142" s="1"/>
      <c r="T2142" s="1"/>
      <c r="U2142" s="1"/>
    </row>
    <row r="2143" spans="8:21" x14ac:dyDescent="0.3">
      <c r="H2143" s="1"/>
      <c r="K2143" s="1"/>
      <c r="O2143" s="1"/>
      <c r="P2143" s="1"/>
      <c r="T2143" s="1"/>
      <c r="U2143" s="1"/>
    </row>
    <row r="2144" spans="8:21" x14ac:dyDescent="0.3">
      <c r="H2144" s="1"/>
      <c r="K2144" s="1"/>
      <c r="O2144" s="1"/>
      <c r="P2144" s="1"/>
      <c r="T2144" s="1"/>
      <c r="U2144" s="1"/>
    </row>
    <row r="2145" spans="8:21" x14ac:dyDescent="0.3">
      <c r="H2145" s="1"/>
      <c r="K2145" s="1"/>
      <c r="O2145" s="1"/>
      <c r="P2145" s="1"/>
      <c r="T2145" s="1"/>
      <c r="U2145" s="1"/>
    </row>
    <row r="2146" spans="8:21" x14ac:dyDescent="0.3">
      <c r="H2146" s="1"/>
      <c r="K2146" s="1"/>
      <c r="O2146" s="1"/>
      <c r="P2146" s="1"/>
      <c r="T2146" s="1"/>
      <c r="U2146" s="1"/>
    </row>
    <row r="2147" spans="8:21" x14ac:dyDescent="0.3">
      <c r="H2147" s="1"/>
      <c r="K2147" s="1"/>
      <c r="O2147" s="1"/>
      <c r="P2147" s="1"/>
      <c r="T2147" s="1"/>
      <c r="U2147" s="1"/>
    </row>
    <row r="2148" spans="8:21" x14ac:dyDescent="0.3">
      <c r="H2148" s="1"/>
      <c r="K2148" s="1"/>
      <c r="O2148" s="1"/>
      <c r="P2148" s="1"/>
      <c r="T2148" s="1"/>
      <c r="U2148" s="1"/>
    </row>
    <row r="2149" spans="8:21" x14ac:dyDescent="0.3">
      <c r="H2149" s="1"/>
      <c r="K2149" s="1"/>
      <c r="O2149" s="1"/>
      <c r="P2149" s="1"/>
      <c r="T2149" s="1"/>
      <c r="U2149" s="1"/>
    </row>
    <row r="2150" spans="8:21" x14ac:dyDescent="0.3">
      <c r="H2150" s="1"/>
      <c r="K2150" s="1"/>
      <c r="O2150" s="1"/>
      <c r="P2150" s="1"/>
      <c r="T2150" s="1"/>
      <c r="U2150" s="1"/>
    </row>
    <row r="2151" spans="8:21" x14ac:dyDescent="0.3">
      <c r="H2151" s="1"/>
      <c r="K2151" s="1"/>
      <c r="O2151" s="1"/>
      <c r="P2151" s="1"/>
      <c r="T2151" s="1"/>
      <c r="U2151" s="1"/>
    </row>
    <row r="2152" spans="8:21" x14ac:dyDescent="0.3">
      <c r="H2152" s="1"/>
      <c r="K2152" s="1"/>
      <c r="O2152" s="1"/>
      <c r="P2152" s="1"/>
      <c r="T2152" s="1"/>
      <c r="U2152" s="1"/>
    </row>
    <row r="2153" spans="8:21" x14ac:dyDescent="0.3">
      <c r="H2153" s="1"/>
      <c r="K2153" s="1"/>
      <c r="O2153" s="1"/>
      <c r="P2153" s="1"/>
      <c r="T2153" s="1"/>
      <c r="U2153" s="1"/>
    </row>
    <row r="2154" spans="8:21" x14ac:dyDescent="0.3">
      <c r="H2154" s="1"/>
      <c r="K2154" s="1"/>
      <c r="O2154" s="1"/>
      <c r="P2154" s="1"/>
      <c r="T2154" s="1"/>
      <c r="U2154" s="1"/>
    </row>
    <row r="2155" spans="8:21" x14ac:dyDescent="0.3">
      <c r="H2155" s="1"/>
      <c r="K2155" s="1"/>
      <c r="O2155" s="1"/>
      <c r="P2155" s="1"/>
      <c r="T2155" s="1"/>
      <c r="U2155" s="1"/>
    </row>
    <row r="2156" spans="8:21" x14ac:dyDescent="0.3">
      <c r="H2156" s="1"/>
      <c r="K2156" s="1"/>
      <c r="O2156" s="1"/>
      <c r="P2156" s="1"/>
      <c r="T2156" s="1"/>
      <c r="U2156" s="1"/>
    </row>
    <row r="2157" spans="8:21" x14ac:dyDescent="0.3">
      <c r="H2157" s="1"/>
      <c r="K2157" s="1"/>
      <c r="O2157" s="1"/>
      <c r="P2157" s="1"/>
      <c r="T2157" s="1"/>
      <c r="U2157" s="1"/>
    </row>
    <row r="2158" spans="8:21" x14ac:dyDescent="0.3">
      <c r="H2158" s="1"/>
      <c r="K2158" s="1"/>
      <c r="O2158" s="1"/>
      <c r="P2158" s="1"/>
      <c r="T2158" s="1"/>
      <c r="U2158" s="1"/>
    </row>
    <row r="2159" spans="8:21" x14ac:dyDescent="0.3">
      <c r="H2159" s="1"/>
      <c r="K2159" s="1"/>
      <c r="O2159" s="1"/>
      <c r="P2159" s="1"/>
      <c r="T2159" s="1"/>
      <c r="U2159" s="1"/>
    </row>
    <row r="2160" spans="8:21" x14ac:dyDescent="0.3">
      <c r="H2160" s="1"/>
      <c r="K2160" s="1"/>
      <c r="O2160" s="1"/>
      <c r="P2160" s="1"/>
      <c r="T2160" s="1"/>
      <c r="U2160" s="1"/>
    </row>
    <row r="2161" spans="8:21" x14ac:dyDescent="0.3">
      <c r="H2161" s="1"/>
      <c r="K2161" s="1"/>
      <c r="O2161" s="1"/>
      <c r="P2161" s="1"/>
      <c r="T2161" s="1"/>
      <c r="U2161" s="1"/>
    </row>
    <row r="2162" spans="8:21" x14ac:dyDescent="0.3">
      <c r="H2162" s="1"/>
      <c r="K2162" s="1"/>
      <c r="O2162" s="1"/>
      <c r="P2162" s="1"/>
      <c r="T2162" s="1"/>
      <c r="U2162" s="1"/>
    </row>
    <row r="2163" spans="8:21" x14ac:dyDescent="0.3">
      <c r="H2163" s="1"/>
      <c r="K2163" s="1"/>
      <c r="O2163" s="1"/>
      <c r="P2163" s="1"/>
      <c r="T2163" s="1"/>
      <c r="U2163" s="1"/>
    </row>
    <row r="2164" spans="8:21" x14ac:dyDescent="0.3">
      <c r="H2164" s="1"/>
      <c r="K2164" s="1"/>
      <c r="O2164" s="1"/>
      <c r="P2164" s="1"/>
      <c r="T2164" s="1"/>
      <c r="U2164" s="1"/>
    </row>
    <row r="2165" spans="8:21" x14ac:dyDescent="0.3">
      <c r="H2165" s="1"/>
      <c r="K2165" s="1"/>
      <c r="O2165" s="1"/>
      <c r="P2165" s="1"/>
      <c r="T2165" s="1"/>
      <c r="U2165" s="1"/>
    </row>
    <row r="2166" spans="8:21" x14ac:dyDescent="0.3">
      <c r="H2166" s="1"/>
      <c r="K2166" s="1"/>
      <c r="O2166" s="1"/>
      <c r="P2166" s="1"/>
      <c r="T2166" s="1"/>
      <c r="U2166" s="1"/>
    </row>
    <row r="2167" spans="8:21" x14ac:dyDescent="0.3">
      <c r="H2167" s="1"/>
      <c r="K2167" s="1"/>
      <c r="O2167" s="1"/>
      <c r="P2167" s="1"/>
      <c r="T2167" s="1"/>
      <c r="U2167" s="1"/>
    </row>
    <row r="2168" spans="8:21" x14ac:dyDescent="0.3">
      <c r="H2168" s="1"/>
      <c r="K2168" s="1"/>
      <c r="O2168" s="1"/>
      <c r="P2168" s="1"/>
      <c r="T2168" s="1"/>
      <c r="U2168" s="1"/>
    </row>
    <row r="2169" spans="8:21" x14ac:dyDescent="0.3">
      <c r="H2169" s="1"/>
      <c r="K2169" s="1"/>
      <c r="O2169" s="1"/>
      <c r="P2169" s="1"/>
      <c r="T2169" s="1"/>
      <c r="U2169" s="1"/>
    </row>
    <row r="2170" spans="8:21" x14ac:dyDescent="0.3">
      <c r="H2170" s="1"/>
      <c r="K2170" s="1"/>
      <c r="O2170" s="1"/>
      <c r="P2170" s="1"/>
      <c r="T2170" s="1"/>
      <c r="U2170" s="1"/>
    </row>
    <row r="2171" spans="8:21" x14ac:dyDescent="0.3">
      <c r="H2171" s="1"/>
      <c r="K2171" s="1"/>
      <c r="O2171" s="1"/>
      <c r="P2171" s="1"/>
      <c r="T2171" s="1"/>
      <c r="U2171" s="1"/>
    </row>
    <row r="2172" spans="8:21" x14ac:dyDescent="0.3">
      <c r="H2172" s="1"/>
      <c r="K2172" s="1"/>
      <c r="O2172" s="1"/>
      <c r="P2172" s="1"/>
      <c r="T2172" s="1"/>
      <c r="U2172" s="1"/>
    </row>
    <row r="2173" spans="8:21" x14ac:dyDescent="0.3">
      <c r="H2173" s="1"/>
      <c r="K2173" s="1"/>
      <c r="O2173" s="1"/>
      <c r="P2173" s="1"/>
      <c r="T2173" s="1"/>
      <c r="U2173" s="1"/>
    </row>
    <row r="2174" spans="8:21" x14ac:dyDescent="0.3">
      <c r="H2174" s="1"/>
      <c r="K2174" s="1"/>
      <c r="O2174" s="1"/>
      <c r="P2174" s="1"/>
      <c r="T2174" s="1"/>
      <c r="U2174" s="1"/>
    </row>
    <row r="2175" spans="8:21" x14ac:dyDescent="0.3">
      <c r="H2175" s="1"/>
      <c r="K2175" s="1"/>
      <c r="O2175" s="1"/>
      <c r="P2175" s="1"/>
      <c r="T2175" s="1"/>
      <c r="U2175" s="1"/>
    </row>
    <row r="2176" spans="8:21" x14ac:dyDescent="0.3">
      <c r="H2176" s="1"/>
      <c r="K2176" s="1"/>
      <c r="O2176" s="1"/>
      <c r="P2176" s="1"/>
      <c r="T2176" s="1"/>
      <c r="U2176" s="1"/>
    </row>
    <row r="2177" spans="8:21" x14ac:dyDescent="0.3">
      <c r="H2177" s="1"/>
      <c r="K2177" s="1"/>
      <c r="O2177" s="1"/>
      <c r="P2177" s="1"/>
      <c r="T2177" s="1"/>
      <c r="U2177" s="1"/>
    </row>
    <row r="2178" spans="8:21" x14ac:dyDescent="0.3">
      <c r="H2178" s="1"/>
      <c r="K2178" s="1"/>
      <c r="O2178" s="1"/>
      <c r="P2178" s="1"/>
      <c r="T2178" s="1"/>
      <c r="U2178" s="1"/>
    </row>
    <row r="2179" spans="8:21" x14ac:dyDescent="0.3">
      <c r="H2179" s="1"/>
      <c r="K2179" s="1"/>
      <c r="O2179" s="1"/>
      <c r="P2179" s="1"/>
      <c r="T2179" s="1"/>
      <c r="U2179" s="1"/>
    </row>
    <row r="2180" spans="8:21" x14ac:dyDescent="0.3">
      <c r="H2180" s="1"/>
      <c r="K2180" s="1"/>
      <c r="O2180" s="1"/>
      <c r="P2180" s="1"/>
      <c r="T2180" s="1"/>
      <c r="U2180" s="1"/>
    </row>
    <row r="2181" spans="8:21" x14ac:dyDescent="0.3">
      <c r="H2181" s="1"/>
      <c r="K2181" s="1"/>
      <c r="O2181" s="1"/>
      <c r="P2181" s="1"/>
      <c r="T2181" s="1"/>
      <c r="U2181" s="1"/>
    </row>
    <row r="2182" spans="8:21" x14ac:dyDescent="0.3">
      <c r="H2182" s="1"/>
      <c r="K2182" s="1"/>
      <c r="O2182" s="1"/>
      <c r="P2182" s="1"/>
      <c r="T2182" s="1"/>
      <c r="U2182" s="1"/>
    </row>
    <row r="2183" spans="8:21" x14ac:dyDescent="0.3">
      <c r="H2183" s="1"/>
      <c r="K2183" s="1"/>
      <c r="O2183" s="1"/>
      <c r="P2183" s="1"/>
      <c r="T2183" s="1"/>
      <c r="U2183" s="1"/>
    </row>
    <row r="2184" spans="8:21" x14ac:dyDescent="0.3">
      <c r="H2184" s="1"/>
      <c r="K2184" s="1"/>
      <c r="O2184" s="1"/>
      <c r="P2184" s="1"/>
      <c r="T2184" s="1"/>
      <c r="U2184" s="1"/>
    </row>
    <row r="2185" spans="8:21" x14ac:dyDescent="0.3">
      <c r="H2185" s="1"/>
      <c r="K2185" s="1"/>
      <c r="O2185" s="1"/>
      <c r="P2185" s="1"/>
      <c r="T2185" s="1"/>
      <c r="U2185" s="1"/>
    </row>
    <row r="2186" spans="8:21" x14ac:dyDescent="0.3">
      <c r="H2186" s="1"/>
      <c r="K2186" s="1"/>
      <c r="O2186" s="1"/>
      <c r="P2186" s="1"/>
      <c r="T2186" s="1"/>
      <c r="U2186" s="1"/>
    </row>
    <row r="2187" spans="8:21" x14ac:dyDescent="0.3">
      <c r="H2187" s="1"/>
      <c r="K2187" s="1"/>
      <c r="O2187" s="1"/>
      <c r="P2187" s="1"/>
      <c r="T2187" s="1"/>
      <c r="U2187" s="1"/>
    </row>
    <row r="2188" spans="8:21" x14ac:dyDescent="0.3">
      <c r="H2188" s="1"/>
      <c r="K2188" s="1"/>
      <c r="O2188" s="1"/>
      <c r="P2188" s="1"/>
      <c r="T2188" s="1"/>
      <c r="U2188" s="1"/>
    </row>
    <row r="2189" spans="8:21" x14ac:dyDescent="0.3">
      <c r="H2189" s="1"/>
      <c r="K2189" s="1"/>
      <c r="O2189" s="1"/>
      <c r="P2189" s="1"/>
      <c r="T2189" s="1"/>
      <c r="U2189" s="1"/>
    </row>
    <row r="2190" spans="8:21" x14ac:dyDescent="0.3">
      <c r="H2190" s="1"/>
      <c r="K2190" s="1"/>
      <c r="O2190" s="1"/>
      <c r="P2190" s="1"/>
      <c r="T2190" s="1"/>
      <c r="U2190" s="1"/>
    </row>
    <row r="2191" spans="8:21" x14ac:dyDescent="0.3">
      <c r="H2191" s="1"/>
      <c r="K2191" s="1"/>
      <c r="O2191" s="1"/>
      <c r="P2191" s="1"/>
      <c r="T2191" s="1"/>
      <c r="U2191" s="1"/>
    </row>
    <row r="2192" spans="8:21" x14ac:dyDescent="0.3">
      <c r="H2192" s="1"/>
      <c r="K2192" s="1"/>
      <c r="O2192" s="1"/>
      <c r="P2192" s="1"/>
      <c r="T2192" s="1"/>
      <c r="U2192" s="1"/>
    </row>
    <row r="2193" spans="8:21" x14ac:dyDescent="0.3">
      <c r="H2193" s="1"/>
      <c r="K2193" s="1"/>
      <c r="O2193" s="1"/>
      <c r="P2193" s="1"/>
      <c r="T2193" s="1"/>
      <c r="U2193" s="1"/>
    </row>
    <row r="2194" spans="8:21" x14ac:dyDescent="0.3">
      <c r="H2194" s="1"/>
      <c r="K2194" s="1"/>
      <c r="O2194" s="1"/>
      <c r="P2194" s="1"/>
      <c r="T2194" s="1"/>
      <c r="U2194" s="1"/>
    </row>
    <row r="2195" spans="8:21" x14ac:dyDescent="0.3">
      <c r="H2195" s="1"/>
      <c r="K2195" s="1"/>
      <c r="O2195" s="1"/>
      <c r="P2195" s="1"/>
      <c r="T2195" s="1"/>
      <c r="U2195" s="1"/>
    </row>
    <row r="2196" spans="8:21" x14ac:dyDescent="0.3">
      <c r="H2196" s="1"/>
      <c r="K2196" s="1"/>
      <c r="O2196" s="1"/>
      <c r="P2196" s="1"/>
      <c r="T2196" s="1"/>
      <c r="U2196" s="1"/>
    </row>
    <row r="2197" spans="8:21" x14ac:dyDescent="0.3">
      <c r="H2197" s="1"/>
      <c r="K2197" s="1"/>
      <c r="O2197" s="1"/>
      <c r="P2197" s="1"/>
      <c r="T2197" s="1"/>
      <c r="U2197" s="1"/>
    </row>
    <row r="2198" spans="8:21" x14ac:dyDescent="0.3">
      <c r="H2198" s="1"/>
      <c r="K2198" s="1"/>
      <c r="O2198" s="1"/>
      <c r="P2198" s="1"/>
      <c r="T2198" s="1"/>
      <c r="U2198" s="1"/>
    </row>
    <row r="2199" spans="8:21" x14ac:dyDescent="0.3">
      <c r="H2199" s="1"/>
      <c r="K2199" s="1"/>
      <c r="O2199" s="1"/>
      <c r="P2199" s="1"/>
      <c r="T2199" s="1"/>
      <c r="U2199" s="1"/>
    </row>
    <row r="2200" spans="8:21" x14ac:dyDescent="0.3">
      <c r="H2200" s="1"/>
      <c r="K2200" s="1"/>
      <c r="O2200" s="1"/>
      <c r="P2200" s="1"/>
      <c r="T2200" s="1"/>
      <c r="U2200" s="1"/>
    </row>
    <row r="2201" spans="8:21" x14ac:dyDescent="0.3">
      <c r="H2201" s="1"/>
      <c r="K2201" s="1"/>
      <c r="O2201" s="1"/>
      <c r="P2201" s="1"/>
      <c r="T2201" s="1"/>
      <c r="U2201" s="1"/>
    </row>
    <row r="2202" spans="8:21" x14ac:dyDescent="0.3">
      <c r="H2202" s="1"/>
      <c r="K2202" s="1"/>
      <c r="O2202" s="1"/>
      <c r="P2202" s="1"/>
      <c r="T2202" s="1"/>
      <c r="U2202" s="1"/>
    </row>
    <row r="2203" spans="8:21" x14ac:dyDescent="0.3">
      <c r="H2203" s="1"/>
      <c r="K2203" s="1"/>
      <c r="O2203" s="1"/>
      <c r="P2203" s="1"/>
      <c r="T2203" s="1"/>
      <c r="U2203" s="1"/>
    </row>
    <row r="2204" spans="8:21" x14ac:dyDescent="0.3">
      <c r="H2204" s="1"/>
      <c r="K2204" s="1"/>
      <c r="O2204" s="1"/>
      <c r="P2204" s="1"/>
      <c r="T2204" s="1"/>
      <c r="U2204" s="1"/>
    </row>
    <row r="2205" spans="8:21" x14ac:dyDescent="0.3">
      <c r="H2205" s="1"/>
      <c r="K2205" s="1"/>
      <c r="O2205" s="1"/>
      <c r="P2205" s="1"/>
      <c r="T2205" s="1"/>
      <c r="U2205" s="1"/>
    </row>
    <row r="2206" spans="8:21" x14ac:dyDescent="0.3">
      <c r="H2206" s="1"/>
      <c r="K2206" s="1"/>
      <c r="O2206" s="1"/>
      <c r="P2206" s="1"/>
      <c r="T2206" s="1"/>
      <c r="U2206" s="1"/>
    </row>
    <row r="2207" spans="8:21" x14ac:dyDescent="0.3">
      <c r="H2207" s="1"/>
      <c r="K2207" s="1"/>
      <c r="O2207" s="1"/>
      <c r="P2207" s="1"/>
      <c r="T2207" s="1"/>
      <c r="U2207" s="1"/>
    </row>
    <row r="2208" spans="8:21" x14ac:dyDescent="0.3">
      <c r="H2208" s="1"/>
      <c r="K2208" s="1"/>
      <c r="O2208" s="1"/>
      <c r="P2208" s="1"/>
      <c r="T2208" s="1"/>
      <c r="U2208" s="1"/>
    </row>
    <row r="2209" spans="8:21" x14ac:dyDescent="0.3">
      <c r="H2209" s="1"/>
      <c r="K2209" s="1"/>
      <c r="O2209" s="1"/>
      <c r="P2209" s="1"/>
      <c r="T2209" s="1"/>
      <c r="U2209" s="1"/>
    </row>
    <row r="2210" spans="8:21" x14ac:dyDescent="0.3">
      <c r="H2210" s="1"/>
      <c r="K2210" s="1"/>
      <c r="O2210" s="1"/>
      <c r="P2210" s="1"/>
      <c r="T2210" s="1"/>
      <c r="U2210" s="1"/>
    </row>
    <row r="2211" spans="8:21" x14ac:dyDescent="0.3">
      <c r="H2211" s="1"/>
      <c r="K2211" s="1"/>
      <c r="O2211" s="1"/>
      <c r="P2211" s="1"/>
      <c r="T2211" s="1"/>
      <c r="U2211" s="1"/>
    </row>
    <row r="2212" spans="8:21" x14ac:dyDescent="0.3">
      <c r="H2212" s="1"/>
      <c r="K2212" s="1"/>
      <c r="O2212" s="1"/>
      <c r="P2212" s="1"/>
      <c r="T2212" s="1"/>
      <c r="U2212" s="1"/>
    </row>
    <row r="2213" spans="8:21" x14ac:dyDescent="0.3">
      <c r="H2213" s="1"/>
      <c r="K2213" s="1"/>
      <c r="O2213" s="1"/>
      <c r="P2213" s="1"/>
      <c r="T2213" s="1"/>
      <c r="U2213" s="1"/>
    </row>
    <row r="2214" spans="8:21" x14ac:dyDescent="0.3">
      <c r="H2214" s="1"/>
      <c r="K2214" s="1"/>
      <c r="O2214" s="1"/>
      <c r="P2214" s="1"/>
      <c r="T2214" s="1"/>
      <c r="U2214" s="1"/>
    </row>
    <row r="2215" spans="8:21" x14ac:dyDescent="0.3">
      <c r="H2215" s="1"/>
      <c r="K2215" s="1"/>
      <c r="O2215" s="1"/>
      <c r="P2215" s="1"/>
      <c r="T2215" s="1"/>
      <c r="U2215" s="1"/>
    </row>
    <row r="2216" spans="8:21" x14ac:dyDescent="0.3">
      <c r="H2216" s="1"/>
      <c r="K2216" s="1"/>
      <c r="O2216" s="1"/>
      <c r="P2216" s="1"/>
      <c r="T2216" s="1"/>
      <c r="U2216" s="1"/>
    </row>
    <row r="2217" spans="8:21" x14ac:dyDescent="0.3">
      <c r="H2217" s="1"/>
      <c r="K2217" s="1"/>
      <c r="O2217" s="1"/>
      <c r="P2217" s="1"/>
      <c r="T2217" s="1"/>
      <c r="U2217" s="1"/>
    </row>
    <row r="2218" spans="8:21" x14ac:dyDescent="0.3">
      <c r="H2218" s="1"/>
      <c r="K2218" s="1"/>
      <c r="O2218" s="1"/>
      <c r="P2218" s="1"/>
      <c r="T2218" s="1"/>
      <c r="U2218" s="1"/>
    </row>
    <row r="2219" spans="8:21" x14ac:dyDescent="0.3">
      <c r="H2219" s="1"/>
      <c r="K2219" s="1"/>
      <c r="O2219" s="1"/>
      <c r="P2219" s="1"/>
      <c r="T2219" s="1"/>
      <c r="U2219" s="1"/>
    </row>
    <row r="2220" spans="8:21" x14ac:dyDescent="0.3">
      <c r="H2220" s="1"/>
      <c r="K2220" s="1"/>
      <c r="O2220" s="1"/>
      <c r="P2220" s="1"/>
      <c r="T2220" s="1"/>
      <c r="U2220" s="1"/>
    </row>
    <row r="2221" spans="8:21" x14ac:dyDescent="0.3">
      <c r="H2221" s="1"/>
      <c r="K2221" s="1"/>
      <c r="O2221" s="1"/>
      <c r="P2221" s="1"/>
      <c r="T2221" s="1"/>
      <c r="U2221" s="1"/>
    </row>
    <row r="2222" spans="8:21" x14ac:dyDescent="0.3">
      <c r="H2222" s="1"/>
      <c r="K2222" s="1"/>
      <c r="O2222" s="1"/>
      <c r="P2222" s="1"/>
      <c r="T2222" s="1"/>
      <c r="U2222" s="1"/>
    </row>
    <row r="2223" spans="8:21" x14ac:dyDescent="0.3">
      <c r="H2223" s="1"/>
      <c r="K2223" s="1"/>
      <c r="O2223" s="1"/>
      <c r="P2223" s="1"/>
      <c r="T2223" s="1"/>
      <c r="U2223" s="1"/>
    </row>
    <row r="2224" spans="8:21" x14ac:dyDescent="0.3">
      <c r="H2224" s="1"/>
      <c r="K2224" s="1"/>
      <c r="O2224" s="1"/>
      <c r="P2224" s="1"/>
      <c r="T2224" s="1"/>
      <c r="U2224" s="1"/>
    </row>
    <row r="2225" spans="8:21" x14ac:dyDescent="0.3">
      <c r="H2225" s="1"/>
      <c r="K2225" s="1"/>
      <c r="O2225" s="1"/>
      <c r="P2225" s="1"/>
      <c r="T2225" s="1"/>
      <c r="U2225" s="1"/>
    </row>
    <row r="2226" spans="8:21" x14ac:dyDescent="0.3">
      <c r="H2226" s="1"/>
      <c r="K2226" s="1"/>
      <c r="O2226" s="1"/>
      <c r="P2226" s="1"/>
      <c r="T2226" s="1"/>
      <c r="U2226" s="1"/>
    </row>
    <row r="2227" spans="8:21" x14ac:dyDescent="0.3">
      <c r="H2227" s="1"/>
      <c r="K2227" s="1"/>
      <c r="O2227" s="1"/>
      <c r="P2227" s="1"/>
      <c r="T2227" s="1"/>
      <c r="U2227" s="1"/>
    </row>
    <row r="2228" spans="8:21" x14ac:dyDescent="0.3">
      <c r="H2228" s="1"/>
      <c r="K2228" s="1"/>
      <c r="O2228" s="1"/>
      <c r="P2228" s="1"/>
      <c r="T2228" s="1"/>
      <c r="U2228" s="1"/>
    </row>
    <row r="2229" spans="8:21" x14ac:dyDescent="0.3">
      <c r="H2229" s="1"/>
      <c r="K2229" s="1"/>
      <c r="O2229" s="1"/>
      <c r="P2229" s="1"/>
      <c r="T2229" s="1"/>
      <c r="U2229" s="1"/>
    </row>
    <row r="2230" spans="8:21" x14ac:dyDescent="0.3">
      <c r="H2230" s="1"/>
      <c r="K2230" s="1"/>
      <c r="O2230" s="1"/>
      <c r="P2230" s="1"/>
      <c r="T2230" s="1"/>
      <c r="U2230" s="1"/>
    </row>
    <row r="2231" spans="8:21" x14ac:dyDescent="0.3">
      <c r="H2231" s="1"/>
      <c r="K2231" s="1"/>
      <c r="O2231" s="1"/>
      <c r="P2231" s="1"/>
      <c r="T2231" s="1"/>
      <c r="U2231" s="1"/>
    </row>
    <row r="2232" spans="8:21" x14ac:dyDescent="0.3">
      <c r="H2232" s="1"/>
      <c r="K2232" s="1"/>
      <c r="O2232" s="1"/>
      <c r="P2232" s="1"/>
      <c r="T2232" s="1"/>
      <c r="U2232" s="1"/>
    </row>
    <row r="2233" spans="8:21" x14ac:dyDescent="0.3">
      <c r="H2233" s="1"/>
      <c r="K2233" s="1"/>
      <c r="O2233" s="1"/>
      <c r="P2233" s="1"/>
      <c r="T2233" s="1"/>
      <c r="U2233" s="1"/>
    </row>
    <row r="2234" spans="8:21" x14ac:dyDescent="0.3">
      <c r="H2234" s="1"/>
      <c r="K2234" s="1"/>
      <c r="O2234" s="1"/>
      <c r="P2234" s="1"/>
      <c r="T2234" s="1"/>
      <c r="U2234" s="1"/>
    </row>
    <row r="2235" spans="8:21" x14ac:dyDescent="0.3">
      <c r="H2235" s="1"/>
      <c r="K2235" s="1"/>
      <c r="O2235" s="1"/>
      <c r="P2235" s="1"/>
      <c r="T2235" s="1"/>
      <c r="U2235" s="1"/>
    </row>
    <row r="2236" spans="8:21" x14ac:dyDescent="0.3">
      <c r="H2236" s="1"/>
      <c r="K2236" s="1"/>
      <c r="O2236" s="1"/>
      <c r="P2236" s="1"/>
      <c r="T2236" s="1"/>
      <c r="U2236" s="1"/>
    </row>
    <row r="2237" spans="8:21" x14ac:dyDescent="0.3">
      <c r="H2237" s="1"/>
      <c r="K2237" s="1"/>
      <c r="O2237" s="1"/>
      <c r="P2237" s="1"/>
      <c r="T2237" s="1"/>
      <c r="U2237" s="1"/>
    </row>
    <row r="2238" spans="8:21" x14ac:dyDescent="0.3">
      <c r="H2238" s="1"/>
      <c r="K2238" s="1"/>
      <c r="O2238" s="1"/>
      <c r="P2238" s="1"/>
      <c r="T2238" s="1"/>
      <c r="U2238" s="1"/>
    </row>
    <row r="2239" spans="8:21" x14ac:dyDescent="0.3">
      <c r="H2239" s="1"/>
      <c r="K2239" s="1"/>
      <c r="O2239" s="1"/>
      <c r="P2239" s="1"/>
      <c r="T2239" s="1"/>
      <c r="U2239" s="1"/>
    </row>
    <row r="2240" spans="8:21" x14ac:dyDescent="0.3">
      <c r="H2240" s="1"/>
      <c r="K2240" s="1"/>
      <c r="O2240" s="1"/>
      <c r="P2240" s="1"/>
      <c r="T2240" s="1"/>
      <c r="U2240" s="1"/>
    </row>
    <row r="2241" spans="8:21" x14ac:dyDescent="0.3">
      <c r="H2241" s="1"/>
      <c r="K2241" s="1"/>
      <c r="O2241" s="1"/>
      <c r="P2241" s="1"/>
      <c r="T2241" s="1"/>
      <c r="U2241" s="1"/>
    </row>
    <row r="2242" spans="8:21" x14ac:dyDescent="0.3">
      <c r="H2242" s="1"/>
      <c r="K2242" s="1"/>
      <c r="O2242" s="1"/>
      <c r="P2242" s="1"/>
      <c r="T2242" s="1"/>
      <c r="U2242" s="1"/>
    </row>
    <row r="2243" spans="8:21" x14ac:dyDescent="0.3">
      <c r="H2243" s="1"/>
      <c r="K2243" s="1"/>
      <c r="O2243" s="1"/>
      <c r="P2243" s="1"/>
      <c r="T2243" s="1"/>
      <c r="U2243" s="1"/>
    </row>
    <row r="2244" spans="8:21" x14ac:dyDescent="0.3">
      <c r="H2244" s="1"/>
      <c r="K2244" s="1"/>
      <c r="O2244" s="1"/>
      <c r="P2244" s="1"/>
      <c r="T2244" s="1"/>
      <c r="U2244" s="1"/>
    </row>
    <row r="2245" spans="8:21" x14ac:dyDescent="0.3">
      <c r="H2245" s="1"/>
      <c r="K2245" s="1"/>
      <c r="O2245" s="1"/>
      <c r="P2245" s="1"/>
      <c r="T2245" s="1"/>
      <c r="U2245" s="1"/>
    </row>
    <row r="2246" spans="8:21" x14ac:dyDescent="0.3">
      <c r="H2246" s="1"/>
      <c r="K2246" s="1"/>
      <c r="O2246" s="1"/>
      <c r="P2246" s="1"/>
      <c r="T2246" s="1"/>
      <c r="U2246" s="1"/>
    </row>
    <row r="2247" spans="8:21" x14ac:dyDescent="0.3">
      <c r="H2247" s="1"/>
      <c r="K2247" s="1"/>
      <c r="O2247" s="1"/>
      <c r="P2247" s="1"/>
      <c r="T2247" s="1"/>
      <c r="U2247" s="1"/>
    </row>
    <row r="2248" spans="8:21" x14ac:dyDescent="0.3">
      <c r="H2248" s="1"/>
      <c r="K2248" s="1"/>
      <c r="O2248" s="1"/>
      <c r="P2248" s="1"/>
      <c r="T2248" s="1"/>
      <c r="U2248" s="1"/>
    </row>
    <row r="2249" spans="8:21" x14ac:dyDescent="0.3">
      <c r="H2249" s="1"/>
      <c r="K2249" s="1"/>
      <c r="O2249" s="1"/>
      <c r="P2249" s="1"/>
      <c r="T2249" s="1"/>
      <c r="U2249" s="1"/>
    </row>
    <row r="2250" spans="8:21" x14ac:dyDescent="0.3">
      <c r="H2250" s="1"/>
      <c r="K2250" s="1"/>
      <c r="O2250" s="1"/>
      <c r="P2250" s="1"/>
      <c r="T2250" s="1"/>
      <c r="U2250" s="1"/>
    </row>
    <row r="2251" spans="8:21" x14ac:dyDescent="0.3">
      <c r="H2251" s="1"/>
      <c r="K2251" s="1"/>
      <c r="O2251" s="1"/>
      <c r="P2251" s="1"/>
      <c r="T2251" s="1"/>
      <c r="U2251" s="1"/>
    </row>
    <row r="2252" spans="8:21" x14ac:dyDescent="0.3">
      <c r="H2252" s="1"/>
      <c r="K2252" s="1"/>
      <c r="O2252" s="1"/>
      <c r="P2252" s="1"/>
      <c r="T2252" s="1"/>
      <c r="U2252" s="1"/>
    </row>
    <row r="2253" spans="8:21" x14ac:dyDescent="0.3">
      <c r="H2253" s="1"/>
      <c r="K2253" s="1"/>
      <c r="O2253" s="1"/>
      <c r="P2253" s="1"/>
      <c r="T2253" s="1"/>
      <c r="U2253" s="1"/>
    </row>
    <row r="2254" spans="8:21" x14ac:dyDescent="0.3">
      <c r="H2254" s="1"/>
      <c r="K2254" s="1"/>
      <c r="O2254" s="1"/>
      <c r="P2254" s="1"/>
      <c r="T2254" s="1"/>
      <c r="U2254" s="1"/>
    </row>
    <row r="2255" spans="8:21" x14ac:dyDescent="0.3">
      <c r="H2255" s="1"/>
      <c r="K2255" s="1"/>
      <c r="O2255" s="1"/>
      <c r="P2255" s="1"/>
      <c r="T2255" s="1"/>
      <c r="U2255" s="1"/>
    </row>
    <row r="2256" spans="8:21" x14ac:dyDescent="0.3">
      <c r="H2256" s="1"/>
      <c r="K2256" s="1"/>
      <c r="O2256" s="1"/>
      <c r="P2256" s="1"/>
      <c r="T2256" s="1"/>
      <c r="U2256" s="1"/>
    </row>
    <row r="2257" spans="8:21" x14ac:dyDescent="0.3">
      <c r="H2257" s="1"/>
      <c r="K2257" s="1"/>
      <c r="O2257" s="1"/>
      <c r="P2257" s="1"/>
      <c r="T2257" s="1"/>
      <c r="U2257" s="1"/>
    </row>
    <row r="2258" spans="8:21" x14ac:dyDescent="0.3">
      <c r="H2258" s="1"/>
      <c r="K2258" s="1"/>
      <c r="O2258" s="1"/>
      <c r="P2258" s="1"/>
      <c r="T2258" s="1"/>
      <c r="U2258" s="1"/>
    </row>
    <row r="2259" spans="8:21" x14ac:dyDescent="0.3">
      <c r="H2259" s="1"/>
      <c r="K2259" s="1"/>
      <c r="O2259" s="1"/>
      <c r="P2259" s="1"/>
      <c r="T2259" s="1"/>
      <c r="U2259" s="1"/>
    </row>
    <row r="2260" spans="8:21" x14ac:dyDescent="0.3">
      <c r="H2260" s="1"/>
      <c r="K2260" s="1"/>
      <c r="O2260" s="1"/>
      <c r="P2260" s="1"/>
      <c r="T2260" s="1"/>
      <c r="U2260" s="1"/>
    </row>
    <row r="2261" spans="8:21" x14ac:dyDescent="0.3">
      <c r="H2261" s="1"/>
      <c r="K2261" s="1"/>
      <c r="O2261" s="1"/>
      <c r="P2261" s="1"/>
      <c r="T2261" s="1"/>
      <c r="U2261" s="1"/>
    </row>
    <row r="2262" spans="8:21" x14ac:dyDescent="0.3">
      <c r="H2262" s="1"/>
      <c r="K2262" s="1"/>
      <c r="O2262" s="1"/>
      <c r="P2262" s="1"/>
      <c r="T2262" s="1"/>
      <c r="U2262" s="1"/>
    </row>
    <row r="2263" spans="8:21" x14ac:dyDescent="0.3">
      <c r="H2263" s="1"/>
      <c r="K2263" s="1"/>
      <c r="O2263" s="1"/>
      <c r="P2263" s="1"/>
      <c r="T2263" s="1"/>
      <c r="U2263" s="1"/>
    </row>
    <row r="2264" spans="8:21" x14ac:dyDescent="0.3">
      <c r="H2264" s="1"/>
      <c r="K2264" s="1"/>
      <c r="O2264" s="1"/>
      <c r="P2264" s="1"/>
      <c r="T2264" s="1"/>
      <c r="U2264" s="1"/>
    </row>
    <row r="2265" spans="8:21" x14ac:dyDescent="0.3">
      <c r="H2265" s="1"/>
      <c r="K2265" s="1"/>
      <c r="O2265" s="1"/>
      <c r="P2265" s="1"/>
      <c r="T2265" s="1"/>
      <c r="U2265" s="1"/>
    </row>
    <row r="2266" spans="8:21" x14ac:dyDescent="0.3">
      <c r="H2266" s="1"/>
      <c r="K2266" s="1"/>
      <c r="O2266" s="1"/>
      <c r="P2266" s="1"/>
      <c r="T2266" s="1"/>
      <c r="U2266" s="1"/>
    </row>
    <row r="2267" spans="8:21" x14ac:dyDescent="0.3">
      <c r="H2267" s="1"/>
      <c r="K2267" s="1"/>
      <c r="O2267" s="1"/>
      <c r="P2267" s="1"/>
      <c r="T2267" s="1"/>
      <c r="U2267" s="1"/>
    </row>
    <row r="2268" spans="8:21" x14ac:dyDescent="0.3">
      <c r="H2268" s="1"/>
      <c r="K2268" s="1"/>
      <c r="O2268" s="1"/>
      <c r="P2268" s="1"/>
      <c r="T2268" s="1"/>
      <c r="U2268" s="1"/>
    </row>
    <row r="2269" spans="8:21" x14ac:dyDescent="0.3">
      <c r="H2269" s="1"/>
      <c r="K2269" s="1"/>
      <c r="O2269" s="1"/>
      <c r="P2269" s="1"/>
      <c r="T2269" s="1"/>
      <c r="U2269" s="1"/>
    </row>
    <row r="2270" spans="8:21" x14ac:dyDescent="0.3">
      <c r="H2270" s="1"/>
      <c r="K2270" s="1"/>
      <c r="O2270" s="1"/>
      <c r="P2270" s="1"/>
      <c r="T2270" s="1"/>
      <c r="U2270" s="1"/>
    </row>
    <row r="2271" spans="8:21" x14ac:dyDescent="0.3">
      <c r="H2271" s="1"/>
      <c r="K2271" s="1"/>
      <c r="O2271" s="1"/>
      <c r="P2271" s="1"/>
      <c r="T2271" s="1"/>
      <c r="U2271" s="1"/>
    </row>
    <row r="2272" spans="8:21" x14ac:dyDescent="0.3">
      <c r="H2272" s="1"/>
      <c r="K2272" s="1"/>
      <c r="O2272" s="1"/>
      <c r="P2272" s="1"/>
      <c r="T2272" s="1"/>
      <c r="U2272" s="1"/>
    </row>
    <row r="2273" spans="8:21" x14ac:dyDescent="0.3">
      <c r="H2273" s="1"/>
      <c r="K2273" s="1"/>
      <c r="O2273" s="1"/>
      <c r="P2273" s="1"/>
      <c r="T2273" s="1"/>
      <c r="U2273" s="1"/>
    </row>
    <row r="2274" spans="8:21" x14ac:dyDescent="0.3">
      <c r="H2274" s="1"/>
      <c r="K2274" s="1"/>
      <c r="O2274" s="1"/>
      <c r="P2274" s="1"/>
      <c r="T2274" s="1"/>
      <c r="U2274" s="1"/>
    </row>
    <row r="2275" spans="8:21" x14ac:dyDescent="0.3">
      <c r="H2275" s="1"/>
      <c r="K2275" s="1"/>
      <c r="O2275" s="1"/>
      <c r="P2275" s="1"/>
      <c r="T2275" s="1"/>
      <c r="U2275" s="1"/>
    </row>
    <row r="2276" spans="8:21" x14ac:dyDescent="0.3">
      <c r="H2276" s="1"/>
      <c r="K2276" s="1"/>
      <c r="O2276" s="1"/>
      <c r="P2276" s="1"/>
      <c r="T2276" s="1"/>
      <c r="U2276" s="1"/>
    </row>
    <row r="2277" spans="8:21" x14ac:dyDescent="0.3">
      <c r="H2277" s="1"/>
      <c r="K2277" s="1"/>
      <c r="O2277" s="1"/>
      <c r="P2277" s="1"/>
      <c r="T2277" s="1"/>
      <c r="U2277" s="1"/>
    </row>
    <row r="2278" spans="8:21" x14ac:dyDescent="0.3">
      <c r="H2278" s="1"/>
      <c r="K2278" s="1"/>
      <c r="O2278" s="1"/>
      <c r="P2278" s="1"/>
      <c r="T2278" s="1"/>
      <c r="U2278" s="1"/>
    </row>
    <row r="2279" spans="8:21" x14ac:dyDescent="0.3">
      <c r="H2279" s="1"/>
      <c r="K2279" s="1"/>
      <c r="O2279" s="1"/>
      <c r="P2279" s="1"/>
      <c r="T2279" s="1"/>
      <c r="U2279" s="1"/>
    </row>
    <row r="2280" spans="8:21" x14ac:dyDescent="0.3">
      <c r="H2280" s="1"/>
      <c r="K2280" s="1"/>
      <c r="O2280" s="1"/>
      <c r="P2280" s="1"/>
      <c r="T2280" s="1"/>
      <c r="U2280" s="1"/>
    </row>
    <row r="2281" spans="8:21" x14ac:dyDescent="0.3">
      <c r="H2281" s="1"/>
      <c r="K2281" s="1"/>
      <c r="O2281" s="1"/>
      <c r="P2281" s="1"/>
      <c r="T2281" s="1"/>
      <c r="U2281" s="1"/>
    </row>
    <row r="2282" spans="8:21" x14ac:dyDescent="0.3">
      <c r="H2282" s="1"/>
      <c r="K2282" s="1"/>
      <c r="O2282" s="1"/>
      <c r="P2282" s="1"/>
      <c r="T2282" s="1"/>
      <c r="U2282" s="1"/>
    </row>
    <row r="2283" spans="8:21" x14ac:dyDescent="0.3">
      <c r="H2283" s="1"/>
      <c r="K2283" s="1"/>
      <c r="O2283" s="1"/>
      <c r="P2283" s="1"/>
      <c r="T2283" s="1"/>
      <c r="U2283" s="1"/>
    </row>
    <row r="2284" spans="8:21" x14ac:dyDescent="0.3">
      <c r="H2284" s="1"/>
      <c r="K2284" s="1"/>
      <c r="O2284" s="1"/>
      <c r="P2284" s="1"/>
      <c r="T2284" s="1"/>
      <c r="U2284" s="1"/>
    </row>
    <row r="2285" spans="8:21" x14ac:dyDescent="0.3">
      <c r="H2285" s="1"/>
      <c r="K2285" s="1"/>
      <c r="O2285" s="1"/>
      <c r="P2285" s="1"/>
      <c r="T2285" s="1"/>
      <c r="U2285" s="1"/>
    </row>
    <row r="2286" spans="8:21" x14ac:dyDescent="0.3">
      <c r="H2286" s="1"/>
      <c r="K2286" s="1"/>
      <c r="O2286" s="1"/>
      <c r="P2286" s="1"/>
      <c r="T2286" s="1"/>
      <c r="U2286" s="1"/>
    </row>
    <row r="2287" spans="8:21" x14ac:dyDescent="0.3">
      <c r="H2287" s="1"/>
      <c r="K2287" s="1"/>
      <c r="O2287" s="1"/>
      <c r="P2287" s="1"/>
      <c r="T2287" s="1"/>
      <c r="U2287" s="1"/>
    </row>
    <row r="2288" spans="8:21" x14ac:dyDescent="0.3">
      <c r="H2288" s="1"/>
      <c r="K2288" s="1"/>
      <c r="O2288" s="1"/>
      <c r="P2288" s="1"/>
      <c r="T2288" s="1"/>
      <c r="U2288" s="1"/>
    </row>
    <row r="2289" spans="8:21" x14ac:dyDescent="0.3">
      <c r="H2289" s="1"/>
      <c r="K2289" s="1"/>
      <c r="O2289" s="1"/>
      <c r="P2289" s="1"/>
      <c r="T2289" s="1"/>
      <c r="U2289" s="1"/>
    </row>
    <row r="2290" spans="8:21" x14ac:dyDescent="0.3">
      <c r="H2290" s="1"/>
      <c r="K2290" s="1"/>
      <c r="O2290" s="1"/>
      <c r="P2290" s="1"/>
      <c r="T2290" s="1"/>
      <c r="U2290" s="1"/>
    </row>
    <row r="2291" spans="8:21" x14ac:dyDescent="0.3">
      <c r="H2291" s="1"/>
      <c r="K2291" s="1"/>
      <c r="O2291" s="1"/>
      <c r="P2291" s="1"/>
      <c r="T2291" s="1"/>
      <c r="U2291" s="1"/>
    </row>
    <row r="2292" spans="8:21" x14ac:dyDescent="0.3">
      <c r="H2292" s="1"/>
      <c r="K2292" s="1"/>
      <c r="O2292" s="1"/>
      <c r="P2292" s="1"/>
      <c r="T2292" s="1"/>
      <c r="U2292" s="1"/>
    </row>
    <row r="2293" spans="8:21" x14ac:dyDescent="0.3">
      <c r="H2293" s="1"/>
      <c r="K2293" s="1"/>
      <c r="O2293" s="1"/>
      <c r="P2293" s="1"/>
      <c r="T2293" s="1"/>
      <c r="U2293" s="1"/>
    </row>
    <row r="2294" spans="8:21" x14ac:dyDescent="0.3">
      <c r="H2294" s="1"/>
      <c r="K2294" s="1"/>
      <c r="O2294" s="1"/>
      <c r="P2294" s="1"/>
      <c r="T2294" s="1"/>
      <c r="U2294" s="1"/>
    </row>
    <row r="2295" spans="8:21" x14ac:dyDescent="0.3">
      <c r="H2295" s="1"/>
      <c r="K2295" s="1"/>
      <c r="O2295" s="1"/>
      <c r="P2295" s="1"/>
      <c r="T2295" s="1"/>
      <c r="U2295" s="1"/>
    </row>
    <row r="2296" spans="8:21" x14ac:dyDescent="0.3">
      <c r="H2296" s="1"/>
      <c r="K2296" s="1"/>
      <c r="O2296" s="1"/>
      <c r="P2296" s="1"/>
      <c r="T2296" s="1"/>
      <c r="U2296" s="1"/>
    </row>
    <row r="2297" spans="8:21" x14ac:dyDescent="0.3">
      <c r="H2297" s="1"/>
      <c r="K2297" s="1"/>
      <c r="O2297" s="1"/>
      <c r="P2297" s="1"/>
      <c r="T2297" s="1"/>
      <c r="U2297" s="1"/>
    </row>
    <row r="2298" spans="8:21" x14ac:dyDescent="0.3">
      <c r="H2298" s="1"/>
      <c r="K2298" s="1"/>
      <c r="O2298" s="1"/>
      <c r="P2298" s="1"/>
      <c r="T2298" s="1"/>
      <c r="U2298" s="1"/>
    </row>
    <row r="2299" spans="8:21" x14ac:dyDescent="0.3">
      <c r="H2299" s="1"/>
      <c r="K2299" s="1"/>
      <c r="O2299" s="1"/>
      <c r="P2299" s="1"/>
      <c r="T2299" s="1"/>
      <c r="U2299" s="1"/>
    </row>
    <row r="2300" spans="8:21" x14ac:dyDescent="0.3">
      <c r="H2300" s="1"/>
      <c r="K2300" s="1"/>
      <c r="O2300" s="1"/>
      <c r="P2300" s="1"/>
      <c r="T2300" s="1"/>
      <c r="U2300" s="1"/>
    </row>
    <row r="2301" spans="8:21" x14ac:dyDescent="0.3">
      <c r="H2301" s="1"/>
      <c r="K2301" s="1"/>
      <c r="O2301" s="1"/>
      <c r="P2301" s="1"/>
      <c r="T2301" s="1"/>
      <c r="U2301" s="1"/>
    </row>
    <row r="2302" spans="8:21" x14ac:dyDescent="0.3">
      <c r="H2302" s="1"/>
      <c r="K2302" s="1"/>
      <c r="O2302" s="1"/>
      <c r="P2302" s="1"/>
      <c r="T2302" s="1"/>
      <c r="U2302" s="1"/>
    </row>
    <row r="2303" spans="8:21" x14ac:dyDescent="0.3">
      <c r="H2303" s="1"/>
      <c r="K2303" s="1"/>
      <c r="O2303" s="1"/>
      <c r="P2303" s="1"/>
      <c r="T2303" s="1"/>
      <c r="U2303" s="1"/>
    </row>
    <row r="2304" spans="8:21" x14ac:dyDescent="0.3">
      <c r="H2304" s="1"/>
      <c r="K2304" s="1"/>
      <c r="O2304" s="1"/>
      <c r="P2304" s="1"/>
      <c r="T2304" s="1"/>
      <c r="U2304" s="1"/>
    </row>
    <row r="2305" spans="8:21" x14ac:dyDescent="0.3">
      <c r="H2305" s="1"/>
      <c r="K2305" s="1"/>
      <c r="O2305" s="1"/>
      <c r="P2305" s="1"/>
      <c r="T2305" s="1"/>
      <c r="U2305" s="1"/>
    </row>
    <row r="2306" spans="8:21" x14ac:dyDescent="0.3">
      <c r="H2306" s="1"/>
      <c r="K2306" s="1"/>
      <c r="O2306" s="1"/>
      <c r="P2306" s="1"/>
      <c r="T2306" s="1"/>
      <c r="U2306" s="1"/>
    </row>
    <row r="2307" spans="8:21" x14ac:dyDescent="0.3">
      <c r="H2307" s="1"/>
      <c r="K2307" s="1"/>
      <c r="O2307" s="1"/>
      <c r="P2307" s="1"/>
      <c r="T2307" s="1"/>
      <c r="U2307" s="1"/>
    </row>
    <row r="2308" spans="8:21" x14ac:dyDescent="0.3">
      <c r="H2308" s="1"/>
      <c r="K2308" s="1"/>
      <c r="O2308" s="1"/>
      <c r="P2308" s="1"/>
      <c r="T2308" s="1"/>
      <c r="U2308" s="1"/>
    </row>
    <row r="2309" spans="8:21" x14ac:dyDescent="0.3">
      <c r="H2309" s="1"/>
      <c r="K2309" s="1"/>
      <c r="O2309" s="1"/>
      <c r="P2309" s="1"/>
      <c r="T2309" s="1"/>
      <c r="U2309" s="1"/>
    </row>
    <row r="2310" spans="8:21" x14ac:dyDescent="0.3">
      <c r="H2310" s="1"/>
      <c r="K2310" s="1"/>
      <c r="O2310" s="1"/>
      <c r="P2310" s="1"/>
      <c r="T2310" s="1"/>
      <c r="U2310" s="1"/>
    </row>
    <row r="2311" spans="8:21" x14ac:dyDescent="0.3">
      <c r="H2311" s="1"/>
      <c r="K2311" s="1"/>
      <c r="O2311" s="1"/>
      <c r="P2311" s="1"/>
      <c r="T2311" s="1"/>
      <c r="U2311" s="1"/>
    </row>
    <row r="2312" spans="8:21" x14ac:dyDescent="0.3">
      <c r="H2312" s="1"/>
      <c r="K2312" s="1"/>
      <c r="O2312" s="1"/>
      <c r="P2312" s="1"/>
      <c r="T2312" s="1"/>
      <c r="U2312" s="1"/>
    </row>
    <row r="2313" spans="8:21" x14ac:dyDescent="0.3">
      <c r="H2313" s="1"/>
      <c r="K2313" s="1"/>
      <c r="O2313" s="1"/>
      <c r="P2313" s="1"/>
      <c r="T2313" s="1"/>
      <c r="U2313" s="1"/>
    </row>
    <row r="2314" spans="8:21" x14ac:dyDescent="0.3">
      <c r="H2314" s="1"/>
      <c r="K2314" s="1"/>
      <c r="O2314" s="1"/>
      <c r="P2314" s="1"/>
      <c r="T2314" s="1"/>
      <c r="U2314" s="1"/>
    </row>
    <row r="2315" spans="8:21" x14ac:dyDescent="0.3">
      <c r="H2315" s="1"/>
      <c r="K2315" s="1"/>
      <c r="O2315" s="1"/>
      <c r="P2315" s="1"/>
      <c r="T2315" s="1"/>
      <c r="U2315" s="1"/>
    </row>
    <row r="2316" spans="8:21" x14ac:dyDescent="0.3">
      <c r="H2316" s="1"/>
      <c r="K2316" s="1"/>
      <c r="O2316" s="1"/>
      <c r="P2316" s="1"/>
      <c r="T2316" s="1"/>
      <c r="U2316" s="1"/>
    </row>
    <row r="2317" spans="8:21" x14ac:dyDescent="0.3">
      <c r="H2317" s="1"/>
      <c r="K2317" s="1"/>
      <c r="O2317" s="1"/>
      <c r="P2317" s="1"/>
      <c r="T2317" s="1"/>
      <c r="U2317" s="1"/>
    </row>
    <row r="2318" spans="8:21" x14ac:dyDescent="0.3">
      <c r="H2318" s="1"/>
      <c r="K2318" s="1"/>
      <c r="O2318" s="1"/>
      <c r="P2318" s="1"/>
      <c r="T2318" s="1"/>
      <c r="U2318" s="1"/>
    </row>
    <row r="2319" spans="8:21" x14ac:dyDescent="0.3">
      <c r="H2319" s="1"/>
      <c r="K2319" s="1"/>
      <c r="O2319" s="1"/>
      <c r="P2319" s="1"/>
      <c r="T2319" s="1"/>
      <c r="U2319" s="1"/>
    </row>
    <row r="2320" spans="8:21" x14ac:dyDescent="0.3">
      <c r="H2320" s="1"/>
      <c r="K2320" s="1"/>
      <c r="O2320" s="1"/>
      <c r="P2320" s="1"/>
      <c r="T2320" s="1"/>
      <c r="U2320" s="1"/>
    </row>
    <row r="2321" spans="8:21" x14ac:dyDescent="0.3">
      <c r="H2321" s="1"/>
      <c r="K2321" s="1"/>
      <c r="O2321" s="1"/>
      <c r="P2321" s="1"/>
      <c r="T2321" s="1"/>
      <c r="U2321" s="1"/>
    </row>
    <row r="2322" spans="8:21" x14ac:dyDescent="0.3">
      <c r="H2322" s="1"/>
      <c r="K2322" s="1"/>
      <c r="O2322" s="1"/>
      <c r="P2322" s="1"/>
      <c r="T2322" s="1"/>
      <c r="U2322" s="1"/>
    </row>
    <row r="2323" spans="8:21" x14ac:dyDescent="0.3">
      <c r="H2323" s="1"/>
      <c r="K2323" s="1"/>
      <c r="O2323" s="1"/>
      <c r="P2323" s="1"/>
      <c r="T2323" s="1"/>
      <c r="U2323" s="1"/>
    </row>
    <row r="2324" spans="8:21" x14ac:dyDescent="0.3">
      <c r="H2324" s="1"/>
      <c r="K2324" s="1"/>
      <c r="O2324" s="1"/>
      <c r="P2324" s="1"/>
      <c r="T2324" s="1"/>
      <c r="U2324" s="1"/>
    </row>
    <row r="2325" spans="8:21" x14ac:dyDescent="0.3">
      <c r="H2325" s="1"/>
      <c r="K2325" s="1"/>
      <c r="O2325" s="1"/>
      <c r="P2325" s="1"/>
      <c r="T2325" s="1"/>
      <c r="U2325" s="1"/>
    </row>
    <row r="2326" spans="8:21" x14ac:dyDescent="0.3">
      <c r="H2326" s="1"/>
      <c r="K2326" s="1"/>
      <c r="O2326" s="1"/>
      <c r="P2326" s="1"/>
      <c r="T2326" s="1"/>
      <c r="U2326" s="1"/>
    </row>
    <row r="2327" spans="8:21" x14ac:dyDescent="0.3">
      <c r="H2327" s="1"/>
      <c r="K2327" s="1"/>
      <c r="O2327" s="1"/>
      <c r="P2327" s="1"/>
      <c r="T2327" s="1"/>
      <c r="U2327" s="1"/>
    </row>
    <row r="2328" spans="8:21" x14ac:dyDescent="0.3">
      <c r="H2328" s="1"/>
      <c r="K2328" s="1"/>
      <c r="O2328" s="1"/>
      <c r="P2328" s="1"/>
      <c r="T2328" s="1"/>
      <c r="U2328" s="1"/>
    </row>
    <row r="2329" spans="8:21" x14ac:dyDescent="0.3">
      <c r="H2329" s="1"/>
      <c r="K2329" s="1"/>
      <c r="O2329" s="1"/>
      <c r="P2329" s="1"/>
      <c r="T2329" s="1"/>
      <c r="U2329" s="1"/>
    </row>
    <row r="2330" spans="8:21" x14ac:dyDescent="0.3">
      <c r="H2330" s="1"/>
      <c r="K2330" s="1"/>
      <c r="O2330" s="1"/>
      <c r="P2330" s="1"/>
      <c r="T2330" s="1"/>
      <c r="U2330" s="1"/>
    </row>
    <row r="2331" spans="8:21" x14ac:dyDescent="0.3">
      <c r="H2331" s="1"/>
      <c r="K2331" s="1"/>
      <c r="O2331" s="1"/>
      <c r="P2331" s="1"/>
      <c r="T2331" s="1"/>
      <c r="U2331" s="1"/>
    </row>
    <row r="2332" spans="8:21" x14ac:dyDescent="0.3">
      <c r="H2332" s="1"/>
      <c r="K2332" s="1"/>
      <c r="O2332" s="1"/>
      <c r="P2332" s="1"/>
      <c r="T2332" s="1"/>
      <c r="U2332" s="1"/>
    </row>
    <row r="2333" spans="8:21" x14ac:dyDescent="0.3">
      <c r="H2333" s="1"/>
      <c r="K2333" s="1"/>
      <c r="O2333" s="1"/>
      <c r="P2333" s="1"/>
      <c r="T2333" s="1"/>
      <c r="U2333" s="1"/>
    </row>
    <row r="2334" spans="8:21" x14ac:dyDescent="0.3">
      <c r="H2334" s="1"/>
      <c r="K2334" s="1"/>
      <c r="O2334" s="1"/>
      <c r="P2334" s="1"/>
      <c r="T2334" s="1"/>
      <c r="U2334" s="1"/>
    </row>
    <row r="2335" spans="8:21" x14ac:dyDescent="0.3">
      <c r="H2335" s="1"/>
      <c r="K2335" s="1"/>
      <c r="O2335" s="1"/>
      <c r="P2335" s="1"/>
      <c r="T2335" s="1"/>
      <c r="U2335" s="1"/>
    </row>
    <row r="2336" spans="8:21" x14ac:dyDescent="0.3">
      <c r="H2336" s="1"/>
      <c r="K2336" s="1"/>
      <c r="O2336" s="1"/>
      <c r="P2336" s="1"/>
      <c r="T2336" s="1"/>
      <c r="U2336" s="1"/>
    </row>
    <row r="2337" spans="8:21" x14ac:dyDescent="0.3">
      <c r="H2337" s="1"/>
      <c r="K2337" s="1"/>
      <c r="O2337" s="1"/>
      <c r="P2337" s="1"/>
      <c r="T2337" s="1"/>
      <c r="U2337" s="1"/>
    </row>
    <row r="2338" spans="8:21" x14ac:dyDescent="0.3">
      <c r="H2338" s="1"/>
      <c r="K2338" s="1"/>
      <c r="O2338" s="1"/>
      <c r="P2338" s="1"/>
      <c r="T2338" s="1"/>
      <c r="U2338" s="1"/>
    </row>
    <row r="2339" spans="8:21" x14ac:dyDescent="0.3">
      <c r="H2339" s="1"/>
      <c r="K2339" s="1"/>
      <c r="O2339" s="1"/>
      <c r="P2339" s="1"/>
      <c r="T2339" s="1"/>
      <c r="U2339" s="1"/>
    </row>
    <row r="2340" spans="8:21" x14ac:dyDescent="0.3">
      <c r="H2340" s="1"/>
      <c r="K2340" s="1"/>
      <c r="O2340" s="1"/>
      <c r="P2340" s="1"/>
      <c r="T2340" s="1"/>
      <c r="U2340" s="1"/>
    </row>
    <row r="2341" spans="8:21" x14ac:dyDescent="0.3">
      <c r="H2341" s="1"/>
      <c r="K2341" s="1"/>
      <c r="O2341" s="1"/>
      <c r="P2341" s="1"/>
      <c r="T2341" s="1"/>
      <c r="U2341" s="1"/>
    </row>
    <row r="2342" spans="8:21" x14ac:dyDescent="0.3">
      <c r="H2342" s="1"/>
      <c r="K2342" s="1"/>
      <c r="O2342" s="1"/>
      <c r="P2342" s="1"/>
      <c r="T2342" s="1"/>
      <c r="U2342" s="1"/>
    </row>
    <row r="2343" spans="8:21" x14ac:dyDescent="0.3">
      <c r="H2343" s="1"/>
      <c r="K2343" s="1"/>
      <c r="O2343" s="1"/>
      <c r="P2343" s="1"/>
      <c r="T2343" s="1"/>
      <c r="U2343" s="1"/>
    </row>
    <row r="2344" spans="8:21" x14ac:dyDescent="0.3">
      <c r="H2344" s="1"/>
      <c r="K2344" s="1"/>
      <c r="O2344" s="1"/>
      <c r="P2344" s="1"/>
      <c r="T2344" s="1"/>
      <c r="U2344" s="1"/>
    </row>
    <row r="2345" spans="8:21" x14ac:dyDescent="0.3">
      <c r="H2345" s="1"/>
      <c r="K2345" s="1"/>
      <c r="O2345" s="1"/>
      <c r="P2345" s="1"/>
      <c r="T2345" s="1"/>
      <c r="U2345" s="1"/>
    </row>
    <row r="2346" spans="8:21" x14ac:dyDescent="0.3">
      <c r="H2346" s="1"/>
      <c r="K2346" s="1"/>
      <c r="O2346" s="1"/>
      <c r="P2346" s="1"/>
      <c r="T2346" s="1"/>
      <c r="U2346" s="1"/>
    </row>
    <row r="2347" spans="8:21" x14ac:dyDescent="0.3">
      <c r="H2347" s="1"/>
      <c r="K2347" s="1"/>
      <c r="O2347" s="1"/>
      <c r="P2347" s="1"/>
      <c r="T2347" s="1"/>
      <c r="U2347" s="1"/>
    </row>
    <row r="2348" spans="8:21" x14ac:dyDescent="0.3">
      <c r="H2348" s="1"/>
      <c r="K2348" s="1"/>
      <c r="O2348" s="1"/>
      <c r="P2348" s="1"/>
      <c r="T2348" s="1"/>
      <c r="U2348" s="1"/>
    </row>
    <row r="2349" spans="8:21" x14ac:dyDescent="0.3">
      <c r="H2349" s="1"/>
      <c r="K2349" s="1"/>
      <c r="O2349" s="1"/>
      <c r="P2349" s="1"/>
      <c r="T2349" s="1"/>
      <c r="U2349" s="1"/>
    </row>
    <row r="2350" spans="8:21" x14ac:dyDescent="0.3">
      <c r="H2350" s="1"/>
      <c r="K2350" s="1"/>
      <c r="O2350" s="1"/>
      <c r="P2350" s="1"/>
      <c r="T2350" s="1"/>
      <c r="U2350" s="1"/>
    </row>
    <row r="2351" spans="8:21" x14ac:dyDescent="0.3">
      <c r="H2351" s="1"/>
      <c r="K2351" s="1"/>
      <c r="O2351" s="1"/>
      <c r="P2351" s="1"/>
      <c r="T2351" s="1"/>
      <c r="U2351" s="1"/>
    </row>
    <row r="2352" spans="8:21" x14ac:dyDescent="0.3">
      <c r="H2352" s="1"/>
      <c r="K2352" s="1"/>
      <c r="O2352" s="1"/>
      <c r="P2352" s="1"/>
      <c r="T2352" s="1"/>
      <c r="U2352" s="1"/>
    </row>
    <row r="2353" spans="8:21" x14ac:dyDescent="0.3">
      <c r="H2353" s="1"/>
      <c r="K2353" s="1"/>
      <c r="O2353" s="1"/>
      <c r="P2353" s="1"/>
      <c r="T2353" s="1"/>
      <c r="U2353" s="1"/>
    </row>
    <row r="2354" spans="8:21" x14ac:dyDescent="0.3">
      <c r="H2354" s="1"/>
      <c r="K2354" s="1"/>
      <c r="O2354" s="1"/>
      <c r="P2354" s="1"/>
      <c r="T2354" s="1"/>
      <c r="U2354" s="1"/>
    </row>
    <row r="2355" spans="8:21" x14ac:dyDescent="0.3">
      <c r="H2355" s="1"/>
      <c r="K2355" s="1"/>
      <c r="O2355" s="1"/>
      <c r="P2355" s="1"/>
      <c r="T2355" s="1"/>
      <c r="U2355" s="1"/>
    </row>
    <row r="2356" spans="8:21" x14ac:dyDescent="0.3">
      <c r="H2356" s="1"/>
      <c r="K2356" s="1"/>
      <c r="O2356" s="1"/>
      <c r="P2356" s="1"/>
      <c r="T2356" s="1"/>
      <c r="U2356" s="1"/>
    </row>
    <row r="2357" spans="8:21" x14ac:dyDescent="0.3">
      <c r="H2357" s="1"/>
      <c r="K2357" s="1"/>
      <c r="O2357" s="1"/>
      <c r="P2357" s="1"/>
      <c r="T2357" s="1"/>
      <c r="U2357" s="1"/>
    </row>
    <row r="2358" spans="8:21" x14ac:dyDescent="0.3">
      <c r="H2358" s="1"/>
      <c r="K2358" s="1"/>
      <c r="O2358" s="1"/>
      <c r="P2358" s="1"/>
      <c r="T2358" s="1"/>
      <c r="U2358" s="1"/>
    </row>
    <row r="2359" spans="8:21" x14ac:dyDescent="0.3">
      <c r="H2359" s="1"/>
      <c r="K2359" s="1"/>
      <c r="O2359" s="1"/>
      <c r="P2359" s="1"/>
      <c r="T2359" s="1"/>
      <c r="U2359" s="1"/>
    </row>
    <row r="2360" spans="8:21" x14ac:dyDescent="0.3">
      <c r="H2360" s="1"/>
      <c r="K2360" s="1"/>
      <c r="O2360" s="1"/>
      <c r="P2360" s="1"/>
      <c r="T2360" s="1"/>
      <c r="U2360" s="1"/>
    </row>
    <row r="2361" spans="8:21" x14ac:dyDescent="0.3">
      <c r="H2361" s="1"/>
      <c r="K2361" s="1"/>
      <c r="O2361" s="1"/>
      <c r="P2361" s="1"/>
      <c r="T2361" s="1"/>
      <c r="U2361" s="1"/>
    </row>
    <row r="2362" spans="8:21" x14ac:dyDescent="0.3">
      <c r="H2362" s="1"/>
      <c r="K2362" s="1"/>
      <c r="O2362" s="1"/>
      <c r="P2362" s="1"/>
      <c r="T2362" s="1"/>
      <c r="U2362" s="1"/>
    </row>
    <row r="2363" spans="8:21" x14ac:dyDescent="0.3">
      <c r="H2363" s="1"/>
      <c r="K2363" s="1"/>
      <c r="O2363" s="1"/>
      <c r="P2363" s="1"/>
      <c r="T2363" s="1"/>
      <c r="U2363" s="1"/>
    </row>
    <row r="2364" spans="8:21" x14ac:dyDescent="0.3">
      <c r="H2364" s="1"/>
      <c r="K2364" s="1"/>
      <c r="O2364" s="1"/>
      <c r="P2364" s="1"/>
      <c r="T2364" s="1"/>
      <c r="U2364" s="1"/>
    </row>
    <row r="2365" spans="8:21" x14ac:dyDescent="0.3">
      <c r="H2365" s="1"/>
      <c r="K2365" s="1"/>
      <c r="O2365" s="1"/>
      <c r="P2365" s="1"/>
      <c r="T2365" s="1"/>
      <c r="U2365" s="1"/>
    </row>
    <row r="2366" spans="8:21" x14ac:dyDescent="0.3">
      <c r="H2366" s="1"/>
      <c r="K2366" s="1"/>
      <c r="O2366" s="1"/>
      <c r="P2366" s="1"/>
      <c r="T2366" s="1"/>
      <c r="U2366" s="1"/>
    </row>
    <row r="2367" spans="8:21" x14ac:dyDescent="0.3">
      <c r="H2367" s="1"/>
      <c r="K2367" s="1"/>
      <c r="O2367" s="1"/>
      <c r="P2367" s="1"/>
      <c r="T2367" s="1"/>
      <c r="U2367" s="1"/>
    </row>
    <row r="2368" spans="8:21" x14ac:dyDescent="0.3">
      <c r="H2368" s="1"/>
      <c r="K2368" s="1"/>
      <c r="O2368" s="1"/>
      <c r="P2368" s="1"/>
      <c r="T2368" s="1"/>
      <c r="U2368" s="1"/>
    </row>
    <row r="2369" spans="8:21" x14ac:dyDescent="0.3">
      <c r="H2369" s="1"/>
      <c r="K2369" s="1"/>
      <c r="O2369" s="1"/>
      <c r="P2369" s="1"/>
      <c r="T2369" s="1"/>
      <c r="U2369" s="1"/>
    </row>
    <row r="2370" spans="8:21" x14ac:dyDescent="0.3">
      <c r="H2370" s="1"/>
      <c r="K2370" s="1"/>
      <c r="O2370" s="1"/>
      <c r="P2370" s="1"/>
      <c r="T2370" s="1"/>
      <c r="U2370" s="1"/>
    </row>
    <row r="2371" spans="8:21" x14ac:dyDescent="0.3">
      <c r="H2371" s="1"/>
      <c r="K2371" s="1"/>
      <c r="O2371" s="1"/>
      <c r="P2371" s="1"/>
      <c r="T2371" s="1"/>
      <c r="U2371" s="1"/>
    </row>
    <row r="2372" spans="8:21" x14ac:dyDescent="0.3">
      <c r="H2372" s="1"/>
      <c r="K2372" s="1"/>
      <c r="O2372" s="1"/>
      <c r="P2372" s="1"/>
      <c r="T2372" s="1"/>
      <c r="U2372" s="1"/>
    </row>
    <row r="2373" spans="8:21" x14ac:dyDescent="0.3">
      <c r="H2373" s="1"/>
      <c r="K2373" s="1"/>
      <c r="O2373" s="1"/>
      <c r="P2373" s="1"/>
      <c r="T2373" s="1"/>
      <c r="U2373" s="1"/>
    </row>
    <row r="2374" spans="8:21" x14ac:dyDescent="0.3">
      <c r="H2374" s="1"/>
      <c r="K2374" s="1"/>
      <c r="O2374" s="1"/>
      <c r="P2374" s="1"/>
      <c r="T2374" s="1"/>
      <c r="U2374" s="1"/>
    </row>
    <row r="2375" spans="8:21" x14ac:dyDescent="0.3">
      <c r="H2375" s="1"/>
      <c r="K2375" s="1"/>
      <c r="O2375" s="1"/>
      <c r="P2375" s="1"/>
      <c r="T2375" s="1"/>
      <c r="U2375" s="1"/>
    </row>
    <row r="2376" spans="8:21" x14ac:dyDescent="0.3">
      <c r="H2376" s="1"/>
      <c r="K2376" s="1"/>
      <c r="O2376" s="1"/>
      <c r="P2376" s="1"/>
      <c r="T2376" s="1"/>
      <c r="U2376" s="1"/>
    </row>
    <row r="2377" spans="8:21" x14ac:dyDescent="0.3">
      <c r="H2377" s="1"/>
      <c r="K2377" s="1"/>
      <c r="O2377" s="1"/>
      <c r="P2377" s="1"/>
      <c r="T2377" s="1"/>
      <c r="U2377" s="1"/>
    </row>
    <row r="2378" spans="8:21" x14ac:dyDescent="0.3">
      <c r="H2378" s="1"/>
      <c r="K2378" s="1"/>
      <c r="O2378" s="1"/>
      <c r="P2378" s="1"/>
      <c r="T2378" s="1"/>
      <c r="U2378" s="1"/>
    </row>
    <row r="2379" spans="8:21" x14ac:dyDescent="0.3">
      <c r="H2379" s="1"/>
      <c r="K2379" s="1"/>
      <c r="O2379" s="1"/>
      <c r="P2379" s="1"/>
      <c r="T2379" s="1"/>
      <c r="U2379" s="1"/>
    </row>
    <row r="2380" spans="8:21" x14ac:dyDescent="0.3">
      <c r="H2380" s="1"/>
      <c r="K2380" s="1"/>
      <c r="O2380" s="1"/>
      <c r="P2380" s="1"/>
      <c r="T2380" s="1"/>
      <c r="U2380" s="1"/>
    </row>
    <row r="2381" spans="8:21" x14ac:dyDescent="0.3">
      <c r="H2381" s="1"/>
      <c r="K2381" s="1"/>
      <c r="O2381" s="1"/>
      <c r="P2381" s="1"/>
      <c r="T2381" s="1"/>
      <c r="U2381" s="1"/>
    </row>
    <row r="2382" spans="8:21" x14ac:dyDescent="0.3">
      <c r="H2382" s="1"/>
      <c r="K2382" s="1"/>
      <c r="O2382" s="1"/>
      <c r="P2382" s="1"/>
      <c r="T2382" s="1"/>
      <c r="U2382" s="1"/>
    </row>
    <row r="2383" spans="8:21" x14ac:dyDescent="0.3">
      <c r="H2383" s="1"/>
      <c r="K2383" s="1"/>
      <c r="O2383" s="1"/>
      <c r="P2383" s="1"/>
      <c r="T2383" s="1"/>
      <c r="U2383" s="1"/>
    </row>
    <row r="2384" spans="8:21" x14ac:dyDescent="0.3">
      <c r="H2384" s="1"/>
      <c r="K2384" s="1"/>
      <c r="O2384" s="1"/>
      <c r="P2384" s="1"/>
      <c r="T2384" s="1"/>
      <c r="U2384" s="1"/>
    </row>
    <row r="2385" spans="8:21" x14ac:dyDescent="0.3">
      <c r="H2385" s="1"/>
      <c r="K2385" s="1"/>
      <c r="O2385" s="1"/>
      <c r="P2385" s="1"/>
      <c r="T2385" s="1"/>
      <c r="U2385" s="1"/>
    </row>
    <row r="2386" spans="8:21" x14ac:dyDescent="0.3">
      <c r="H2386" s="1"/>
      <c r="K2386" s="1"/>
      <c r="O2386" s="1"/>
      <c r="P2386" s="1"/>
      <c r="T2386" s="1"/>
      <c r="U2386" s="1"/>
    </row>
    <row r="2387" spans="8:21" x14ac:dyDescent="0.3">
      <c r="H2387" s="1"/>
      <c r="K2387" s="1"/>
      <c r="O2387" s="1"/>
      <c r="P2387" s="1"/>
      <c r="T2387" s="1"/>
      <c r="U2387" s="1"/>
    </row>
    <row r="2388" spans="8:21" x14ac:dyDescent="0.3">
      <c r="H2388" s="1"/>
      <c r="K2388" s="1"/>
      <c r="O2388" s="1"/>
      <c r="P2388" s="1"/>
      <c r="T2388" s="1"/>
      <c r="U2388" s="1"/>
    </row>
    <row r="2389" spans="8:21" x14ac:dyDescent="0.3">
      <c r="H2389" s="1"/>
      <c r="K2389" s="1"/>
      <c r="O2389" s="1"/>
      <c r="P2389" s="1"/>
      <c r="T2389" s="1"/>
      <c r="U2389" s="1"/>
    </row>
    <row r="2390" spans="8:21" x14ac:dyDescent="0.3">
      <c r="H2390" s="1"/>
      <c r="K2390" s="1"/>
      <c r="O2390" s="1"/>
      <c r="P2390" s="1"/>
      <c r="T2390" s="1"/>
      <c r="U2390" s="1"/>
    </row>
    <row r="2391" spans="8:21" x14ac:dyDescent="0.3">
      <c r="H2391" s="1"/>
      <c r="K2391" s="1"/>
      <c r="O2391" s="1"/>
      <c r="P2391" s="1"/>
      <c r="T2391" s="1"/>
      <c r="U2391" s="1"/>
    </row>
    <row r="2392" spans="8:21" x14ac:dyDescent="0.3">
      <c r="H2392" s="1"/>
      <c r="K2392" s="1"/>
      <c r="O2392" s="1"/>
      <c r="P2392" s="1"/>
      <c r="T2392" s="1"/>
      <c r="U2392" s="1"/>
    </row>
    <row r="2393" spans="8:21" x14ac:dyDescent="0.3">
      <c r="H2393" s="1"/>
      <c r="K2393" s="1"/>
      <c r="O2393" s="1"/>
      <c r="P2393" s="1"/>
      <c r="T2393" s="1"/>
      <c r="U2393" s="1"/>
    </row>
    <row r="2394" spans="8:21" x14ac:dyDescent="0.3">
      <c r="H2394" s="1"/>
      <c r="K2394" s="1"/>
      <c r="O2394" s="1"/>
      <c r="P2394" s="1"/>
      <c r="T2394" s="1"/>
      <c r="U2394" s="1"/>
    </row>
    <row r="2395" spans="8:21" x14ac:dyDescent="0.3">
      <c r="H2395" s="1"/>
      <c r="K2395" s="1"/>
      <c r="O2395" s="1"/>
      <c r="P2395" s="1"/>
      <c r="T2395" s="1"/>
      <c r="U2395" s="1"/>
    </row>
    <row r="2396" spans="8:21" x14ac:dyDescent="0.3">
      <c r="H2396" s="1"/>
      <c r="K2396" s="1"/>
      <c r="O2396" s="1"/>
      <c r="P2396" s="1"/>
      <c r="T2396" s="1"/>
      <c r="U2396" s="1"/>
    </row>
    <row r="2397" spans="8:21" x14ac:dyDescent="0.3">
      <c r="H2397" s="1"/>
      <c r="K2397" s="1"/>
      <c r="O2397" s="1"/>
      <c r="P2397" s="1"/>
      <c r="T2397" s="1"/>
      <c r="U2397" s="1"/>
    </row>
    <row r="2398" spans="8:21" x14ac:dyDescent="0.3">
      <c r="H2398" s="1"/>
      <c r="K2398" s="1"/>
      <c r="O2398" s="1"/>
      <c r="P2398" s="1"/>
      <c r="T2398" s="1"/>
      <c r="U2398" s="1"/>
    </row>
    <row r="2399" spans="8:21" x14ac:dyDescent="0.3">
      <c r="H2399" s="1"/>
      <c r="K2399" s="1"/>
      <c r="O2399" s="1"/>
      <c r="P2399" s="1"/>
      <c r="T2399" s="1"/>
      <c r="U2399" s="1"/>
    </row>
    <row r="2400" spans="8:21" x14ac:dyDescent="0.3">
      <c r="H2400" s="1"/>
      <c r="K2400" s="1"/>
      <c r="O2400" s="1"/>
      <c r="P2400" s="1"/>
      <c r="T2400" s="1"/>
      <c r="U2400" s="1"/>
    </row>
    <row r="2401" spans="8:21" x14ac:dyDescent="0.3">
      <c r="H2401" s="1"/>
      <c r="K2401" s="1"/>
      <c r="O2401" s="1"/>
      <c r="P2401" s="1"/>
      <c r="T2401" s="1"/>
      <c r="U2401" s="1"/>
    </row>
    <row r="2402" spans="8:21" x14ac:dyDescent="0.3">
      <c r="H2402" s="1"/>
      <c r="K2402" s="1"/>
      <c r="O2402" s="1"/>
      <c r="P2402" s="1"/>
      <c r="T2402" s="1"/>
      <c r="U2402" s="1"/>
    </row>
    <row r="2403" spans="8:21" x14ac:dyDescent="0.3">
      <c r="H2403" s="1"/>
      <c r="K2403" s="1"/>
      <c r="O2403" s="1"/>
      <c r="P2403" s="1"/>
      <c r="T2403" s="1"/>
      <c r="U2403" s="1"/>
    </row>
    <row r="2404" spans="8:21" x14ac:dyDescent="0.3">
      <c r="H2404" s="1"/>
      <c r="K2404" s="1"/>
      <c r="O2404" s="1"/>
      <c r="P2404" s="1"/>
      <c r="T2404" s="1"/>
      <c r="U2404" s="1"/>
    </row>
    <row r="2405" spans="8:21" x14ac:dyDescent="0.3">
      <c r="H2405" s="1"/>
      <c r="K2405" s="1"/>
      <c r="O2405" s="1"/>
      <c r="P2405" s="1"/>
      <c r="T2405" s="1"/>
      <c r="U2405" s="1"/>
    </row>
    <row r="2406" spans="8:21" x14ac:dyDescent="0.3">
      <c r="H2406" s="1"/>
      <c r="K2406" s="1"/>
      <c r="O2406" s="1"/>
      <c r="P2406" s="1"/>
      <c r="T2406" s="1"/>
      <c r="U2406" s="1"/>
    </row>
    <row r="2407" spans="8:21" x14ac:dyDescent="0.3">
      <c r="H2407" s="1"/>
      <c r="K2407" s="1"/>
      <c r="O2407" s="1"/>
      <c r="P2407" s="1"/>
      <c r="T2407" s="1"/>
      <c r="U2407" s="1"/>
    </row>
    <row r="2408" spans="8:21" x14ac:dyDescent="0.3">
      <c r="H2408" s="1"/>
      <c r="K2408" s="1"/>
      <c r="O2408" s="1"/>
      <c r="P2408" s="1"/>
      <c r="T2408" s="1"/>
      <c r="U2408" s="1"/>
    </row>
    <row r="2409" spans="8:21" x14ac:dyDescent="0.3">
      <c r="H2409" s="1"/>
      <c r="K2409" s="1"/>
      <c r="O2409" s="1"/>
      <c r="P2409" s="1"/>
      <c r="T2409" s="1"/>
      <c r="U2409" s="1"/>
    </row>
    <row r="2410" spans="8:21" x14ac:dyDescent="0.3">
      <c r="H2410" s="1"/>
      <c r="K2410" s="1"/>
      <c r="O2410" s="1"/>
      <c r="P2410" s="1"/>
      <c r="T2410" s="1"/>
      <c r="U2410" s="1"/>
    </row>
    <row r="2411" spans="8:21" x14ac:dyDescent="0.3">
      <c r="H2411" s="1"/>
      <c r="K2411" s="1"/>
      <c r="O2411" s="1"/>
      <c r="P2411" s="1"/>
      <c r="T2411" s="1"/>
      <c r="U2411" s="1"/>
    </row>
    <row r="2412" spans="8:21" x14ac:dyDescent="0.3">
      <c r="H2412" s="1"/>
      <c r="K2412" s="1"/>
      <c r="O2412" s="1"/>
      <c r="P2412" s="1"/>
      <c r="T2412" s="1"/>
      <c r="U2412" s="1"/>
    </row>
    <row r="2413" spans="8:21" x14ac:dyDescent="0.3">
      <c r="H2413" s="1"/>
      <c r="K2413" s="1"/>
      <c r="O2413" s="1"/>
      <c r="P2413" s="1"/>
      <c r="T2413" s="1"/>
      <c r="U2413" s="1"/>
    </row>
    <row r="2414" spans="8:21" x14ac:dyDescent="0.3">
      <c r="H2414" s="1"/>
      <c r="K2414" s="1"/>
      <c r="O2414" s="1"/>
      <c r="P2414" s="1"/>
      <c r="T2414" s="1"/>
      <c r="U2414" s="1"/>
    </row>
    <row r="2415" spans="8:21" x14ac:dyDescent="0.3">
      <c r="H2415" s="1"/>
      <c r="K2415" s="1"/>
      <c r="O2415" s="1"/>
      <c r="P2415" s="1"/>
      <c r="T2415" s="1"/>
      <c r="U2415" s="1"/>
    </row>
    <row r="2416" spans="8:21" x14ac:dyDescent="0.3">
      <c r="H2416" s="1"/>
      <c r="K2416" s="1"/>
      <c r="O2416" s="1"/>
      <c r="P2416" s="1"/>
      <c r="T2416" s="1"/>
      <c r="U2416" s="1"/>
    </row>
    <row r="2417" spans="8:21" x14ac:dyDescent="0.3">
      <c r="H2417" s="1"/>
      <c r="K2417" s="1"/>
      <c r="O2417" s="1"/>
      <c r="P2417" s="1"/>
      <c r="T2417" s="1"/>
      <c r="U2417" s="1"/>
    </row>
    <row r="2418" spans="8:21" x14ac:dyDescent="0.3">
      <c r="H2418" s="1"/>
      <c r="K2418" s="1"/>
      <c r="O2418" s="1"/>
      <c r="P2418" s="1"/>
      <c r="T2418" s="1"/>
      <c r="U2418" s="1"/>
    </row>
    <row r="2419" spans="8:21" x14ac:dyDescent="0.3">
      <c r="H2419" s="1"/>
      <c r="K2419" s="1"/>
      <c r="O2419" s="1"/>
      <c r="P2419" s="1"/>
      <c r="T2419" s="1"/>
      <c r="U2419" s="1"/>
    </row>
    <row r="2420" spans="8:21" x14ac:dyDescent="0.3">
      <c r="H2420" s="1"/>
      <c r="K2420" s="1"/>
      <c r="O2420" s="1"/>
      <c r="P2420" s="1"/>
      <c r="T2420" s="1"/>
      <c r="U2420" s="1"/>
    </row>
    <row r="2421" spans="8:21" x14ac:dyDescent="0.3">
      <c r="H2421" s="1"/>
      <c r="K2421" s="1"/>
      <c r="O2421" s="1"/>
      <c r="P2421" s="1"/>
      <c r="T2421" s="1"/>
      <c r="U2421" s="1"/>
    </row>
    <row r="2422" spans="8:21" x14ac:dyDescent="0.3">
      <c r="H2422" s="1"/>
      <c r="K2422" s="1"/>
      <c r="O2422" s="1"/>
      <c r="P2422" s="1"/>
      <c r="T2422" s="1"/>
      <c r="U2422" s="1"/>
    </row>
    <row r="2423" spans="8:21" x14ac:dyDescent="0.3">
      <c r="H2423" s="1"/>
      <c r="K2423" s="1"/>
      <c r="O2423" s="1"/>
      <c r="P2423" s="1"/>
      <c r="T2423" s="1"/>
      <c r="U2423" s="1"/>
    </row>
    <row r="2424" spans="8:21" x14ac:dyDescent="0.3">
      <c r="H2424" s="1"/>
      <c r="K2424" s="1"/>
      <c r="O2424" s="1"/>
      <c r="P2424" s="1"/>
      <c r="T2424" s="1"/>
      <c r="U2424" s="1"/>
    </row>
    <row r="2425" spans="8:21" x14ac:dyDescent="0.3">
      <c r="H2425" s="1"/>
      <c r="K2425" s="1"/>
      <c r="O2425" s="1"/>
      <c r="P2425" s="1"/>
      <c r="T2425" s="1"/>
      <c r="U2425" s="1"/>
    </row>
    <row r="2426" spans="8:21" x14ac:dyDescent="0.3">
      <c r="H2426" s="1"/>
      <c r="K2426" s="1"/>
      <c r="O2426" s="1"/>
      <c r="P2426" s="1"/>
      <c r="T2426" s="1"/>
      <c r="U2426" s="1"/>
    </row>
    <row r="2427" spans="8:21" x14ac:dyDescent="0.3">
      <c r="H2427" s="1"/>
      <c r="K2427" s="1"/>
      <c r="O2427" s="1"/>
      <c r="P2427" s="1"/>
      <c r="T2427" s="1"/>
      <c r="U2427" s="1"/>
    </row>
    <row r="2428" spans="8:21" x14ac:dyDescent="0.3">
      <c r="H2428" s="1"/>
      <c r="K2428" s="1"/>
      <c r="O2428" s="1"/>
      <c r="P2428" s="1"/>
      <c r="T2428" s="1"/>
      <c r="U2428" s="1"/>
    </row>
    <row r="2429" spans="8:21" x14ac:dyDescent="0.3">
      <c r="H2429" s="1"/>
      <c r="K2429" s="1"/>
      <c r="O2429" s="1"/>
      <c r="P2429" s="1"/>
      <c r="T2429" s="1"/>
      <c r="U2429" s="1"/>
    </row>
    <row r="2430" spans="8:21" x14ac:dyDescent="0.3">
      <c r="H2430" s="1"/>
      <c r="K2430" s="1"/>
      <c r="O2430" s="1"/>
      <c r="P2430" s="1"/>
      <c r="T2430" s="1"/>
      <c r="U2430" s="1"/>
    </row>
    <row r="2431" spans="8:21" x14ac:dyDescent="0.3">
      <c r="H2431" s="1"/>
      <c r="K2431" s="1"/>
      <c r="O2431" s="1"/>
      <c r="P2431" s="1"/>
      <c r="T2431" s="1"/>
      <c r="U2431" s="1"/>
    </row>
    <row r="2432" spans="8:21" x14ac:dyDescent="0.3">
      <c r="H2432" s="1"/>
      <c r="K2432" s="1"/>
      <c r="O2432" s="1"/>
      <c r="P2432" s="1"/>
      <c r="T2432" s="1"/>
      <c r="U2432" s="1"/>
    </row>
    <row r="2433" spans="8:21" x14ac:dyDescent="0.3">
      <c r="H2433" s="1"/>
      <c r="K2433" s="1"/>
      <c r="O2433" s="1"/>
      <c r="P2433" s="1"/>
      <c r="T2433" s="1"/>
      <c r="U2433" s="1"/>
    </row>
    <row r="2434" spans="8:21" x14ac:dyDescent="0.3">
      <c r="H2434" s="1"/>
      <c r="K2434" s="1"/>
      <c r="O2434" s="1"/>
      <c r="P2434" s="1"/>
      <c r="T2434" s="1"/>
      <c r="U2434" s="1"/>
    </row>
    <row r="2435" spans="8:21" x14ac:dyDescent="0.3">
      <c r="H2435" s="1"/>
      <c r="K2435" s="1"/>
      <c r="O2435" s="1"/>
      <c r="P2435" s="1"/>
      <c r="T2435" s="1"/>
      <c r="U2435" s="1"/>
    </row>
    <row r="2436" spans="8:21" x14ac:dyDescent="0.3">
      <c r="H2436" s="1"/>
      <c r="K2436" s="1"/>
      <c r="O2436" s="1"/>
      <c r="P2436" s="1"/>
      <c r="T2436" s="1"/>
      <c r="U2436" s="1"/>
    </row>
    <row r="2437" spans="8:21" x14ac:dyDescent="0.3">
      <c r="H2437" s="1"/>
      <c r="K2437" s="1"/>
      <c r="O2437" s="1"/>
      <c r="P2437" s="1"/>
      <c r="T2437" s="1"/>
      <c r="U2437" s="1"/>
    </row>
    <row r="2438" spans="8:21" x14ac:dyDescent="0.3">
      <c r="H2438" s="1"/>
      <c r="K2438" s="1"/>
      <c r="O2438" s="1"/>
      <c r="P2438" s="1"/>
      <c r="T2438" s="1"/>
      <c r="U2438" s="1"/>
    </row>
    <row r="2439" spans="8:21" x14ac:dyDescent="0.3">
      <c r="H2439" s="1"/>
      <c r="K2439" s="1"/>
      <c r="O2439" s="1"/>
      <c r="P2439" s="1"/>
      <c r="T2439" s="1"/>
      <c r="U2439" s="1"/>
    </row>
    <row r="2440" spans="8:21" x14ac:dyDescent="0.3">
      <c r="H2440" s="1"/>
      <c r="K2440" s="1"/>
      <c r="O2440" s="1"/>
      <c r="P2440" s="1"/>
      <c r="T2440" s="1"/>
      <c r="U2440" s="1"/>
    </row>
    <row r="2441" spans="8:21" x14ac:dyDescent="0.3">
      <c r="H2441" s="1"/>
      <c r="K2441" s="1"/>
      <c r="O2441" s="1"/>
      <c r="P2441" s="1"/>
      <c r="T2441" s="1"/>
      <c r="U2441" s="1"/>
    </row>
    <row r="2442" spans="8:21" x14ac:dyDescent="0.3">
      <c r="H2442" s="1"/>
      <c r="K2442" s="1"/>
      <c r="O2442" s="1"/>
      <c r="P2442" s="1"/>
      <c r="T2442" s="1"/>
      <c r="U2442" s="1"/>
    </row>
    <row r="2443" spans="8:21" x14ac:dyDescent="0.3">
      <c r="H2443" s="1"/>
      <c r="K2443" s="1"/>
      <c r="O2443" s="1"/>
      <c r="P2443" s="1"/>
      <c r="T2443" s="1"/>
      <c r="U2443" s="1"/>
    </row>
    <row r="2444" spans="8:21" x14ac:dyDescent="0.3">
      <c r="H2444" s="1"/>
      <c r="K2444" s="1"/>
      <c r="O2444" s="1"/>
      <c r="P2444" s="1"/>
      <c r="T2444" s="1"/>
      <c r="U2444" s="1"/>
    </row>
    <row r="2445" spans="8:21" x14ac:dyDescent="0.3">
      <c r="H2445" s="1"/>
      <c r="K2445" s="1"/>
      <c r="O2445" s="1"/>
      <c r="P2445" s="1"/>
      <c r="T2445" s="1"/>
      <c r="U2445" s="1"/>
    </row>
    <row r="2446" spans="8:21" x14ac:dyDescent="0.3">
      <c r="H2446" s="1"/>
      <c r="K2446" s="1"/>
      <c r="O2446" s="1"/>
      <c r="P2446" s="1"/>
      <c r="T2446" s="1"/>
      <c r="U2446" s="1"/>
    </row>
    <row r="2447" spans="8:21" x14ac:dyDescent="0.3">
      <c r="H2447" s="1"/>
      <c r="K2447" s="1"/>
      <c r="O2447" s="1"/>
      <c r="P2447" s="1"/>
      <c r="T2447" s="1"/>
      <c r="U2447" s="1"/>
    </row>
    <row r="2448" spans="8:21" x14ac:dyDescent="0.3">
      <c r="H2448" s="1"/>
      <c r="K2448" s="1"/>
      <c r="O2448" s="1"/>
      <c r="P2448" s="1"/>
      <c r="T2448" s="1"/>
      <c r="U2448" s="1"/>
    </row>
    <row r="2449" spans="8:21" x14ac:dyDescent="0.3">
      <c r="H2449" s="1"/>
      <c r="K2449" s="1"/>
      <c r="O2449" s="1"/>
      <c r="P2449" s="1"/>
      <c r="T2449" s="1"/>
      <c r="U2449" s="1"/>
    </row>
    <row r="2450" spans="8:21" x14ac:dyDescent="0.3">
      <c r="H2450" s="1"/>
      <c r="K2450" s="1"/>
      <c r="O2450" s="1"/>
      <c r="P2450" s="1"/>
      <c r="T2450" s="1"/>
      <c r="U2450" s="1"/>
    </row>
    <row r="2451" spans="8:21" x14ac:dyDescent="0.3">
      <c r="H2451" s="1"/>
      <c r="K2451" s="1"/>
      <c r="O2451" s="1"/>
      <c r="P2451" s="1"/>
      <c r="T2451" s="1"/>
      <c r="U2451" s="1"/>
    </row>
    <row r="2452" spans="8:21" x14ac:dyDescent="0.3">
      <c r="H2452" s="1"/>
      <c r="K2452" s="1"/>
      <c r="O2452" s="1"/>
      <c r="P2452" s="1"/>
      <c r="T2452" s="1"/>
      <c r="U2452" s="1"/>
    </row>
    <row r="2453" spans="8:21" x14ac:dyDescent="0.3">
      <c r="H2453" s="1"/>
      <c r="K2453" s="1"/>
      <c r="O2453" s="1"/>
      <c r="P2453" s="1"/>
      <c r="T2453" s="1"/>
      <c r="U2453" s="1"/>
    </row>
    <row r="2454" spans="8:21" x14ac:dyDescent="0.3">
      <c r="H2454" s="1"/>
      <c r="K2454" s="1"/>
      <c r="O2454" s="1"/>
      <c r="P2454" s="1"/>
      <c r="T2454" s="1"/>
      <c r="U2454" s="1"/>
    </row>
    <row r="2455" spans="8:21" x14ac:dyDescent="0.3">
      <c r="H2455" s="1"/>
      <c r="K2455" s="1"/>
      <c r="O2455" s="1"/>
      <c r="P2455" s="1"/>
      <c r="T2455" s="1"/>
      <c r="U2455" s="1"/>
    </row>
    <row r="2456" spans="8:21" x14ac:dyDescent="0.3">
      <c r="H2456" s="1"/>
      <c r="K2456" s="1"/>
      <c r="O2456" s="1"/>
      <c r="P2456" s="1"/>
      <c r="T2456" s="1"/>
      <c r="U2456" s="1"/>
    </row>
    <row r="2457" spans="8:21" x14ac:dyDescent="0.3">
      <c r="H2457" s="1"/>
      <c r="K2457" s="1"/>
      <c r="O2457" s="1"/>
      <c r="P2457" s="1"/>
      <c r="T2457" s="1"/>
      <c r="U2457" s="1"/>
    </row>
    <row r="2458" spans="8:21" x14ac:dyDescent="0.3">
      <c r="H2458" s="1"/>
      <c r="K2458" s="1"/>
      <c r="O2458" s="1"/>
      <c r="P2458" s="1"/>
      <c r="T2458" s="1"/>
      <c r="U2458" s="1"/>
    </row>
    <row r="2459" spans="8:21" x14ac:dyDescent="0.3">
      <c r="H2459" s="1"/>
      <c r="K2459" s="1"/>
      <c r="O2459" s="1"/>
      <c r="P2459" s="1"/>
      <c r="T2459" s="1"/>
      <c r="U2459" s="1"/>
    </row>
    <row r="2460" spans="8:21" x14ac:dyDescent="0.3">
      <c r="H2460" s="1"/>
      <c r="K2460" s="1"/>
      <c r="O2460" s="1"/>
      <c r="P2460" s="1"/>
      <c r="T2460" s="1"/>
      <c r="U2460" s="1"/>
    </row>
    <row r="2461" spans="8:21" x14ac:dyDescent="0.3">
      <c r="H2461" s="1"/>
      <c r="K2461" s="1"/>
      <c r="O2461" s="1"/>
      <c r="P2461" s="1"/>
      <c r="T2461" s="1"/>
      <c r="U2461" s="1"/>
    </row>
    <row r="2462" spans="8:21" x14ac:dyDescent="0.3">
      <c r="H2462" s="1"/>
      <c r="K2462" s="1"/>
      <c r="O2462" s="1"/>
      <c r="P2462" s="1"/>
      <c r="T2462" s="1"/>
      <c r="U2462" s="1"/>
    </row>
    <row r="2463" spans="8:21" x14ac:dyDescent="0.3">
      <c r="H2463" s="1"/>
      <c r="K2463" s="1"/>
      <c r="O2463" s="1"/>
      <c r="P2463" s="1"/>
      <c r="T2463" s="1"/>
      <c r="U2463" s="1"/>
    </row>
    <row r="2464" spans="8:21" x14ac:dyDescent="0.3">
      <c r="H2464" s="1"/>
      <c r="K2464" s="1"/>
      <c r="O2464" s="1"/>
      <c r="P2464" s="1"/>
      <c r="T2464" s="1"/>
      <c r="U2464" s="1"/>
    </row>
    <row r="2465" spans="8:21" x14ac:dyDescent="0.3">
      <c r="H2465" s="1"/>
      <c r="K2465" s="1"/>
      <c r="O2465" s="1"/>
      <c r="P2465" s="1"/>
      <c r="T2465" s="1"/>
      <c r="U2465" s="1"/>
    </row>
    <row r="2466" spans="8:21" x14ac:dyDescent="0.3">
      <c r="H2466" s="1"/>
      <c r="K2466" s="1"/>
      <c r="O2466" s="1"/>
      <c r="P2466" s="1"/>
      <c r="T2466" s="1"/>
      <c r="U2466" s="1"/>
    </row>
    <row r="2467" spans="8:21" x14ac:dyDescent="0.3">
      <c r="H2467" s="1"/>
      <c r="K2467" s="1"/>
      <c r="O2467" s="1"/>
      <c r="P2467" s="1"/>
      <c r="T2467" s="1"/>
      <c r="U2467" s="1"/>
    </row>
    <row r="2468" spans="8:21" x14ac:dyDescent="0.3">
      <c r="H2468" s="1"/>
      <c r="K2468" s="1"/>
      <c r="O2468" s="1"/>
      <c r="P2468" s="1"/>
      <c r="T2468" s="1"/>
      <c r="U2468" s="1"/>
    </row>
    <row r="2469" spans="8:21" x14ac:dyDescent="0.3">
      <c r="H2469" s="1"/>
      <c r="K2469" s="1"/>
      <c r="O2469" s="1"/>
      <c r="P2469" s="1"/>
      <c r="T2469" s="1"/>
      <c r="U2469" s="1"/>
    </row>
    <row r="2470" spans="8:21" x14ac:dyDescent="0.3">
      <c r="H2470" s="1"/>
      <c r="K2470" s="1"/>
      <c r="O2470" s="1"/>
      <c r="P2470" s="1"/>
      <c r="T2470" s="1"/>
      <c r="U2470" s="1"/>
    </row>
    <row r="2471" spans="8:21" x14ac:dyDescent="0.3">
      <c r="H2471" s="1"/>
      <c r="K2471" s="1"/>
      <c r="O2471" s="1"/>
      <c r="P2471" s="1"/>
      <c r="T2471" s="1"/>
      <c r="U2471" s="1"/>
    </row>
    <row r="2472" spans="8:21" x14ac:dyDescent="0.3">
      <c r="H2472" s="1"/>
      <c r="K2472" s="1"/>
      <c r="O2472" s="1"/>
      <c r="P2472" s="1"/>
      <c r="T2472" s="1"/>
      <c r="U2472" s="1"/>
    </row>
    <row r="2473" spans="8:21" x14ac:dyDescent="0.3">
      <c r="H2473" s="1"/>
      <c r="K2473" s="1"/>
      <c r="O2473" s="1"/>
      <c r="P2473" s="1"/>
      <c r="T2473" s="1"/>
      <c r="U2473" s="1"/>
    </row>
    <row r="2474" spans="8:21" x14ac:dyDescent="0.3">
      <c r="H2474" s="1"/>
      <c r="K2474" s="1"/>
      <c r="O2474" s="1"/>
      <c r="P2474" s="1"/>
      <c r="T2474" s="1"/>
      <c r="U2474" s="1"/>
    </row>
    <row r="2475" spans="8:21" x14ac:dyDescent="0.3">
      <c r="H2475" s="1"/>
      <c r="K2475" s="1"/>
      <c r="O2475" s="1"/>
      <c r="P2475" s="1"/>
      <c r="T2475" s="1"/>
      <c r="U2475" s="1"/>
    </row>
    <row r="2476" spans="8:21" x14ac:dyDescent="0.3">
      <c r="H2476" s="1"/>
      <c r="K2476" s="1"/>
      <c r="O2476" s="1"/>
      <c r="P2476" s="1"/>
      <c r="T2476" s="1"/>
      <c r="U2476" s="1"/>
    </row>
    <row r="2477" spans="8:21" x14ac:dyDescent="0.3">
      <c r="H2477" s="1"/>
      <c r="K2477" s="1"/>
      <c r="O2477" s="1"/>
      <c r="P2477" s="1"/>
      <c r="T2477" s="1"/>
      <c r="U2477" s="1"/>
    </row>
    <row r="2478" spans="8:21" x14ac:dyDescent="0.3">
      <c r="H2478" s="1"/>
      <c r="K2478" s="1"/>
      <c r="O2478" s="1"/>
      <c r="P2478" s="1"/>
      <c r="T2478" s="1"/>
      <c r="U2478" s="1"/>
    </row>
    <row r="2479" spans="8:21" x14ac:dyDescent="0.3">
      <c r="H2479" s="1"/>
      <c r="K2479" s="1"/>
      <c r="O2479" s="1"/>
      <c r="P2479" s="1"/>
      <c r="T2479" s="1"/>
      <c r="U2479" s="1"/>
    </row>
    <row r="2480" spans="8:21" x14ac:dyDescent="0.3">
      <c r="H2480" s="1"/>
      <c r="K2480" s="1"/>
      <c r="O2480" s="1"/>
      <c r="P2480" s="1"/>
      <c r="T2480" s="1"/>
      <c r="U2480" s="1"/>
    </row>
    <row r="2481" spans="8:21" x14ac:dyDescent="0.3">
      <c r="H2481" s="1"/>
      <c r="K2481" s="1"/>
      <c r="O2481" s="1"/>
      <c r="P2481" s="1"/>
      <c r="T2481" s="1"/>
      <c r="U2481" s="1"/>
    </row>
    <row r="2482" spans="8:21" x14ac:dyDescent="0.3">
      <c r="H2482" s="1"/>
      <c r="K2482" s="1"/>
      <c r="O2482" s="1"/>
      <c r="P2482" s="1"/>
      <c r="T2482" s="1"/>
      <c r="U2482" s="1"/>
    </row>
    <row r="2483" spans="8:21" x14ac:dyDescent="0.3">
      <c r="H2483" s="1"/>
      <c r="K2483" s="1"/>
      <c r="O2483" s="1"/>
      <c r="P2483" s="1"/>
      <c r="T2483" s="1"/>
      <c r="U2483" s="1"/>
    </row>
    <row r="2484" spans="8:21" x14ac:dyDescent="0.3">
      <c r="H2484" s="1"/>
      <c r="K2484" s="1"/>
      <c r="O2484" s="1"/>
      <c r="P2484" s="1"/>
      <c r="T2484" s="1"/>
      <c r="U2484" s="1"/>
    </row>
    <row r="2485" spans="8:21" x14ac:dyDescent="0.3">
      <c r="H2485" s="1"/>
      <c r="K2485" s="1"/>
      <c r="O2485" s="1"/>
      <c r="P2485" s="1"/>
      <c r="T2485" s="1"/>
      <c r="U2485" s="1"/>
    </row>
    <row r="2486" spans="8:21" x14ac:dyDescent="0.3">
      <c r="H2486" s="1"/>
      <c r="K2486" s="1"/>
      <c r="O2486" s="1"/>
      <c r="P2486" s="1"/>
      <c r="T2486" s="1"/>
      <c r="U2486" s="1"/>
    </row>
    <row r="2487" spans="8:21" x14ac:dyDescent="0.3">
      <c r="H2487" s="1"/>
      <c r="K2487" s="1"/>
      <c r="O2487" s="1"/>
      <c r="P2487" s="1"/>
      <c r="T2487" s="1"/>
      <c r="U2487" s="1"/>
    </row>
    <row r="2488" spans="8:21" x14ac:dyDescent="0.3">
      <c r="H2488" s="1"/>
      <c r="K2488" s="1"/>
      <c r="O2488" s="1"/>
      <c r="P2488" s="1"/>
      <c r="T2488" s="1"/>
      <c r="U2488" s="1"/>
    </row>
    <row r="2489" spans="8:21" x14ac:dyDescent="0.3">
      <c r="H2489" s="1"/>
      <c r="K2489" s="1"/>
      <c r="O2489" s="1"/>
      <c r="P2489" s="1"/>
      <c r="T2489" s="1"/>
      <c r="U2489" s="1"/>
    </row>
    <row r="2490" spans="8:21" x14ac:dyDescent="0.3">
      <c r="H2490" s="1"/>
      <c r="K2490" s="1"/>
      <c r="O2490" s="1"/>
      <c r="P2490" s="1"/>
      <c r="T2490" s="1"/>
      <c r="U2490" s="1"/>
    </row>
    <row r="2491" spans="8:21" x14ac:dyDescent="0.3">
      <c r="H2491" s="1"/>
      <c r="K2491" s="1"/>
      <c r="O2491" s="1"/>
      <c r="P2491" s="1"/>
      <c r="T2491" s="1"/>
      <c r="U2491" s="1"/>
    </row>
    <row r="2492" spans="8:21" x14ac:dyDescent="0.3">
      <c r="H2492" s="1"/>
      <c r="K2492" s="1"/>
      <c r="O2492" s="1"/>
      <c r="P2492" s="1"/>
      <c r="T2492" s="1"/>
      <c r="U2492" s="1"/>
    </row>
    <row r="2493" spans="8:21" x14ac:dyDescent="0.3">
      <c r="H2493" s="1"/>
      <c r="K2493" s="1"/>
      <c r="O2493" s="1"/>
      <c r="P2493" s="1"/>
      <c r="T2493" s="1"/>
      <c r="U2493" s="1"/>
    </row>
    <row r="2494" spans="8:21" x14ac:dyDescent="0.3">
      <c r="H2494" s="1"/>
      <c r="K2494" s="1"/>
      <c r="O2494" s="1"/>
      <c r="P2494" s="1"/>
      <c r="T2494" s="1"/>
      <c r="U2494" s="1"/>
    </row>
    <row r="2495" spans="8:21" x14ac:dyDescent="0.3">
      <c r="H2495" s="1"/>
      <c r="K2495" s="1"/>
      <c r="O2495" s="1"/>
      <c r="P2495" s="1"/>
      <c r="T2495" s="1"/>
      <c r="U2495" s="1"/>
    </row>
    <row r="2496" spans="8:21" x14ac:dyDescent="0.3">
      <c r="H2496" s="1"/>
      <c r="K2496" s="1"/>
      <c r="O2496" s="1"/>
      <c r="P2496" s="1"/>
      <c r="T2496" s="1"/>
      <c r="U2496" s="1"/>
    </row>
    <row r="2497" spans="8:21" x14ac:dyDescent="0.3">
      <c r="H2497" s="1"/>
      <c r="K2497" s="1"/>
      <c r="O2497" s="1"/>
      <c r="P2497" s="1"/>
      <c r="T2497" s="1"/>
      <c r="U2497" s="1"/>
    </row>
    <row r="2498" spans="8:21" x14ac:dyDescent="0.3">
      <c r="H2498" s="1"/>
      <c r="K2498" s="1"/>
      <c r="O2498" s="1"/>
      <c r="P2498" s="1"/>
      <c r="T2498" s="1"/>
      <c r="U2498" s="1"/>
    </row>
    <row r="2499" spans="8:21" x14ac:dyDescent="0.3">
      <c r="H2499" s="1"/>
      <c r="K2499" s="1"/>
      <c r="O2499" s="1"/>
      <c r="P2499" s="1"/>
      <c r="T2499" s="1"/>
      <c r="U2499" s="1"/>
    </row>
    <row r="2500" spans="8:21" x14ac:dyDescent="0.3">
      <c r="H2500" s="1"/>
      <c r="K2500" s="1"/>
      <c r="O2500" s="1"/>
      <c r="P2500" s="1"/>
      <c r="T2500" s="1"/>
      <c r="U2500" s="1"/>
    </row>
    <row r="2501" spans="8:21" x14ac:dyDescent="0.3">
      <c r="H2501" s="1"/>
      <c r="K2501" s="1"/>
      <c r="O2501" s="1"/>
      <c r="P2501" s="1"/>
      <c r="T2501" s="1"/>
      <c r="U2501" s="1"/>
    </row>
    <row r="2502" spans="8:21" x14ac:dyDescent="0.3">
      <c r="H2502" s="1"/>
      <c r="K2502" s="1"/>
      <c r="O2502" s="1"/>
      <c r="P2502" s="1"/>
      <c r="T2502" s="1"/>
      <c r="U2502" s="1"/>
    </row>
    <row r="2503" spans="8:21" x14ac:dyDescent="0.3">
      <c r="H2503" s="1"/>
      <c r="K2503" s="1"/>
      <c r="O2503" s="1"/>
      <c r="P2503" s="1"/>
      <c r="T2503" s="1"/>
      <c r="U2503" s="1"/>
    </row>
    <row r="2504" spans="8:21" x14ac:dyDescent="0.3">
      <c r="H2504" s="1"/>
      <c r="K2504" s="1"/>
      <c r="O2504" s="1"/>
      <c r="P2504" s="1"/>
      <c r="T2504" s="1"/>
      <c r="U2504" s="1"/>
    </row>
    <row r="2505" spans="8:21" x14ac:dyDescent="0.3">
      <c r="H2505" s="1"/>
      <c r="K2505" s="1"/>
      <c r="O2505" s="1"/>
      <c r="P2505" s="1"/>
      <c r="T2505" s="1"/>
      <c r="U2505" s="1"/>
    </row>
    <row r="2506" spans="8:21" x14ac:dyDescent="0.3">
      <c r="H2506" s="1"/>
      <c r="K2506" s="1"/>
      <c r="O2506" s="1"/>
      <c r="P2506" s="1"/>
      <c r="T2506" s="1"/>
      <c r="U2506" s="1"/>
    </row>
    <row r="2507" spans="8:21" x14ac:dyDescent="0.3">
      <c r="H2507" s="1"/>
      <c r="K2507" s="1"/>
      <c r="O2507" s="1"/>
      <c r="P2507" s="1"/>
      <c r="T2507" s="1"/>
      <c r="U2507" s="1"/>
    </row>
    <row r="2508" spans="8:21" x14ac:dyDescent="0.3">
      <c r="H2508" s="1"/>
      <c r="K2508" s="1"/>
      <c r="O2508" s="1"/>
      <c r="P2508" s="1"/>
      <c r="T2508" s="1"/>
      <c r="U2508" s="1"/>
    </row>
    <row r="2509" spans="8:21" x14ac:dyDescent="0.3">
      <c r="H2509" s="1"/>
      <c r="K2509" s="1"/>
      <c r="O2509" s="1"/>
      <c r="P2509" s="1"/>
      <c r="T2509" s="1"/>
      <c r="U2509" s="1"/>
    </row>
    <row r="2510" spans="8:21" x14ac:dyDescent="0.3">
      <c r="H2510" s="1"/>
      <c r="K2510" s="1"/>
      <c r="O2510" s="1"/>
      <c r="P2510" s="1"/>
      <c r="T2510" s="1"/>
      <c r="U2510" s="1"/>
    </row>
    <row r="2511" spans="8:21" x14ac:dyDescent="0.3">
      <c r="H2511" s="1"/>
      <c r="K2511" s="1"/>
      <c r="O2511" s="1"/>
      <c r="P2511" s="1"/>
      <c r="T2511" s="1"/>
      <c r="U2511" s="1"/>
    </row>
    <row r="2512" spans="8:21" x14ac:dyDescent="0.3">
      <c r="H2512" s="1"/>
      <c r="K2512" s="1"/>
      <c r="O2512" s="1"/>
      <c r="P2512" s="1"/>
      <c r="T2512" s="1"/>
      <c r="U2512" s="1"/>
    </row>
    <row r="2513" spans="8:21" x14ac:dyDescent="0.3">
      <c r="H2513" s="1"/>
      <c r="K2513" s="1"/>
      <c r="O2513" s="1"/>
      <c r="P2513" s="1"/>
      <c r="T2513" s="1"/>
      <c r="U2513" s="1"/>
    </row>
    <row r="2514" spans="8:21" x14ac:dyDescent="0.3">
      <c r="H2514" s="1"/>
      <c r="K2514" s="1"/>
      <c r="O2514" s="1"/>
      <c r="P2514" s="1"/>
      <c r="T2514" s="1"/>
      <c r="U2514" s="1"/>
    </row>
    <row r="2515" spans="8:21" x14ac:dyDescent="0.3">
      <c r="H2515" s="1"/>
      <c r="K2515" s="1"/>
      <c r="O2515" s="1"/>
      <c r="P2515" s="1"/>
      <c r="T2515" s="1"/>
      <c r="U2515" s="1"/>
    </row>
    <row r="2516" spans="8:21" x14ac:dyDescent="0.3">
      <c r="H2516" s="1"/>
      <c r="K2516" s="1"/>
      <c r="O2516" s="1"/>
      <c r="P2516" s="1"/>
      <c r="T2516" s="1"/>
      <c r="U2516" s="1"/>
    </row>
    <row r="2517" spans="8:21" x14ac:dyDescent="0.3">
      <c r="H2517" s="1"/>
      <c r="K2517" s="1"/>
      <c r="O2517" s="1"/>
      <c r="P2517" s="1"/>
      <c r="T2517" s="1"/>
      <c r="U2517" s="1"/>
    </row>
    <row r="2518" spans="8:21" x14ac:dyDescent="0.3">
      <c r="H2518" s="1"/>
      <c r="K2518" s="1"/>
      <c r="O2518" s="1"/>
      <c r="P2518" s="1"/>
      <c r="T2518" s="1"/>
      <c r="U2518" s="1"/>
    </row>
    <row r="2519" spans="8:21" x14ac:dyDescent="0.3">
      <c r="H2519" s="1"/>
      <c r="K2519" s="1"/>
      <c r="O2519" s="1"/>
      <c r="P2519" s="1"/>
      <c r="T2519" s="1"/>
      <c r="U2519" s="1"/>
    </row>
    <row r="2520" spans="8:21" x14ac:dyDescent="0.3">
      <c r="H2520" s="1"/>
      <c r="K2520" s="1"/>
      <c r="O2520" s="1"/>
      <c r="P2520" s="1"/>
      <c r="T2520" s="1"/>
      <c r="U2520" s="1"/>
    </row>
    <row r="2521" spans="8:21" x14ac:dyDescent="0.3">
      <c r="H2521" s="1"/>
      <c r="K2521" s="1"/>
      <c r="O2521" s="1"/>
      <c r="P2521" s="1"/>
      <c r="T2521" s="1"/>
      <c r="U2521" s="1"/>
    </row>
    <row r="2522" spans="8:21" x14ac:dyDescent="0.3">
      <c r="H2522" s="1"/>
      <c r="K2522" s="1"/>
      <c r="O2522" s="1"/>
      <c r="P2522" s="1"/>
      <c r="T2522" s="1"/>
      <c r="U2522" s="1"/>
    </row>
    <row r="2523" spans="8:21" x14ac:dyDescent="0.3">
      <c r="H2523" s="1"/>
      <c r="K2523" s="1"/>
      <c r="O2523" s="1"/>
      <c r="P2523" s="1"/>
      <c r="T2523" s="1"/>
      <c r="U2523" s="1"/>
    </row>
    <row r="2524" spans="8:21" x14ac:dyDescent="0.3">
      <c r="H2524" s="1"/>
      <c r="K2524" s="1"/>
      <c r="O2524" s="1"/>
      <c r="P2524" s="1"/>
      <c r="T2524" s="1"/>
      <c r="U2524" s="1"/>
    </row>
    <row r="2525" spans="8:21" x14ac:dyDescent="0.3">
      <c r="H2525" s="1"/>
      <c r="K2525" s="1"/>
      <c r="O2525" s="1"/>
      <c r="P2525" s="1"/>
      <c r="T2525" s="1"/>
      <c r="U2525" s="1"/>
    </row>
    <row r="2526" spans="8:21" x14ac:dyDescent="0.3">
      <c r="H2526" s="1"/>
      <c r="K2526" s="1"/>
      <c r="O2526" s="1"/>
      <c r="P2526" s="1"/>
      <c r="T2526" s="1"/>
      <c r="U2526" s="1"/>
    </row>
    <row r="2527" spans="8:21" x14ac:dyDescent="0.3">
      <c r="H2527" s="1"/>
      <c r="K2527" s="1"/>
      <c r="O2527" s="1"/>
      <c r="P2527" s="1"/>
      <c r="T2527" s="1"/>
      <c r="U2527" s="1"/>
    </row>
    <row r="2528" spans="8:21" x14ac:dyDescent="0.3">
      <c r="H2528" s="1"/>
      <c r="K2528" s="1"/>
      <c r="O2528" s="1"/>
      <c r="P2528" s="1"/>
      <c r="T2528" s="1"/>
      <c r="U2528" s="1"/>
    </row>
    <row r="2529" spans="8:21" x14ac:dyDescent="0.3">
      <c r="H2529" s="1"/>
      <c r="K2529" s="1"/>
      <c r="O2529" s="1"/>
      <c r="P2529" s="1"/>
      <c r="T2529" s="1"/>
      <c r="U2529" s="1"/>
    </row>
    <row r="2530" spans="8:21" x14ac:dyDescent="0.3">
      <c r="H2530" s="1"/>
      <c r="K2530" s="1"/>
      <c r="O2530" s="1"/>
      <c r="P2530" s="1"/>
      <c r="T2530" s="1"/>
      <c r="U2530" s="1"/>
    </row>
    <row r="2531" spans="8:21" x14ac:dyDescent="0.3">
      <c r="H2531" s="1"/>
      <c r="K2531" s="1"/>
      <c r="O2531" s="1"/>
      <c r="P2531" s="1"/>
      <c r="T2531" s="1"/>
      <c r="U2531" s="1"/>
    </row>
    <row r="2532" spans="8:21" x14ac:dyDescent="0.3">
      <c r="H2532" s="1"/>
      <c r="K2532" s="1"/>
      <c r="O2532" s="1"/>
      <c r="P2532" s="1"/>
      <c r="T2532" s="1"/>
      <c r="U2532" s="1"/>
    </row>
    <row r="2533" spans="8:21" x14ac:dyDescent="0.3">
      <c r="H2533" s="1"/>
      <c r="K2533" s="1"/>
      <c r="O2533" s="1"/>
      <c r="P2533" s="1"/>
      <c r="T2533" s="1"/>
      <c r="U2533" s="1"/>
    </row>
    <row r="2534" spans="8:21" x14ac:dyDescent="0.3">
      <c r="H2534" s="1"/>
      <c r="K2534" s="1"/>
      <c r="O2534" s="1"/>
      <c r="P2534" s="1"/>
      <c r="T2534" s="1"/>
      <c r="U2534" s="1"/>
    </row>
    <row r="2535" spans="8:21" x14ac:dyDescent="0.3">
      <c r="H2535" s="1"/>
      <c r="K2535" s="1"/>
      <c r="O2535" s="1"/>
      <c r="P2535" s="1"/>
      <c r="T2535" s="1"/>
      <c r="U2535" s="1"/>
    </row>
    <row r="2536" spans="8:21" x14ac:dyDescent="0.3">
      <c r="H2536" s="1"/>
      <c r="K2536" s="1"/>
      <c r="O2536" s="1"/>
      <c r="P2536" s="1"/>
      <c r="T2536" s="1"/>
      <c r="U2536" s="1"/>
    </row>
    <row r="2537" spans="8:21" x14ac:dyDescent="0.3">
      <c r="H2537" s="1"/>
      <c r="K2537" s="1"/>
      <c r="O2537" s="1"/>
      <c r="P2537" s="1"/>
      <c r="T2537" s="1"/>
      <c r="U2537" s="1"/>
    </row>
    <row r="2538" spans="8:21" x14ac:dyDescent="0.3">
      <c r="H2538" s="1"/>
      <c r="K2538" s="1"/>
      <c r="O2538" s="1"/>
      <c r="P2538" s="1"/>
      <c r="T2538" s="1"/>
      <c r="U2538" s="1"/>
    </row>
    <row r="2539" spans="8:21" x14ac:dyDescent="0.3">
      <c r="H2539" s="1"/>
      <c r="K2539" s="1"/>
      <c r="O2539" s="1"/>
      <c r="P2539" s="1"/>
      <c r="T2539" s="1"/>
      <c r="U2539" s="1"/>
    </row>
    <row r="2540" spans="8:21" x14ac:dyDescent="0.3">
      <c r="H2540" s="1"/>
      <c r="K2540" s="1"/>
      <c r="O2540" s="1"/>
      <c r="P2540" s="1"/>
      <c r="T2540" s="1"/>
      <c r="U2540" s="1"/>
    </row>
    <row r="2541" spans="8:21" x14ac:dyDescent="0.3">
      <c r="H2541" s="1"/>
      <c r="K2541" s="1"/>
      <c r="O2541" s="1"/>
      <c r="P2541" s="1"/>
      <c r="T2541" s="1"/>
      <c r="U2541" s="1"/>
    </row>
    <row r="2542" spans="8:21" x14ac:dyDescent="0.3">
      <c r="H2542" s="1"/>
      <c r="K2542" s="1"/>
      <c r="O2542" s="1"/>
      <c r="P2542" s="1"/>
      <c r="T2542" s="1"/>
      <c r="U2542" s="1"/>
    </row>
    <row r="2543" spans="8:21" x14ac:dyDescent="0.3">
      <c r="H2543" s="1"/>
      <c r="K2543" s="1"/>
      <c r="O2543" s="1"/>
      <c r="P2543" s="1"/>
      <c r="T2543" s="1"/>
      <c r="U2543" s="1"/>
    </row>
    <row r="2544" spans="8:21" x14ac:dyDescent="0.3">
      <c r="H2544" s="1"/>
      <c r="K2544" s="1"/>
      <c r="O2544" s="1"/>
      <c r="P2544" s="1"/>
      <c r="T2544" s="1"/>
      <c r="U2544" s="1"/>
    </row>
    <row r="2545" spans="8:21" x14ac:dyDescent="0.3">
      <c r="H2545" s="1"/>
      <c r="K2545" s="1"/>
      <c r="O2545" s="1"/>
      <c r="P2545" s="1"/>
      <c r="T2545" s="1"/>
      <c r="U2545" s="1"/>
    </row>
    <row r="2546" spans="8:21" x14ac:dyDescent="0.3">
      <c r="H2546" s="1"/>
      <c r="K2546" s="1"/>
      <c r="O2546" s="1"/>
      <c r="P2546" s="1"/>
      <c r="T2546" s="1"/>
      <c r="U2546" s="1"/>
    </row>
    <row r="2547" spans="8:21" x14ac:dyDescent="0.3">
      <c r="H2547" s="1"/>
      <c r="K2547" s="1"/>
      <c r="O2547" s="1"/>
      <c r="P2547" s="1"/>
      <c r="T2547" s="1"/>
      <c r="U2547" s="1"/>
    </row>
    <row r="2548" spans="8:21" x14ac:dyDescent="0.3">
      <c r="H2548" s="1"/>
      <c r="K2548" s="1"/>
      <c r="O2548" s="1"/>
      <c r="P2548" s="1"/>
      <c r="T2548" s="1"/>
      <c r="U2548" s="1"/>
    </row>
    <row r="2549" spans="8:21" x14ac:dyDescent="0.3">
      <c r="H2549" s="1"/>
      <c r="K2549" s="1"/>
      <c r="O2549" s="1"/>
      <c r="P2549" s="1"/>
      <c r="T2549" s="1"/>
      <c r="U2549" s="1"/>
    </row>
    <row r="2550" spans="8:21" x14ac:dyDescent="0.3">
      <c r="H2550" s="1"/>
      <c r="K2550" s="1"/>
      <c r="O2550" s="1"/>
      <c r="P2550" s="1"/>
      <c r="T2550" s="1"/>
      <c r="U2550" s="1"/>
    </row>
    <row r="2551" spans="8:21" x14ac:dyDescent="0.3">
      <c r="H2551" s="1"/>
      <c r="K2551" s="1"/>
      <c r="O2551" s="1"/>
      <c r="P2551" s="1"/>
      <c r="T2551" s="1"/>
      <c r="U2551" s="1"/>
    </row>
    <row r="2552" spans="8:21" x14ac:dyDescent="0.3">
      <c r="H2552" s="1"/>
      <c r="K2552" s="1"/>
      <c r="O2552" s="1"/>
      <c r="P2552" s="1"/>
      <c r="T2552" s="1"/>
      <c r="U2552" s="1"/>
    </row>
    <row r="2553" spans="8:21" x14ac:dyDescent="0.3">
      <c r="H2553" s="1"/>
      <c r="K2553" s="1"/>
      <c r="O2553" s="1"/>
      <c r="P2553" s="1"/>
      <c r="T2553" s="1"/>
      <c r="U2553" s="1"/>
    </row>
    <row r="2554" spans="8:21" x14ac:dyDescent="0.3">
      <c r="H2554" s="1"/>
      <c r="K2554" s="1"/>
      <c r="O2554" s="1"/>
      <c r="P2554" s="1"/>
      <c r="T2554" s="1"/>
      <c r="U2554" s="1"/>
    </row>
    <row r="2555" spans="8:21" x14ac:dyDescent="0.3">
      <c r="H2555" s="1"/>
      <c r="K2555" s="1"/>
      <c r="O2555" s="1"/>
      <c r="P2555" s="1"/>
      <c r="T2555" s="1"/>
      <c r="U2555" s="1"/>
    </row>
    <row r="2556" spans="8:21" x14ac:dyDescent="0.3">
      <c r="H2556" s="1"/>
      <c r="K2556" s="1"/>
      <c r="O2556" s="1"/>
      <c r="P2556" s="1"/>
      <c r="T2556" s="1"/>
      <c r="U2556" s="1"/>
    </row>
    <row r="2557" spans="8:21" x14ac:dyDescent="0.3">
      <c r="H2557" s="1"/>
      <c r="K2557" s="1"/>
      <c r="O2557" s="1"/>
      <c r="P2557" s="1"/>
      <c r="T2557" s="1"/>
      <c r="U2557" s="1"/>
    </row>
    <row r="2558" spans="8:21" x14ac:dyDescent="0.3">
      <c r="H2558" s="1"/>
      <c r="K2558" s="1"/>
      <c r="O2558" s="1"/>
      <c r="P2558" s="1"/>
      <c r="T2558" s="1"/>
      <c r="U2558" s="1"/>
    </row>
    <row r="2559" spans="8:21" x14ac:dyDescent="0.3">
      <c r="H2559" s="1"/>
      <c r="K2559" s="1"/>
      <c r="O2559" s="1"/>
      <c r="P2559" s="1"/>
      <c r="T2559" s="1"/>
      <c r="U2559" s="1"/>
    </row>
    <row r="2560" spans="8:21" x14ac:dyDescent="0.3">
      <c r="H2560" s="1"/>
      <c r="K2560" s="1"/>
      <c r="O2560" s="1"/>
      <c r="P2560" s="1"/>
      <c r="T2560" s="1"/>
      <c r="U2560" s="1"/>
    </row>
    <row r="2561" spans="8:21" x14ac:dyDescent="0.3">
      <c r="H2561" s="1"/>
      <c r="K2561" s="1"/>
      <c r="O2561" s="1"/>
      <c r="P2561" s="1"/>
      <c r="T2561" s="1"/>
      <c r="U2561" s="1"/>
    </row>
    <row r="2562" spans="8:21" x14ac:dyDescent="0.3">
      <c r="H2562" s="1"/>
      <c r="K2562" s="1"/>
      <c r="O2562" s="1"/>
      <c r="P2562" s="1"/>
      <c r="T2562" s="1"/>
      <c r="U2562" s="1"/>
    </row>
    <row r="2563" spans="8:21" x14ac:dyDescent="0.3">
      <c r="H2563" s="1"/>
      <c r="K2563" s="1"/>
      <c r="O2563" s="1"/>
      <c r="P2563" s="1"/>
      <c r="T2563" s="1"/>
      <c r="U2563" s="1"/>
    </row>
    <row r="2564" spans="8:21" x14ac:dyDescent="0.3">
      <c r="H2564" s="1"/>
      <c r="K2564" s="1"/>
      <c r="O2564" s="1"/>
      <c r="P2564" s="1"/>
      <c r="T2564" s="1"/>
      <c r="U2564" s="1"/>
    </row>
    <row r="2565" spans="8:21" x14ac:dyDescent="0.3">
      <c r="H2565" s="1"/>
      <c r="K2565" s="1"/>
      <c r="O2565" s="1"/>
      <c r="P2565" s="1"/>
      <c r="T2565" s="1"/>
      <c r="U2565" s="1"/>
    </row>
    <row r="2566" spans="8:21" x14ac:dyDescent="0.3">
      <c r="H2566" s="1"/>
      <c r="K2566" s="1"/>
      <c r="O2566" s="1"/>
      <c r="P2566" s="1"/>
      <c r="T2566" s="1"/>
      <c r="U2566" s="1"/>
    </row>
    <row r="2567" spans="8:21" x14ac:dyDescent="0.3">
      <c r="H2567" s="1"/>
      <c r="K2567" s="1"/>
      <c r="O2567" s="1"/>
      <c r="P2567" s="1"/>
      <c r="T2567" s="1"/>
      <c r="U2567" s="1"/>
    </row>
    <row r="2568" spans="8:21" x14ac:dyDescent="0.3">
      <c r="H2568" s="1"/>
      <c r="K2568" s="1"/>
      <c r="O2568" s="1"/>
      <c r="P2568" s="1"/>
      <c r="T2568" s="1"/>
      <c r="U2568" s="1"/>
    </row>
    <row r="2569" spans="8:21" x14ac:dyDescent="0.3">
      <c r="H2569" s="1"/>
      <c r="K2569" s="1"/>
      <c r="O2569" s="1"/>
      <c r="P2569" s="1"/>
      <c r="T2569" s="1"/>
      <c r="U2569" s="1"/>
    </row>
    <row r="2570" spans="8:21" x14ac:dyDescent="0.3">
      <c r="H2570" s="1"/>
      <c r="K2570" s="1"/>
      <c r="O2570" s="1"/>
      <c r="P2570" s="1"/>
      <c r="T2570" s="1"/>
      <c r="U2570" s="1"/>
    </row>
    <row r="2571" spans="8:21" x14ac:dyDescent="0.3">
      <c r="H2571" s="1"/>
      <c r="K2571" s="1"/>
      <c r="O2571" s="1"/>
      <c r="P2571" s="1"/>
      <c r="T2571" s="1"/>
      <c r="U2571" s="1"/>
    </row>
    <row r="2572" spans="8:21" x14ac:dyDescent="0.3">
      <c r="H2572" s="1"/>
      <c r="K2572" s="1"/>
      <c r="O2572" s="1"/>
      <c r="P2572" s="1"/>
      <c r="T2572" s="1"/>
      <c r="U2572" s="1"/>
    </row>
    <row r="2573" spans="8:21" x14ac:dyDescent="0.3">
      <c r="H2573" s="1"/>
      <c r="K2573" s="1"/>
      <c r="O2573" s="1"/>
      <c r="P2573" s="1"/>
      <c r="T2573" s="1"/>
      <c r="U2573" s="1"/>
    </row>
    <row r="2574" spans="8:21" x14ac:dyDescent="0.3">
      <c r="H2574" s="1"/>
      <c r="K2574" s="1"/>
      <c r="O2574" s="1"/>
      <c r="P2574" s="1"/>
      <c r="T2574" s="1"/>
      <c r="U2574" s="1"/>
    </row>
    <row r="2575" spans="8:21" x14ac:dyDescent="0.3">
      <c r="H2575" s="1"/>
      <c r="K2575" s="1"/>
      <c r="O2575" s="1"/>
      <c r="P2575" s="1"/>
      <c r="T2575" s="1"/>
      <c r="U2575" s="1"/>
    </row>
    <row r="2576" spans="8:21" x14ac:dyDescent="0.3">
      <c r="H2576" s="1"/>
      <c r="K2576" s="1"/>
      <c r="O2576" s="1"/>
      <c r="P2576" s="1"/>
      <c r="T2576" s="1"/>
      <c r="U2576" s="1"/>
    </row>
    <row r="2577" spans="8:21" x14ac:dyDescent="0.3">
      <c r="H2577" s="1"/>
      <c r="K2577" s="1"/>
      <c r="O2577" s="1"/>
      <c r="P2577" s="1"/>
      <c r="T2577" s="1"/>
      <c r="U2577" s="1"/>
    </row>
    <row r="2578" spans="8:21" x14ac:dyDescent="0.3">
      <c r="H2578" s="1"/>
      <c r="K2578" s="1"/>
      <c r="O2578" s="1"/>
      <c r="P2578" s="1"/>
      <c r="T2578" s="1"/>
      <c r="U2578" s="1"/>
    </row>
    <row r="2579" spans="8:21" x14ac:dyDescent="0.3">
      <c r="H2579" s="1"/>
      <c r="K2579" s="1"/>
      <c r="O2579" s="1"/>
      <c r="P2579" s="1"/>
      <c r="T2579" s="1"/>
      <c r="U2579" s="1"/>
    </row>
    <row r="2580" spans="8:21" x14ac:dyDescent="0.3">
      <c r="H2580" s="1"/>
      <c r="K2580" s="1"/>
      <c r="O2580" s="1"/>
      <c r="P2580" s="1"/>
      <c r="T2580" s="1"/>
      <c r="U2580" s="1"/>
    </row>
    <row r="2581" spans="8:21" x14ac:dyDescent="0.3">
      <c r="H2581" s="1"/>
      <c r="K2581" s="1"/>
      <c r="O2581" s="1"/>
      <c r="P2581" s="1"/>
      <c r="T2581" s="1"/>
      <c r="U2581" s="1"/>
    </row>
    <row r="2582" spans="8:21" x14ac:dyDescent="0.3">
      <c r="H2582" s="1"/>
      <c r="K2582" s="1"/>
      <c r="O2582" s="1"/>
      <c r="P2582" s="1"/>
      <c r="T2582" s="1"/>
      <c r="U2582" s="1"/>
    </row>
    <row r="2583" spans="8:21" x14ac:dyDescent="0.3">
      <c r="H2583" s="1"/>
      <c r="K2583" s="1"/>
      <c r="O2583" s="1"/>
      <c r="P2583" s="1"/>
      <c r="T2583" s="1"/>
      <c r="U2583" s="1"/>
    </row>
    <row r="2584" spans="8:21" x14ac:dyDescent="0.3">
      <c r="H2584" s="1"/>
      <c r="K2584" s="1"/>
      <c r="O2584" s="1"/>
      <c r="P2584" s="1"/>
      <c r="T2584" s="1"/>
      <c r="U2584" s="1"/>
    </row>
    <row r="2585" spans="8:21" x14ac:dyDescent="0.3">
      <c r="H2585" s="1"/>
      <c r="K2585" s="1"/>
      <c r="O2585" s="1"/>
      <c r="P2585" s="1"/>
      <c r="T2585" s="1"/>
      <c r="U2585" s="1"/>
    </row>
    <row r="2586" spans="8:21" x14ac:dyDescent="0.3">
      <c r="H2586" s="1"/>
      <c r="K2586" s="1"/>
      <c r="O2586" s="1"/>
      <c r="P2586" s="1"/>
      <c r="T2586" s="1"/>
      <c r="U2586" s="1"/>
    </row>
    <row r="2587" spans="8:21" x14ac:dyDescent="0.3">
      <c r="H2587" s="1"/>
      <c r="K2587" s="1"/>
      <c r="O2587" s="1"/>
      <c r="P2587" s="1"/>
      <c r="T2587" s="1"/>
      <c r="U2587" s="1"/>
    </row>
    <row r="2588" spans="8:21" x14ac:dyDescent="0.3">
      <c r="H2588" s="1"/>
      <c r="K2588" s="1"/>
      <c r="O2588" s="1"/>
      <c r="P2588" s="1"/>
      <c r="T2588" s="1"/>
      <c r="U2588" s="1"/>
    </row>
    <row r="2589" spans="8:21" x14ac:dyDescent="0.3">
      <c r="H2589" s="1"/>
      <c r="K2589" s="1"/>
      <c r="O2589" s="1"/>
      <c r="P2589" s="1"/>
      <c r="T2589" s="1"/>
      <c r="U2589" s="1"/>
    </row>
    <row r="2590" spans="8:21" x14ac:dyDescent="0.3">
      <c r="H2590" s="1"/>
      <c r="K2590" s="1"/>
      <c r="O2590" s="1"/>
      <c r="P2590" s="1"/>
      <c r="T2590" s="1"/>
      <c r="U2590" s="1"/>
    </row>
    <row r="2591" spans="8:21" x14ac:dyDescent="0.3">
      <c r="H2591" s="1"/>
      <c r="K2591" s="1"/>
      <c r="O2591" s="1"/>
      <c r="P2591" s="1"/>
      <c r="T2591" s="1"/>
      <c r="U2591" s="1"/>
    </row>
    <row r="2592" spans="8:21" x14ac:dyDescent="0.3">
      <c r="H2592" s="1"/>
      <c r="K2592" s="1"/>
      <c r="O2592" s="1"/>
      <c r="P2592" s="1"/>
      <c r="T2592" s="1"/>
      <c r="U2592" s="1"/>
    </row>
    <row r="2593" spans="8:21" x14ac:dyDescent="0.3">
      <c r="H2593" s="1"/>
      <c r="K2593" s="1"/>
      <c r="O2593" s="1"/>
      <c r="P2593" s="1"/>
      <c r="T2593" s="1"/>
      <c r="U2593" s="1"/>
    </row>
    <row r="2594" spans="8:21" x14ac:dyDescent="0.3">
      <c r="H2594" s="1"/>
      <c r="K2594" s="1"/>
      <c r="O2594" s="1"/>
      <c r="P2594" s="1"/>
      <c r="T2594" s="1"/>
      <c r="U2594" s="1"/>
    </row>
    <row r="2595" spans="8:21" x14ac:dyDescent="0.3">
      <c r="H2595" s="1"/>
      <c r="K2595" s="1"/>
      <c r="O2595" s="1"/>
      <c r="P2595" s="1"/>
      <c r="T2595" s="1"/>
      <c r="U2595" s="1"/>
    </row>
    <row r="2596" spans="8:21" x14ac:dyDescent="0.3">
      <c r="H2596" s="1"/>
      <c r="K2596" s="1"/>
      <c r="O2596" s="1"/>
      <c r="P2596" s="1"/>
      <c r="T2596" s="1"/>
      <c r="U2596" s="1"/>
    </row>
    <row r="2597" spans="8:21" x14ac:dyDescent="0.3">
      <c r="H2597" s="1"/>
      <c r="K2597" s="1"/>
      <c r="O2597" s="1"/>
      <c r="P2597" s="1"/>
      <c r="T2597" s="1"/>
      <c r="U2597" s="1"/>
    </row>
    <row r="2598" spans="8:21" x14ac:dyDescent="0.3">
      <c r="H2598" s="1"/>
      <c r="K2598" s="1"/>
      <c r="O2598" s="1"/>
      <c r="P2598" s="1"/>
      <c r="T2598" s="1"/>
      <c r="U2598" s="1"/>
    </row>
    <row r="2599" spans="8:21" x14ac:dyDescent="0.3">
      <c r="H2599" s="1"/>
      <c r="K2599" s="1"/>
      <c r="O2599" s="1"/>
      <c r="P2599" s="1"/>
      <c r="T2599" s="1"/>
      <c r="U2599" s="1"/>
    </row>
    <row r="2600" spans="8:21" x14ac:dyDescent="0.3">
      <c r="H2600" s="1"/>
      <c r="K2600" s="1"/>
      <c r="O2600" s="1"/>
      <c r="P2600" s="1"/>
      <c r="T2600" s="1"/>
      <c r="U2600" s="1"/>
    </row>
    <row r="2601" spans="8:21" x14ac:dyDescent="0.3">
      <c r="H2601" s="1"/>
      <c r="K2601" s="1"/>
      <c r="O2601" s="1"/>
      <c r="P2601" s="1"/>
      <c r="T2601" s="1"/>
      <c r="U2601" s="1"/>
    </row>
    <row r="2602" spans="8:21" x14ac:dyDescent="0.3">
      <c r="H2602" s="1"/>
      <c r="K2602" s="1"/>
      <c r="O2602" s="1"/>
      <c r="P2602" s="1"/>
      <c r="T2602" s="1"/>
      <c r="U2602" s="1"/>
    </row>
    <row r="2603" spans="8:21" x14ac:dyDescent="0.3">
      <c r="H2603" s="1"/>
      <c r="K2603" s="1"/>
      <c r="O2603" s="1"/>
      <c r="P2603" s="1"/>
      <c r="T2603" s="1"/>
      <c r="U2603" s="1"/>
    </row>
    <row r="2604" spans="8:21" x14ac:dyDescent="0.3">
      <c r="H2604" s="1"/>
      <c r="K2604" s="1"/>
      <c r="O2604" s="1"/>
      <c r="P2604" s="1"/>
      <c r="T2604" s="1"/>
      <c r="U2604" s="1"/>
    </row>
    <row r="2605" spans="8:21" x14ac:dyDescent="0.3">
      <c r="H2605" s="1"/>
      <c r="K2605" s="1"/>
      <c r="O2605" s="1"/>
      <c r="P2605" s="1"/>
      <c r="T2605" s="1"/>
      <c r="U2605" s="1"/>
    </row>
    <row r="2606" spans="8:21" x14ac:dyDescent="0.3">
      <c r="H2606" s="1"/>
      <c r="K2606" s="1"/>
      <c r="O2606" s="1"/>
      <c r="P2606" s="1"/>
      <c r="T2606" s="1"/>
      <c r="U2606" s="1"/>
    </row>
    <row r="2607" spans="8:21" x14ac:dyDescent="0.3">
      <c r="H2607" s="1"/>
      <c r="K2607" s="1"/>
      <c r="O2607" s="1"/>
      <c r="P2607" s="1"/>
      <c r="T2607" s="1"/>
      <c r="U2607" s="1"/>
    </row>
    <row r="2608" spans="8:21" x14ac:dyDescent="0.3">
      <c r="H2608" s="1"/>
      <c r="K2608" s="1"/>
      <c r="O2608" s="1"/>
      <c r="P2608" s="1"/>
      <c r="T2608" s="1"/>
      <c r="U2608" s="1"/>
    </row>
    <row r="2609" spans="8:21" x14ac:dyDescent="0.3">
      <c r="H2609" s="1"/>
      <c r="K2609" s="1"/>
      <c r="O2609" s="1"/>
      <c r="P2609" s="1"/>
      <c r="T2609" s="1"/>
      <c r="U2609" s="1"/>
    </row>
    <row r="2610" spans="8:21" x14ac:dyDescent="0.3">
      <c r="H2610" s="1"/>
      <c r="K2610" s="1"/>
      <c r="O2610" s="1"/>
      <c r="P2610" s="1"/>
      <c r="T2610" s="1"/>
      <c r="U2610" s="1"/>
    </row>
    <row r="2611" spans="8:21" x14ac:dyDescent="0.3">
      <c r="H2611" s="1"/>
      <c r="K2611" s="1"/>
      <c r="O2611" s="1"/>
      <c r="P2611" s="1"/>
      <c r="T2611" s="1"/>
      <c r="U2611" s="1"/>
    </row>
    <row r="2612" spans="8:21" x14ac:dyDescent="0.3">
      <c r="H2612" s="1"/>
      <c r="K2612" s="1"/>
      <c r="O2612" s="1"/>
      <c r="P2612" s="1"/>
      <c r="T2612" s="1"/>
      <c r="U2612" s="1"/>
    </row>
    <row r="2613" spans="8:21" x14ac:dyDescent="0.3">
      <c r="H2613" s="1"/>
      <c r="K2613" s="1"/>
      <c r="O2613" s="1"/>
      <c r="P2613" s="1"/>
      <c r="T2613" s="1"/>
      <c r="U2613" s="1"/>
    </row>
    <row r="2614" spans="8:21" x14ac:dyDescent="0.3">
      <c r="H2614" s="1"/>
      <c r="K2614" s="1"/>
      <c r="O2614" s="1"/>
      <c r="P2614" s="1"/>
      <c r="T2614" s="1"/>
      <c r="U2614" s="1"/>
    </row>
    <row r="2615" spans="8:21" x14ac:dyDescent="0.3">
      <c r="H2615" s="1"/>
      <c r="K2615" s="1"/>
      <c r="O2615" s="1"/>
      <c r="P2615" s="1"/>
      <c r="T2615" s="1"/>
      <c r="U2615" s="1"/>
    </row>
    <row r="2616" spans="8:21" x14ac:dyDescent="0.3">
      <c r="H2616" s="1"/>
      <c r="K2616" s="1"/>
      <c r="O2616" s="1"/>
      <c r="P2616" s="1"/>
      <c r="T2616" s="1"/>
      <c r="U2616" s="1"/>
    </row>
    <row r="2617" spans="8:21" x14ac:dyDescent="0.3">
      <c r="H2617" s="1"/>
      <c r="K2617" s="1"/>
      <c r="O2617" s="1"/>
      <c r="P2617" s="1"/>
      <c r="T2617" s="1"/>
      <c r="U2617" s="1"/>
    </row>
    <row r="2618" spans="8:21" x14ac:dyDescent="0.3">
      <c r="H2618" s="1"/>
      <c r="K2618" s="1"/>
      <c r="O2618" s="1"/>
      <c r="P2618" s="1"/>
      <c r="T2618" s="1"/>
      <c r="U2618" s="1"/>
    </row>
    <row r="2619" spans="8:21" x14ac:dyDescent="0.3">
      <c r="H2619" s="1"/>
      <c r="K2619" s="1"/>
      <c r="O2619" s="1"/>
      <c r="P2619" s="1"/>
      <c r="T2619" s="1"/>
      <c r="U2619" s="1"/>
    </row>
    <row r="2620" spans="8:21" x14ac:dyDescent="0.3">
      <c r="H2620" s="1"/>
      <c r="K2620" s="1"/>
      <c r="O2620" s="1"/>
      <c r="P2620" s="1"/>
      <c r="T2620" s="1"/>
      <c r="U2620" s="1"/>
    </row>
    <row r="2621" spans="8:21" x14ac:dyDescent="0.3">
      <c r="H2621" s="1"/>
      <c r="K2621" s="1"/>
      <c r="O2621" s="1"/>
      <c r="P2621" s="1"/>
      <c r="T2621" s="1"/>
      <c r="U2621" s="1"/>
    </row>
    <row r="2622" spans="8:21" x14ac:dyDescent="0.3">
      <c r="H2622" s="1"/>
      <c r="K2622" s="1"/>
      <c r="O2622" s="1"/>
      <c r="P2622" s="1"/>
      <c r="T2622" s="1"/>
      <c r="U2622" s="1"/>
    </row>
    <row r="2623" spans="8:21" x14ac:dyDescent="0.3">
      <c r="H2623" s="1"/>
      <c r="K2623" s="1"/>
      <c r="O2623" s="1"/>
      <c r="P2623" s="1"/>
      <c r="T2623" s="1"/>
      <c r="U2623" s="1"/>
    </row>
    <row r="2624" spans="8:21" x14ac:dyDescent="0.3">
      <c r="H2624" s="1"/>
      <c r="K2624" s="1"/>
      <c r="O2624" s="1"/>
      <c r="P2624" s="1"/>
      <c r="T2624" s="1"/>
      <c r="U2624" s="1"/>
    </row>
    <row r="2625" spans="8:21" x14ac:dyDescent="0.3">
      <c r="H2625" s="1"/>
      <c r="K2625" s="1"/>
      <c r="O2625" s="1"/>
      <c r="P2625" s="1"/>
      <c r="T2625" s="1"/>
      <c r="U2625" s="1"/>
    </row>
    <row r="2626" spans="8:21" x14ac:dyDescent="0.3">
      <c r="H2626" s="1"/>
      <c r="K2626" s="1"/>
      <c r="O2626" s="1"/>
      <c r="P2626" s="1"/>
      <c r="T2626" s="1"/>
      <c r="U2626" s="1"/>
    </row>
    <row r="2627" spans="8:21" x14ac:dyDescent="0.3">
      <c r="H2627" s="1"/>
      <c r="K2627" s="1"/>
      <c r="O2627" s="1"/>
      <c r="P2627" s="1"/>
      <c r="T2627" s="1"/>
      <c r="U2627" s="1"/>
    </row>
    <row r="2628" spans="8:21" x14ac:dyDescent="0.3">
      <c r="H2628" s="1"/>
      <c r="K2628" s="1"/>
      <c r="O2628" s="1"/>
      <c r="P2628" s="1"/>
      <c r="T2628" s="1"/>
      <c r="U2628" s="1"/>
    </row>
    <row r="2629" spans="8:21" x14ac:dyDescent="0.3">
      <c r="H2629" s="1"/>
      <c r="K2629" s="1"/>
      <c r="O2629" s="1"/>
      <c r="P2629" s="1"/>
      <c r="T2629" s="1"/>
      <c r="U2629" s="1"/>
    </row>
    <row r="2630" spans="8:21" x14ac:dyDescent="0.3">
      <c r="H2630" s="1"/>
      <c r="K2630" s="1"/>
      <c r="O2630" s="1"/>
      <c r="P2630" s="1"/>
      <c r="T2630" s="1"/>
      <c r="U2630" s="1"/>
    </row>
    <row r="2631" spans="8:21" x14ac:dyDescent="0.3">
      <c r="H2631" s="1"/>
      <c r="K2631" s="1"/>
      <c r="O2631" s="1"/>
      <c r="P2631" s="1"/>
      <c r="T2631" s="1"/>
      <c r="U2631" s="1"/>
    </row>
    <row r="2632" spans="8:21" x14ac:dyDescent="0.3">
      <c r="H2632" s="1"/>
      <c r="K2632" s="1"/>
      <c r="O2632" s="1"/>
      <c r="P2632" s="1"/>
      <c r="T2632" s="1"/>
      <c r="U2632" s="1"/>
    </row>
    <row r="2633" spans="8:21" x14ac:dyDescent="0.3">
      <c r="H2633" s="1"/>
      <c r="K2633" s="1"/>
      <c r="O2633" s="1"/>
      <c r="P2633" s="1"/>
      <c r="T2633" s="1"/>
      <c r="U2633" s="1"/>
    </row>
    <row r="2634" spans="8:21" x14ac:dyDescent="0.3">
      <c r="H2634" s="1"/>
      <c r="K2634" s="1"/>
      <c r="O2634" s="1"/>
      <c r="P2634" s="1"/>
      <c r="T2634" s="1"/>
      <c r="U2634" s="1"/>
    </row>
    <row r="2635" spans="8:21" x14ac:dyDescent="0.3">
      <c r="H2635" s="1"/>
      <c r="K2635" s="1"/>
      <c r="O2635" s="1"/>
      <c r="P2635" s="1"/>
      <c r="T2635" s="1"/>
      <c r="U2635" s="1"/>
    </row>
    <row r="2636" spans="8:21" x14ac:dyDescent="0.3">
      <c r="H2636" s="1"/>
      <c r="K2636" s="1"/>
      <c r="O2636" s="1"/>
      <c r="P2636" s="1"/>
      <c r="T2636" s="1"/>
      <c r="U2636" s="1"/>
    </row>
    <row r="2637" spans="8:21" x14ac:dyDescent="0.3">
      <c r="H2637" s="1"/>
      <c r="K2637" s="1"/>
      <c r="O2637" s="1"/>
      <c r="P2637" s="1"/>
      <c r="T2637" s="1"/>
      <c r="U2637" s="1"/>
    </row>
    <row r="2638" spans="8:21" x14ac:dyDescent="0.3">
      <c r="H2638" s="1"/>
      <c r="K2638" s="1"/>
      <c r="O2638" s="1"/>
      <c r="P2638" s="1"/>
      <c r="T2638" s="1"/>
      <c r="U2638" s="1"/>
    </row>
    <row r="2639" spans="8:21" x14ac:dyDescent="0.3">
      <c r="H2639" s="1"/>
      <c r="K2639" s="1"/>
      <c r="O2639" s="1"/>
      <c r="P2639" s="1"/>
      <c r="T2639" s="1"/>
      <c r="U2639" s="1"/>
    </row>
    <row r="2640" spans="8:21" x14ac:dyDescent="0.3">
      <c r="H2640" s="1"/>
      <c r="K2640" s="1"/>
      <c r="O2640" s="1"/>
      <c r="P2640" s="1"/>
      <c r="T2640" s="1"/>
      <c r="U2640" s="1"/>
    </row>
    <row r="2641" spans="8:21" x14ac:dyDescent="0.3">
      <c r="H2641" s="1"/>
      <c r="K2641" s="1"/>
      <c r="O2641" s="1"/>
      <c r="P2641" s="1"/>
      <c r="T2641" s="1"/>
      <c r="U2641" s="1"/>
    </row>
    <row r="2642" spans="8:21" x14ac:dyDescent="0.3">
      <c r="H2642" s="1"/>
      <c r="K2642" s="1"/>
      <c r="O2642" s="1"/>
      <c r="P2642" s="1"/>
      <c r="T2642" s="1"/>
      <c r="U2642" s="1"/>
    </row>
    <row r="2643" spans="8:21" x14ac:dyDescent="0.3">
      <c r="H2643" s="1"/>
      <c r="K2643" s="1"/>
      <c r="O2643" s="1"/>
      <c r="P2643" s="1"/>
      <c r="T2643" s="1"/>
      <c r="U2643" s="1"/>
    </row>
    <row r="2644" spans="8:21" x14ac:dyDescent="0.3">
      <c r="H2644" s="1"/>
      <c r="K2644" s="1"/>
      <c r="O2644" s="1"/>
      <c r="P2644" s="1"/>
      <c r="T2644" s="1"/>
      <c r="U2644" s="1"/>
    </row>
    <row r="2645" spans="8:21" x14ac:dyDescent="0.3">
      <c r="H2645" s="1"/>
      <c r="K2645" s="1"/>
      <c r="O2645" s="1"/>
      <c r="P2645" s="1"/>
      <c r="T2645" s="1"/>
      <c r="U2645" s="1"/>
    </row>
    <row r="2646" spans="8:21" x14ac:dyDescent="0.3">
      <c r="H2646" s="1"/>
      <c r="K2646" s="1"/>
      <c r="O2646" s="1"/>
      <c r="P2646" s="1"/>
      <c r="T2646" s="1"/>
      <c r="U2646" s="1"/>
    </row>
    <row r="2647" spans="8:21" x14ac:dyDescent="0.3">
      <c r="H2647" s="1"/>
      <c r="K2647" s="1"/>
      <c r="O2647" s="1"/>
      <c r="P2647" s="1"/>
      <c r="T2647" s="1"/>
      <c r="U2647" s="1"/>
    </row>
    <row r="2648" spans="8:21" x14ac:dyDescent="0.3">
      <c r="H2648" s="1"/>
      <c r="K2648" s="1"/>
      <c r="O2648" s="1"/>
      <c r="P2648" s="1"/>
      <c r="T2648" s="1"/>
      <c r="U2648" s="1"/>
    </row>
    <row r="2649" spans="8:21" x14ac:dyDescent="0.3">
      <c r="H2649" s="1"/>
      <c r="K2649" s="1"/>
      <c r="O2649" s="1"/>
      <c r="P2649" s="1"/>
      <c r="T2649" s="1"/>
      <c r="U2649" s="1"/>
    </row>
    <row r="2650" spans="8:21" x14ac:dyDescent="0.3">
      <c r="H2650" s="1"/>
      <c r="K2650" s="1"/>
      <c r="O2650" s="1"/>
      <c r="P2650" s="1"/>
      <c r="T2650" s="1"/>
      <c r="U2650" s="1"/>
    </row>
    <row r="2651" spans="8:21" x14ac:dyDescent="0.3">
      <c r="H2651" s="1"/>
      <c r="K2651" s="1"/>
      <c r="O2651" s="1"/>
      <c r="P2651" s="1"/>
      <c r="T2651" s="1"/>
      <c r="U2651" s="1"/>
    </row>
    <row r="2652" spans="8:21" x14ac:dyDescent="0.3">
      <c r="H2652" s="1"/>
      <c r="K2652" s="1"/>
      <c r="O2652" s="1"/>
      <c r="P2652" s="1"/>
      <c r="T2652" s="1"/>
      <c r="U2652" s="1"/>
    </row>
    <row r="2653" spans="8:21" x14ac:dyDescent="0.3">
      <c r="H2653" s="1"/>
      <c r="K2653" s="1"/>
      <c r="O2653" s="1"/>
      <c r="P2653" s="1"/>
      <c r="T2653" s="1"/>
      <c r="U2653" s="1"/>
    </row>
    <row r="2654" spans="8:21" x14ac:dyDescent="0.3">
      <c r="H2654" s="1"/>
      <c r="K2654" s="1"/>
      <c r="O2654" s="1"/>
      <c r="P2654" s="1"/>
      <c r="T2654" s="1"/>
      <c r="U2654" s="1"/>
    </row>
    <row r="2655" spans="8:21" x14ac:dyDescent="0.3">
      <c r="H2655" s="1"/>
      <c r="K2655" s="1"/>
      <c r="O2655" s="1"/>
      <c r="P2655" s="1"/>
      <c r="T2655" s="1"/>
      <c r="U2655" s="1"/>
    </row>
    <row r="2656" spans="8:21" x14ac:dyDescent="0.3">
      <c r="H2656" s="1"/>
      <c r="K2656" s="1"/>
      <c r="O2656" s="1"/>
      <c r="P2656" s="1"/>
      <c r="T2656" s="1"/>
      <c r="U2656" s="1"/>
    </row>
    <row r="2657" spans="8:21" x14ac:dyDescent="0.3">
      <c r="H2657" s="1"/>
      <c r="K2657" s="1"/>
      <c r="O2657" s="1"/>
      <c r="P2657" s="1"/>
      <c r="T2657" s="1"/>
      <c r="U2657" s="1"/>
    </row>
    <row r="2658" spans="8:21" x14ac:dyDescent="0.3">
      <c r="H2658" s="1"/>
      <c r="K2658" s="1"/>
      <c r="O2658" s="1"/>
      <c r="P2658" s="1"/>
      <c r="T2658" s="1"/>
      <c r="U2658" s="1"/>
    </row>
    <row r="2659" spans="8:21" x14ac:dyDescent="0.3">
      <c r="H2659" s="1"/>
      <c r="K2659" s="1"/>
      <c r="O2659" s="1"/>
      <c r="P2659" s="1"/>
      <c r="T2659" s="1"/>
      <c r="U2659" s="1"/>
    </row>
    <row r="2660" spans="8:21" x14ac:dyDescent="0.3">
      <c r="H2660" s="1"/>
      <c r="K2660" s="1"/>
      <c r="O2660" s="1"/>
      <c r="P2660" s="1"/>
      <c r="T2660" s="1"/>
      <c r="U2660" s="1"/>
    </row>
    <row r="2661" spans="8:21" x14ac:dyDescent="0.3">
      <c r="H2661" s="1"/>
      <c r="K2661" s="1"/>
      <c r="O2661" s="1"/>
      <c r="P2661" s="1"/>
      <c r="T2661" s="1"/>
      <c r="U2661" s="1"/>
    </row>
    <row r="2662" spans="8:21" x14ac:dyDescent="0.3">
      <c r="H2662" s="1"/>
      <c r="K2662" s="1"/>
      <c r="O2662" s="1"/>
      <c r="P2662" s="1"/>
      <c r="T2662" s="1"/>
      <c r="U2662" s="1"/>
    </row>
    <row r="2663" spans="8:21" x14ac:dyDescent="0.3">
      <c r="H2663" s="1"/>
      <c r="K2663" s="1"/>
      <c r="O2663" s="1"/>
      <c r="P2663" s="1"/>
      <c r="T2663" s="1"/>
      <c r="U2663" s="1"/>
    </row>
    <row r="2664" spans="8:21" x14ac:dyDescent="0.3">
      <c r="H2664" s="1"/>
      <c r="K2664" s="1"/>
      <c r="O2664" s="1"/>
      <c r="P2664" s="1"/>
      <c r="T2664" s="1"/>
      <c r="U2664" s="1"/>
    </row>
    <row r="2665" spans="8:21" x14ac:dyDescent="0.3">
      <c r="H2665" s="1"/>
      <c r="K2665" s="1"/>
      <c r="O2665" s="1"/>
      <c r="P2665" s="1"/>
      <c r="T2665" s="1"/>
      <c r="U2665" s="1"/>
    </row>
    <row r="2666" spans="8:21" x14ac:dyDescent="0.3">
      <c r="H2666" s="1"/>
      <c r="K2666" s="1"/>
      <c r="O2666" s="1"/>
      <c r="P2666" s="1"/>
      <c r="T2666" s="1"/>
      <c r="U2666" s="1"/>
    </row>
    <row r="2667" spans="8:21" x14ac:dyDescent="0.3">
      <c r="H2667" s="1"/>
      <c r="K2667" s="1"/>
      <c r="O2667" s="1"/>
      <c r="P2667" s="1"/>
      <c r="T2667" s="1"/>
      <c r="U2667" s="1"/>
    </row>
    <row r="2668" spans="8:21" x14ac:dyDescent="0.3">
      <c r="H2668" s="1"/>
      <c r="K2668" s="1"/>
      <c r="O2668" s="1"/>
      <c r="P2668" s="1"/>
      <c r="T2668" s="1"/>
      <c r="U2668" s="1"/>
    </row>
    <row r="2669" spans="8:21" x14ac:dyDescent="0.3">
      <c r="H2669" s="1"/>
      <c r="K2669" s="1"/>
      <c r="O2669" s="1"/>
      <c r="P2669" s="1"/>
      <c r="T2669" s="1"/>
      <c r="U2669" s="1"/>
    </row>
    <row r="2670" spans="8:21" x14ac:dyDescent="0.3">
      <c r="H2670" s="1"/>
      <c r="K2670" s="1"/>
      <c r="O2670" s="1"/>
      <c r="P2670" s="1"/>
      <c r="T2670" s="1"/>
      <c r="U2670" s="1"/>
    </row>
    <row r="2671" spans="8:21" x14ac:dyDescent="0.3">
      <c r="H2671" s="1"/>
      <c r="K2671" s="1"/>
      <c r="O2671" s="1"/>
      <c r="P2671" s="1"/>
      <c r="T2671" s="1"/>
      <c r="U2671" s="1"/>
    </row>
    <row r="2672" spans="8:21" x14ac:dyDescent="0.3">
      <c r="H2672" s="1"/>
      <c r="K2672" s="1"/>
      <c r="O2672" s="1"/>
      <c r="P2672" s="1"/>
      <c r="T2672" s="1"/>
      <c r="U2672" s="1"/>
    </row>
    <row r="2673" spans="8:21" x14ac:dyDescent="0.3">
      <c r="H2673" s="1"/>
      <c r="K2673" s="1"/>
      <c r="O2673" s="1"/>
      <c r="P2673" s="1"/>
      <c r="T2673" s="1"/>
      <c r="U2673" s="1"/>
    </row>
    <row r="2674" spans="8:21" x14ac:dyDescent="0.3">
      <c r="H2674" s="1"/>
      <c r="K2674" s="1"/>
      <c r="O2674" s="1"/>
      <c r="P2674" s="1"/>
      <c r="T2674" s="1"/>
      <c r="U2674" s="1"/>
    </row>
    <row r="2675" spans="8:21" x14ac:dyDescent="0.3">
      <c r="H2675" s="1"/>
      <c r="K2675" s="1"/>
      <c r="O2675" s="1"/>
      <c r="P2675" s="1"/>
      <c r="T2675" s="1"/>
      <c r="U2675" s="1"/>
    </row>
    <row r="2676" spans="8:21" x14ac:dyDescent="0.3">
      <c r="H2676" s="1"/>
      <c r="K2676" s="1"/>
      <c r="O2676" s="1"/>
      <c r="P2676" s="1"/>
      <c r="T2676" s="1"/>
      <c r="U2676" s="1"/>
    </row>
    <row r="2677" spans="8:21" x14ac:dyDescent="0.3">
      <c r="H2677" s="1"/>
      <c r="K2677" s="1"/>
      <c r="O2677" s="1"/>
      <c r="P2677" s="1"/>
      <c r="T2677" s="1"/>
      <c r="U2677" s="1"/>
    </row>
    <row r="2678" spans="8:21" x14ac:dyDescent="0.3">
      <c r="H2678" s="1"/>
      <c r="K2678" s="1"/>
      <c r="O2678" s="1"/>
      <c r="P2678" s="1"/>
      <c r="T2678" s="1"/>
      <c r="U2678" s="1"/>
    </row>
    <row r="2679" spans="8:21" x14ac:dyDescent="0.3">
      <c r="H2679" s="1"/>
      <c r="K2679" s="1"/>
      <c r="O2679" s="1"/>
      <c r="P2679" s="1"/>
      <c r="T2679" s="1"/>
      <c r="U2679" s="1"/>
    </row>
    <row r="2680" spans="8:21" x14ac:dyDescent="0.3">
      <c r="H2680" s="1"/>
      <c r="K2680" s="1"/>
      <c r="O2680" s="1"/>
      <c r="P2680" s="1"/>
      <c r="T2680" s="1"/>
      <c r="U2680" s="1"/>
    </row>
    <row r="2681" spans="8:21" x14ac:dyDescent="0.3">
      <c r="H2681" s="1"/>
      <c r="K2681" s="1"/>
      <c r="O2681" s="1"/>
      <c r="P2681" s="1"/>
      <c r="T2681" s="1"/>
      <c r="U2681" s="1"/>
    </row>
    <row r="2682" spans="8:21" x14ac:dyDescent="0.3">
      <c r="H2682" s="1"/>
      <c r="K2682" s="1"/>
      <c r="O2682" s="1"/>
      <c r="P2682" s="1"/>
      <c r="T2682" s="1"/>
      <c r="U2682" s="1"/>
    </row>
    <row r="2683" spans="8:21" x14ac:dyDescent="0.3">
      <c r="H2683" s="1"/>
      <c r="K2683" s="1"/>
      <c r="O2683" s="1"/>
      <c r="P2683" s="1"/>
      <c r="T2683" s="1"/>
      <c r="U2683" s="1"/>
    </row>
    <row r="2684" spans="8:21" x14ac:dyDescent="0.3">
      <c r="H2684" s="1"/>
      <c r="K2684" s="1"/>
      <c r="O2684" s="1"/>
      <c r="P2684" s="1"/>
      <c r="T2684" s="1"/>
      <c r="U2684" s="1"/>
    </row>
    <row r="2685" spans="8:21" x14ac:dyDescent="0.3">
      <c r="H2685" s="1"/>
      <c r="K2685" s="1"/>
      <c r="O2685" s="1"/>
      <c r="P2685" s="1"/>
      <c r="T2685" s="1"/>
      <c r="U2685" s="1"/>
    </row>
    <row r="2686" spans="8:21" x14ac:dyDescent="0.3">
      <c r="H2686" s="1"/>
      <c r="K2686" s="1"/>
      <c r="O2686" s="1"/>
      <c r="P2686" s="1"/>
      <c r="T2686" s="1"/>
      <c r="U2686" s="1"/>
    </row>
    <row r="2687" spans="8:21" x14ac:dyDescent="0.3">
      <c r="H2687" s="1"/>
      <c r="K2687" s="1"/>
      <c r="O2687" s="1"/>
      <c r="P2687" s="1"/>
      <c r="T2687" s="1"/>
      <c r="U2687" s="1"/>
    </row>
    <row r="2688" spans="8:21" x14ac:dyDescent="0.3">
      <c r="H2688" s="1"/>
      <c r="K2688" s="1"/>
      <c r="O2688" s="1"/>
      <c r="P2688" s="1"/>
      <c r="T2688" s="1"/>
      <c r="U2688" s="1"/>
    </row>
    <row r="2689" spans="8:21" x14ac:dyDescent="0.3">
      <c r="H2689" s="1"/>
      <c r="K2689" s="1"/>
      <c r="O2689" s="1"/>
      <c r="P2689" s="1"/>
      <c r="T2689" s="1"/>
      <c r="U2689" s="1"/>
    </row>
    <row r="2690" spans="8:21" x14ac:dyDescent="0.3">
      <c r="H2690" s="1"/>
      <c r="K2690" s="1"/>
      <c r="O2690" s="1"/>
      <c r="P2690" s="1"/>
      <c r="T2690" s="1"/>
      <c r="U2690" s="1"/>
    </row>
    <row r="2691" spans="8:21" x14ac:dyDescent="0.3">
      <c r="H2691" s="1"/>
      <c r="K2691" s="1"/>
      <c r="O2691" s="1"/>
      <c r="P2691" s="1"/>
      <c r="T2691" s="1"/>
      <c r="U2691" s="1"/>
    </row>
    <row r="2692" spans="8:21" x14ac:dyDescent="0.3">
      <c r="H2692" s="1"/>
      <c r="K2692" s="1"/>
      <c r="O2692" s="1"/>
      <c r="P2692" s="1"/>
      <c r="T2692" s="1"/>
      <c r="U2692" s="1"/>
    </row>
    <row r="2693" spans="8:21" x14ac:dyDescent="0.3">
      <c r="H2693" s="1"/>
      <c r="K2693" s="1"/>
      <c r="O2693" s="1"/>
      <c r="P2693" s="1"/>
      <c r="T2693" s="1"/>
      <c r="U2693" s="1"/>
    </row>
    <row r="2694" spans="8:21" x14ac:dyDescent="0.3">
      <c r="H2694" s="1"/>
      <c r="K2694" s="1"/>
      <c r="O2694" s="1"/>
      <c r="P2694" s="1"/>
      <c r="T2694" s="1"/>
      <c r="U2694" s="1"/>
    </row>
    <row r="2695" spans="8:21" x14ac:dyDescent="0.3">
      <c r="H2695" s="1"/>
      <c r="K2695" s="1"/>
      <c r="O2695" s="1"/>
      <c r="P2695" s="1"/>
      <c r="T2695" s="1"/>
      <c r="U2695" s="1"/>
    </row>
    <row r="2696" spans="8:21" x14ac:dyDescent="0.3">
      <c r="H2696" s="1"/>
      <c r="K2696" s="1"/>
      <c r="O2696" s="1"/>
      <c r="P2696" s="1"/>
      <c r="T2696" s="1"/>
      <c r="U2696" s="1"/>
    </row>
    <row r="2697" spans="8:21" x14ac:dyDescent="0.3">
      <c r="H2697" s="1"/>
      <c r="K2697" s="1"/>
      <c r="O2697" s="1"/>
      <c r="P2697" s="1"/>
      <c r="T2697" s="1"/>
      <c r="U2697" s="1"/>
    </row>
    <row r="2698" spans="8:21" x14ac:dyDescent="0.3">
      <c r="H2698" s="1"/>
      <c r="K2698" s="1"/>
      <c r="O2698" s="1"/>
      <c r="P2698" s="1"/>
      <c r="T2698" s="1"/>
      <c r="U2698" s="1"/>
    </row>
    <row r="2699" spans="8:21" x14ac:dyDescent="0.3">
      <c r="H2699" s="1"/>
      <c r="K2699" s="1"/>
      <c r="O2699" s="1"/>
      <c r="P2699" s="1"/>
      <c r="T2699" s="1"/>
      <c r="U2699" s="1"/>
    </row>
    <row r="2700" spans="8:21" x14ac:dyDescent="0.3">
      <c r="H2700" s="1"/>
      <c r="K2700" s="1"/>
      <c r="O2700" s="1"/>
      <c r="P2700" s="1"/>
      <c r="T2700" s="1"/>
      <c r="U2700" s="1"/>
    </row>
    <row r="2701" spans="8:21" x14ac:dyDescent="0.3">
      <c r="H2701" s="1"/>
      <c r="K2701" s="1"/>
      <c r="O2701" s="1"/>
      <c r="P2701" s="1"/>
      <c r="T2701" s="1"/>
      <c r="U2701" s="1"/>
    </row>
    <row r="2702" spans="8:21" x14ac:dyDescent="0.3">
      <c r="H2702" s="1"/>
      <c r="K2702" s="1"/>
      <c r="O2702" s="1"/>
      <c r="P2702" s="1"/>
      <c r="T2702" s="1"/>
      <c r="U2702" s="1"/>
    </row>
    <row r="2703" spans="8:21" x14ac:dyDescent="0.3">
      <c r="H2703" s="1"/>
      <c r="K2703" s="1"/>
      <c r="O2703" s="1"/>
      <c r="P2703" s="1"/>
      <c r="T2703" s="1"/>
      <c r="U2703" s="1"/>
    </row>
    <row r="2704" spans="8:21" x14ac:dyDescent="0.3">
      <c r="H2704" s="1"/>
      <c r="K2704" s="1"/>
      <c r="O2704" s="1"/>
      <c r="P2704" s="1"/>
      <c r="T2704" s="1"/>
      <c r="U2704" s="1"/>
    </row>
    <row r="2705" spans="8:21" x14ac:dyDescent="0.3">
      <c r="H2705" s="1"/>
      <c r="K2705" s="1"/>
      <c r="O2705" s="1"/>
      <c r="P2705" s="1"/>
      <c r="T2705" s="1"/>
      <c r="U2705" s="1"/>
    </row>
    <row r="2706" spans="8:21" x14ac:dyDescent="0.3">
      <c r="H2706" s="1"/>
      <c r="K2706" s="1"/>
      <c r="O2706" s="1"/>
      <c r="P2706" s="1"/>
      <c r="T2706" s="1"/>
      <c r="U2706" s="1"/>
    </row>
    <row r="2707" spans="8:21" x14ac:dyDescent="0.3">
      <c r="H2707" s="1"/>
      <c r="K2707" s="1"/>
      <c r="O2707" s="1"/>
      <c r="P2707" s="1"/>
      <c r="T2707" s="1"/>
      <c r="U2707" s="1"/>
    </row>
    <row r="2708" spans="8:21" x14ac:dyDescent="0.3">
      <c r="H2708" s="1"/>
      <c r="K2708" s="1"/>
      <c r="O2708" s="1"/>
      <c r="P2708" s="1"/>
      <c r="T2708" s="1"/>
      <c r="U2708" s="1"/>
    </row>
    <row r="2709" spans="8:21" x14ac:dyDescent="0.3">
      <c r="H2709" s="1"/>
      <c r="K2709" s="1"/>
      <c r="O2709" s="1"/>
      <c r="P2709" s="1"/>
      <c r="T2709" s="1"/>
      <c r="U2709" s="1"/>
    </row>
    <row r="2710" spans="8:21" x14ac:dyDescent="0.3">
      <c r="H2710" s="1"/>
      <c r="K2710" s="1"/>
      <c r="O2710" s="1"/>
      <c r="P2710" s="1"/>
      <c r="T2710" s="1"/>
      <c r="U2710" s="1"/>
    </row>
    <row r="2711" spans="8:21" x14ac:dyDescent="0.3">
      <c r="H2711" s="1"/>
      <c r="K2711" s="1"/>
      <c r="O2711" s="1"/>
      <c r="P2711" s="1"/>
      <c r="T2711" s="1"/>
      <c r="U2711" s="1"/>
    </row>
    <row r="2712" spans="8:21" x14ac:dyDescent="0.3">
      <c r="H2712" s="1"/>
      <c r="K2712" s="1"/>
      <c r="O2712" s="1"/>
      <c r="P2712" s="1"/>
      <c r="T2712" s="1"/>
      <c r="U2712" s="1"/>
    </row>
    <row r="2713" spans="8:21" x14ac:dyDescent="0.3">
      <c r="H2713" s="1"/>
      <c r="K2713" s="1"/>
      <c r="O2713" s="1"/>
      <c r="P2713" s="1"/>
      <c r="T2713" s="1"/>
      <c r="U2713" s="1"/>
    </row>
    <row r="2714" spans="8:21" x14ac:dyDescent="0.3">
      <c r="H2714" s="1"/>
      <c r="K2714" s="1"/>
      <c r="O2714" s="1"/>
      <c r="P2714" s="1"/>
      <c r="T2714" s="1"/>
      <c r="U2714" s="1"/>
    </row>
    <row r="2715" spans="8:21" x14ac:dyDescent="0.3">
      <c r="H2715" s="1"/>
      <c r="K2715" s="1"/>
      <c r="O2715" s="1"/>
      <c r="P2715" s="1"/>
      <c r="T2715" s="1"/>
      <c r="U2715" s="1"/>
    </row>
    <row r="2716" spans="8:21" x14ac:dyDescent="0.3">
      <c r="H2716" s="1"/>
      <c r="K2716" s="1"/>
      <c r="O2716" s="1"/>
      <c r="P2716" s="1"/>
      <c r="T2716" s="1"/>
      <c r="U2716" s="1"/>
    </row>
    <row r="2717" spans="8:21" x14ac:dyDescent="0.3">
      <c r="H2717" s="1"/>
      <c r="K2717" s="1"/>
      <c r="O2717" s="1"/>
      <c r="P2717" s="1"/>
      <c r="T2717" s="1"/>
      <c r="U2717" s="1"/>
    </row>
    <row r="2718" spans="8:21" x14ac:dyDescent="0.3">
      <c r="H2718" s="1"/>
      <c r="K2718" s="1"/>
      <c r="O2718" s="1"/>
      <c r="P2718" s="1"/>
      <c r="T2718" s="1"/>
      <c r="U2718" s="1"/>
    </row>
    <row r="2719" spans="8:21" x14ac:dyDescent="0.3">
      <c r="H2719" s="1"/>
      <c r="K2719" s="1"/>
      <c r="O2719" s="1"/>
      <c r="P2719" s="1"/>
      <c r="T2719" s="1"/>
      <c r="U2719" s="1"/>
    </row>
    <row r="2720" spans="8:21" x14ac:dyDescent="0.3">
      <c r="H2720" s="1"/>
      <c r="K2720" s="1"/>
      <c r="O2720" s="1"/>
      <c r="P2720" s="1"/>
      <c r="T2720" s="1"/>
      <c r="U2720" s="1"/>
    </row>
    <row r="2721" spans="8:21" x14ac:dyDescent="0.3">
      <c r="H2721" s="1"/>
      <c r="K2721" s="1"/>
      <c r="O2721" s="1"/>
      <c r="P2721" s="1"/>
      <c r="T2721" s="1"/>
      <c r="U2721" s="1"/>
    </row>
    <row r="2722" spans="8:21" x14ac:dyDescent="0.3">
      <c r="H2722" s="1"/>
      <c r="K2722" s="1"/>
      <c r="O2722" s="1"/>
      <c r="P2722" s="1"/>
      <c r="T2722" s="1"/>
      <c r="U2722" s="1"/>
    </row>
    <row r="2723" spans="8:21" x14ac:dyDescent="0.3">
      <c r="H2723" s="1"/>
      <c r="K2723" s="1"/>
      <c r="O2723" s="1"/>
      <c r="P2723" s="1"/>
      <c r="T2723" s="1"/>
      <c r="U2723" s="1"/>
    </row>
    <row r="2724" spans="8:21" x14ac:dyDescent="0.3">
      <c r="H2724" s="1"/>
      <c r="K2724" s="1"/>
      <c r="O2724" s="1"/>
      <c r="P2724" s="1"/>
      <c r="T2724" s="1"/>
      <c r="U2724" s="1"/>
    </row>
    <row r="2725" spans="8:21" x14ac:dyDescent="0.3">
      <c r="H2725" s="1"/>
      <c r="K2725" s="1"/>
      <c r="O2725" s="1"/>
      <c r="P2725" s="1"/>
      <c r="T2725" s="1"/>
      <c r="U2725" s="1"/>
    </row>
    <row r="2726" spans="8:21" x14ac:dyDescent="0.3">
      <c r="H2726" s="1"/>
      <c r="K2726" s="1"/>
      <c r="O2726" s="1"/>
      <c r="P2726" s="1"/>
      <c r="T2726" s="1"/>
      <c r="U2726" s="1"/>
    </row>
    <row r="2727" spans="8:21" x14ac:dyDescent="0.3">
      <c r="H2727" s="1"/>
      <c r="K2727" s="1"/>
      <c r="O2727" s="1"/>
      <c r="P2727" s="1"/>
      <c r="T2727" s="1"/>
      <c r="U2727" s="1"/>
    </row>
    <row r="2728" spans="8:21" x14ac:dyDescent="0.3">
      <c r="H2728" s="1"/>
      <c r="K2728" s="1"/>
      <c r="O2728" s="1"/>
      <c r="P2728" s="1"/>
      <c r="T2728" s="1"/>
      <c r="U2728" s="1"/>
    </row>
    <row r="2729" spans="8:21" x14ac:dyDescent="0.3">
      <c r="H2729" s="1"/>
      <c r="K2729" s="1"/>
      <c r="O2729" s="1"/>
      <c r="P2729" s="1"/>
      <c r="T2729" s="1"/>
      <c r="U2729" s="1"/>
    </row>
    <row r="2730" spans="8:21" x14ac:dyDescent="0.3">
      <c r="H2730" s="1"/>
      <c r="K2730" s="1"/>
      <c r="O2730" s="1"/>
      <c r="P2730" s="1"/>
      <c r="T2730" s="1"/>
      <c r="U2730" s="1"/>
    </row>
    <row r="2731" spans="8:21" x14ac:dyDescent="0.3">
      <c r="H2731" s="1"/>
      <c r="K2731" s="1"/>
      <c r="O2731" s="1"/>
      <c r="P2731" s="1"/>
      <c r="T2731" s="1"/>
      <c r="U2731" s="1"/>
    </row>
    <row r="2732" spans="8:21" x14ac:dyDescent="0.3">
      <c r="H2732" s="1"/>
      <c r="K2732" s="1"/>
      <c r="O2732" s="1"/>
      <c r="P2732" s="1"/>
      <c r="T2732" s="1"/>
      <c r="U2732" s="1"/>
    </row>
    <row r="2733" spans="8:21" x14ac:dyDescent="0.3">
      <c r="H2733" s="1"/>
      <c r="K2733" s="1"/>
      <c r="O2733" s="1"/>
      <c r="P2733" s="1"/>
      <c r="T2733" s="1"/>
      <c r="U2733" s="1"/>
    </row>
    <row r="2734" spans="8:21" x14ac:dyDescent="0.3">
      <c r="H2734" s="1"/>
      <c r="K2734" s="1"/>
      <c r="O2734" s="1"/>
      <c r="P2734" s="1"/>
      <c r="T2734" s="1"/>
      <c r="U2734" s="1"/>
    </row>
    <row r="2735" spans="8:21" x14ac:dyDescent="0.3">
      <c r="H2735" s="1"/>
      <c r="K2735" s="1"/>
      <c r="O2735" s="1"/>
      <c r="P2735" s="1"/>
      <c r="T2735" s="1"/>
      <c r="U2735" s="1"/>
    </row>
    <row r="2736" spans="8:21" x14ac:dyDescent="0.3">
      <c r="H2736" s="1"/>
      <c r="K2736" s="1"/>
      <c r="O2736" s="1"/>
      <c r="P2736" s="1"/>
      <c r="T2736" s="1"/>
      <c r="U2736" s="1"/>
    </row>
    <row r="2737" spans="8:21" x14ac:dyDescent="0.3">
      <c r="H2737" s="1"/>
      <c r="K2737" s="1"/>
      <c r="O2737" s="1"/>
      <c r="P2737" s="1"/>
      <c r="T2737" s="1"/>
      <c r="U2737" s="1"/>
    </row>
    <row r="2738" spans="8:21" x14ac:dyDescent="0.3">
      <c r="H2738" s="1"/>
      <c r="K2738" s="1"/>
      <c r="O2738" s="1"/>
      <c r="P2738" s="1"/>
      <c r="T2738" s="1"/>
      <c r="U2738" s="1"/>
    </row>
    <row r="2739" spans="8:21" x14ac:dyDescent="0.3">
      <c r="H2739" s="1"/>
      <c r="K2739" s="1"/>
      <c r="O2739" s="1"/>
      <c r="P2739" s="1"/>
      <c r="T2739" s="1"/>
      <c r="U2739" s="1"/>
    </row>
    <row r="2740" spans="8:21" x14ac:dyDescent="0.3">
      <c r="H2740" s="1"/>
      <c r="K2740" s="1"/>
      <c r="O2740" s="1"/>
      <c r="P2740" s="1"/>
      <c r="T2740" s="1"/>
      <c r="U2740" s="1"/>
    </row>
    <row r="2741" spans="8:21" x14ac:dyDescent="0.3">
      <c r="H2741" s="1"/>
      <c r="K2741" s="1"/>
      <c r="O2741" s="1"/>
      <c r="P2741" s="1"/>
      <c r="T2741" s="1"/>
      <c r="U2741" s="1"/>
    </row>
    <row r="2742" spans="8:21" x14ac:dyDescent="0.3">
      <c r="H2742" s="1"/>
      <c r="K2742" s="1"/>
      <c r="O2742" s="1"/>
      <c r="P2742" s="1"/>
      <c r="T2742" s="1"/>
      <c r="U2742" s="1"/>
    </row>
    <row r="2743" spans="8:21" x14ac:dyDescent="0.3">
      <c r="H2743" s="1"/>
      <c r="K2743" s="1"/>
      <c r="O2743" s="1"/>
      <c r="P2743" s="1"/>
      <c r="T2743" s="1"/>
      <c r="U2743" s="1"/>
    </row>
    <row r="2744" spans="8:21" x14ac:dyDescent="0.3">
      <c r="H2744" s="1"/>
      <c r="K2744" s="1"/>
      <c r="O2744" s="1"/>
      <c r="P2744" s="1"/>
      <c r="T2744" s="1"/>
      <c r="U2744" s="1"/>
    </row>
    <row r="2745" spans="8:21" x14ac:dyDescent="0.3">
      <c r="H2745" s="1"/>
      <c r="K2745" s="1"/>
      <c r="O2745" s="1"/>
      <c r="P2745" s="1"/>
      <c r="T2745" s="1"/>
      <c r="U2745" s="1"/>
    </row>
    <row r="2746" spans="8:21" x14ac:dyDescent="0.3">
      <c r="H2746" s="1"/>
      <c r="K2746" s="1"/>
      <c r="O2746" s="1"/>
      <c r="P2746" s="1"/>
      <c r="T2746" s="1"/>
      <c r="U2746" s="1"/>
    </row>
    <row r="2747" spans="8:21" x14ac:dyDescent="0.3">
      <c r="H2747" s="1"/>
      <c r="K2747" s="1"/>
      <c r="O2747" s="1"/>
      <c r="P2747" s="1"/>
      <c r="T2747" s="1"/>
      <c r="U2747" s="1"/>
    </row>
    <row r="2748" spans="8:21" x14ac:dyDescent="0.3">
      <c r="H2748" s="1"/>
      <c r="K2748" s="1"/>
      <c r="O2748" s="1"/>
      <c r="P2748" s="1"/>
      <c r="T2748" s="1"/>
      <c r="U2748" s="1"/>
    </row>
    <row r="2749" spans="8:21" x14ac:dyDescent="0.3">
      <c r="H2749" s="1"/>
      <c r="K2749" s="1"/>
      <c r="O2749" s="1"/>
      <c r="P2749" s="1"/>
      <c r="T2749" s="1"/>
      <c r="U2749" s="1"/>
    </row>
    <row r="2750" spans="8:21" x14ac:dyDescent="0.3">
      <c r="H2750" s="1"/>
      <c r="K2750" s="1"/>
      <c r="O2750" s="1"/>
      <c r="P2750" s="1"/>
      <c r="T2750" s="1"/>
      <c r="U2750" s="1"/>
    </row>
    <row r="2751" spans="8:21" x14ac:dyDescent="0.3">
      <c r="H2751" s="1"/>
      <c r="K2751" s="1"/>
      <c r="O2751" s="1"/>
      <c r="P2751" s="1"/>
      <c r="T2751" s="1"/>
      <c r="U2751" s="1"/>
    </row>
    <row r="2752" spans="8:21" x14ac:dyDescent="0.3">
      <c r="H2752" s="1"/>
      <c r="K2752" s="1"/>
      <c r="O2752" s="1"/>
      <c r="P2752" s="1"/>
      <c r="T2752" s="1"/>
      <c r="U2752" s="1"/>
    </row>
    <row r="2753" spans="8:21" x14ac:dyDescent="0.3">
      <c r="H2753" s="1"/>
      <c r="K2753" s="1"/>
      <c r="O2753" s="1"/>
      <c r="P2753" s="1"/>
      <c r="T2753" s="1"/>
      <c r="U2753" s="1"/>
    </row>
    <row r="2754" spans="8:21" x14ac:dyDescent="0.3">
      <c r="H2754" s="1"/>
      <c r="K2754" s="1"/>
      <c r="O2754" s="1"/>
      <c r="P2754" s="1"/>
      <c r="T2754" s="1"/>
      <c r="U2754" s="1"/>
    </row>
    <row r="2755" spans="8:21" x14ac:dyDescent="0.3">
      <c r="H2755" s="1"/>
      <c r="K2755" s="1"/>
      <c r="O2755" s="1"/>
      <c r="P2755" s="1"/>
      <c r="T2755" s="1"/>
      <c r="U2755" s="1"/>
    </row>
    <row r="2756" spans="8:21" x14ac:dyDescent="0.3">
      <c r="H2756" s="1"/>
      <c r="K2756" s="1"/>
      <c r="O2756" s="1"/>
      <c r="P2756" s="1"/>
      <c r="T2756" s="1"/>
      <c r="U2756" s="1"/>
    </row>
    <row r="2757" spans="8:21" x14ac:dyDescent="0.3">
      <c r="H2757" s="1"/>
      <c r="K2757" s="1"/>
      <c r="O2757" s="1"/>
      <c r="P2757" s="1"/>
      <c r="T2757" s="1"/>
      <c r="U2757" s="1"/>
    </row>
    <row r="2758" spans="8:21" x14ac:dyDescent="0.3">
      <c r="H2758" s="1"/>
      <c r="K2758" s="1"/>
      <c r="O2758" s="1"/>
      <c r="P2758" s="1"/>
      <c r="T2758" s="1"/>
      <c r="U2758" s="1"/>
    </row>
    <row r="2759" spans="8:21" x14ac:dyDescent="0.3">
      <c r="H2759" s="1"/>
      <c r="K2759" s="1"/>
      <c r="O2759" s="1"/>
      <c r="P2759" s="1"/>
      <c r="T2759" s="1"/>
      <c r="U2759" s="1"/>
    </row>
    <row r="2760" spans="8:21" x14ac:dyDescent="0.3">
      <c r="H2760" s="1"/>
      <c r="K2760" s="1"/>
      <c r="O2760" s="1"/>
      <c r="P2760" s="1"/>
      <c r="T2760" s="1"/>
      <c r="U2760" s="1"/>
    </row>
    <row r="2761" spans="8:21" x14ac:dyDescent="0.3">
      <c r="H2761" s="1"/>
      <c r="K2761" s="1"/>
      <c r="O2761" s="1"/>
      <c r="P2761" s="1"/>
      <c r="T2761" s="1"/>
      <c r="U2761" s="1"/>
    </row>
    <row r="2762" spans="8:21" x14ac:dyDescent="0.3">
      <c r="H2762" s="1"/>
      <c r="K2762" s="1"/>
      <c r="O2762" s="1"/>
      <c r="P2762" s="1"/>
      <c r="T2762" s="1"/>
      <c r="U2762" s="1"/>
    </row>
    <row r="2763" spans="8:21" x14ac:dyDescent="0.3">
      <c r="H2763" s="1"/>
      <c r="K2763" s="1"/>
      <c r="O2763" s="1"/>
      <c r="P2763" s="1"/>
      <c r="T2763" s="1"/>
      <c r="U2763" s="1"/>
    </row>
    <row r="2764" spans="8:21" x14ac:dyDescent="0.3">
      <c r="H2764" s="1"/>
      <c r="K2764" s="1"/>
      <c r="O2764" s="1"/>
      <c r="P2764" s="1"/>
      <c r="T2764" s="1"/>
      <c r="U2764" s="1"/>
    </row>
    <row r="2765" spans="8:21" x14ac:dyDescent="0.3">
      <c r="H2765" s="1"/>
      <c r="K2765" s="1"/>
      <c r="O2765" s="1"/>
      <c r="P2765" s="1"/>
      <c r="T2765" s="1"/>
      <c r="U2765" s="1"/>
    </row>
    <row r="2766" spans="8:21" x14ac:dyDescent="0.3">
      <c r="H2766" s="1"/>
      <c r="K2766" s="1"/>
      <c r="O2766" s="1"/>
      <c r="P2766" s="1"/>
      <c r="T2766" s="1"/>
      <c r="U2766" s="1"/>
    </row>
    <row r="2767" spans="8:21" x14ac:dyDescent="0.3">
      <c r="H2767" s="1"/>
      <c r="K2767" s="1"/>
      <c r="O2767" s="1"/>
      <c r="P2767" s="1"/>
      <c r="T2767" s="1"/>
      <c r="U2767" s="1"/>
    </row>
    <row r="2768" spans="8:21" x14ac:dyDescent="0.3">
      <c r="H2768" s="1"/>
      <c r="K2768" s="1"/>
      <c r="O2768" s="1"/>
      <c r="P2768" s="1"/>
      <c r="T2768" s="1"/>
      <c r="U2768" s="1"/>
    </row>
    <row r="2769" spans="8:21" x14ac:dyDescent="0.3">
      <c r="H2769" s="1"/>
      <c r="K2769" s="1"/>
      <c r="O2769" s="1"/>
      <c r="P2769" s="1"/>
      <c r="T2769" s="1"/>
      <c r="U2769" s="1"/>
    </row>
    <row r="2770" spans="8:21" x14ac:dyDescent="0.3">
      <c r="H2770" s="1"/>
      <c r="K2770" s="1"/>
      <c r="O2770" s="1"/>
      <c r="P2770" s="1"/>
      <c r="T2770" s="1"/>
      <c r="U2770" s="1"/>
    </row>
    <row r="2771" spans="8:21" x14ac:dyDescent="0.3">
      <c r="H2771" s="1"/>
      <c r="K2771" s="1"/>
      <c r="O2771" s="1"/>
      <c r="P2771" s="1"/>
      <c r="T2771" s="1"/>
      <c r="U2771" s="1"/>
    </row>
    <row r="2772" spans="8:21" x14ac:dyDescent="0.3">
      <c r="H2772" s="1"/>
      <c r="K2772" s="1"/>
      <c r="O2772" s="1"/>
      <c r="P2772" s="1"/>
      <c r="T2772" s="1"/>
      <c r="U2772" s="1"/>
    </row>
    <row r="2773" spans="8:21" x14ac:dyDescent="0.3">
      <c r="H2773" s="1"/>
      <c r="K2773" s="1"/>
      <c r="O2773" s="1"/>
      <c r="P2773" s="1"/>
      <c r="T2773" s="1"/>
      <c r="U2773" s="1"/>
    </row>
    <row r="2774" spans="8:21" x14ac:dyDescent="0.3">
      <c r="H2774" s="1"/>
      <c r="K2774" s="1"/>
      <c r="O2774" s="1"/>
      <c r="P2774" s="1"/>
      <c r="T2774" s="1"/>
      <c r="U2774" s="1"/>
    </row>
    <row r="2775" spans="8:21" x14ac:dyDescent="0.3">
      <c r="H2775" s="1"/>
      <c r="K2775" s="1"/>
      <c r="O2775" s="1"/>
      <c r="P2775" s="1"/>
      <c r="T2775" s="1"/>
      <c r="U2775" s="1"/>
    </row>
    <row r="2776" spans="8:21" x14ac:dyDescent="0.3">
      <c r="H2776" s="1"/>
      <c r="K2776" s="1"/>
      <c r="O2776" s="1"/>
      <c r="P2776" s="1"/>
      <c r="T2776" s="1"/>
      <c r="U2776" s="1"/>
    </row>
    <row r="2777" spans="8:21" x14ac:dyDescent="0.3">
      <c r="H2777" s="1"/>
      <c r="K2777" s="1"/>
      <c r="O2777" s="1"/>
      <c r="P2777" s="1"/>
      <c r="T2777" s="1"/>
      <c r="U2777" s="1"/>
    </row>
    <row r="2778" spans="8:21" x14ac:dyDescent="0.3">
      <c r="H2778" s="1"/>
      <c r="K2778" s="1"/>
      <c r="O2778" s="1"/>
      <c r="P2778" s="1"/>
      <c r="T2778" s="1"/>
      <c r="U2778" s="1"/>
    </row>
    <row r="2779" spans="8:21" x14ac:dyDescent="0.3">
      <c r="H2779" s="1"/>
      <c r="K2779" s="1"/>
      <c r="O2779" s="1"/>
      <c r="P2779" s="1"/>
      <c r="T2779" s="1"/>
      <c r="U2779" s="1"/>
    </row>
    <row r="2780" spans="8:21" x14ac:dyDescent="0.3">
      <c r="H2780" s="1"/>
      <c r="K2780" s="1"/>
      <c r="O2780" s="1"/>
      <c r="P2780" s="1"/>
      <c r="T2780" s="1"/>
      <c r="U2780" s="1"/>
    </row>
    <row r="2781" spans="8:21" x14ac:dyDescent="0.3">
      <c r="H2781" s="1"/>
      <c r="K2781" s="1"/>
      <c r="O2781" s="1"/>
      <c r="P2781" s="1"/>
      <c r="T2781" s="1"/>
      <c r="U2781" s="1"/>
    </row>
    <row r="2782" spans="8:21" x14ac:dyDescent="0.3">
      <c r="H2782" s="1"/>
      <c r="K2782" s="1"/>
      <c r="O2782" s="1"/>
      <c r="P2782" s="1"/>
      <c r="T2782" s="1"/>
      <c r="U2782" s="1"/>
    </row>
    <row r="2783" spans="8:21" x14ac:dyDescent="0.3">
      <c r="H2783" s="1"/>
      <c r="K2783" s="1"/>
      <c r="O2783" s="1"/>
      <c r="P2783" s="1"/>
      <c r="T2783" s="1"/>
      <c r="U2783" s="1"/>
    </row>
    <row r="2784" spans="8:21" x14ac:dyDescent="0.3">
      <c r="H2784" s="1"/>
      <c r="K2784" s="1"/>
      <c r="O2784" s="1"/>
      <c r="P2784" s="1"/>
      <c r="T2784" s="1"/>
      <c r="U2784" s="1"/>
    </row>
    <row r="2785" spans="8:21" x14ac:dyDescent="0.3">
      <c r="H2785" s="1"/>
      <c r="K2785" s="1"/>
      <c r="O2785" s="1"/>
      <c r="P2785" s="1"/>
      <c r="T2785" s="1"/>
      <c r="U2785" s="1"/>
    </row>
    <row r="2786" spans="8:21" x14ac:dyDescent="0.3">
      <c r="H2786" s="1"/>
      <c r="K2786" s="1"/>
      <c r="O2786" s="1"/>
      <c r="P2786" s="1"/>
      <c r="T2786" s="1"/>
      <c r="U2786" s="1"/>
    </row>
    <row r="2787" spans="8:21" x14ac:dyDescent="0.3">
      <c r="H2787" s="1"/>
      <c r="K2787" s="1"/>
      <c r="O2787" s="1"/>
      <c r="P2787" s="1"/>
      <c r="T2787" s="1"/>
      <c r="U2787" s="1"/>
    </row>
    <row r="2788" spans="8:21" x14ac:dyDescent="0.3">
      <c r="H2788" s="1"/>
      <c r="K2788" s="1"/>
      <c r="O2788" s="1"/>
      <c r="P2788" s="1"/>
      <c r="T2788" s="1"/>
      <c r="U2788" s="1"/>
    </row>
    <row r="2789" spans="8:21" x14ac:dyDescent="0.3">
      <c r="H2789" s="1"/>
      <c r="K2789" s="1"/>
      <c r="O2789" s="1"/>
      <c r="P2789" s="1"/>
      <c r="T2789" s="1"/>
      <c r="U2789" s="1"/>
    </row>
    <row r="2790" spans="8:21" x14ac:dyDescent="0.3">
      <c r="H2790" s="1"/>
      <c r="K2790" s="1"/>
      <c r="O2790" s="1"/>
      <c r="P2790" s="1"/>
      <c r="T2790" s="1"/>
      <c r="U2790" s="1"/>
    </row>
    <row r="2791" spans="8:21" x14ac:dyDescent="0.3">
      <c r="H2791" s="1"/>
      <c r="K2791" s="1"/>
      <c r="O2791" s="1"/>
      <c r="P2791" s="1"/>
      <c r="T2791" s="1"/>
      <c r="U2791" s="1"/>
    </row>
    <row r="2792" spans="8:21" x14ac:dyDescent="0.3">
      <c r="H2792" s="1"/>
      <c r="K2792" s="1"/>
      <c r="O2792" s="1"/>
      <c r="P2792" s="1"/>
      <c r="T2792" s="1"/>
      <c r="U2792" s="1"/>
    </row>
    <row r="2793" spans="8:21" x14ac:dyDescent="0.3">
      <c r="H2793" s="1"/>
      <c r="K2793" s="1"/>
      <c r="O2793" s="1"/>
      <c r="P2793" s="1"/>
      <c r="T2793" s="1"/>
      <c r="U2793" s="1"/>
    </row>
    <row r="2794" spans="8:21" x14ac:dyDescent="0.3">
      <c r="H2794" s="1"/>
      <c r="K2794" s="1"/>
      <c r="O2794" s="1"/>
      <c r="P2794" s="1"/>
      <c r="T2794" s="1"/>
      <c r="U2794" s="1"/>
    </row>
    <row r="2795" spans="8:21" x14ac:dyDescent="0.3">
      <c r="H2795" s="1"/>
      <c r="K2795" s="1"/>
      <c r="O2795" s="1"/>
      <c r="P2795" s="1"/>
      <c r="T2795" s="1"/>
      <c r="U2795" s="1"/>
    </row>
    <row r="2796" spans="8:21" x14ac:dyDescent="0.3">
      <c r="H2796" s="1"/>
      <c r="K2796" s="1"/>
      <c r="O2796" s="1"/>
      <c r="P2796" s="1"/>
      <c r="T2796" s="1"/>
      <c r="U2796" s="1"/>
    </row>
    <row r="2797" spans="8:21" x14ac:dyDescent="0.3">
      <c r="H2797" s="1"/>
      <c r="K2797" s="1"/>
      <c r="O2797" s="1"/>
      <c r="P2797" s="1"/>
      <c r="T2797" s="1"/>
      <c r="U2797" s="1"/>
    </row>
    <row r="2798" spans="8:21" x14ac:dyDescent="0.3">
      <c r="H2798" s="1"/>
      <c r="K2798" s="1"/>
      <c r="O2798" s="1"/>
      <c r="P2798" s="1"/>
      <c r="T2798" s="1"/>
      <c r="U2798" s="1"/>
    </row>
    <row r="2799" spans="8:21" x14ac:dyDescent="0.3">
      <c r="H2799" s="1"/>
      <c r="K2799" s="1"/>
      <c r="O2799" s="1"/>
      <c r="P2799" s="1"/>
      <c r="T2799" s="1"/>
      <c r="U2799" s="1"/>
    </row>
    <row r="2800" spans="8:21" x14ac:dyDescent="0.3">
      <c r="H2800" s="1"/>
      <c r="K2800" s="1"/>
      <c r="O2800" s="1"/>
      <c r="P2800" s="1"/>
      <c r="T2800" s="1"/>
      <c r="U2800" s="1"/>
    </row>
    <row r="2801" spans="8:21" x14ac:dyDescent="0.3">
      <c r="H2801" s="1"/>
      <c r="K2801" s="1"/>
      <c r="O2801" s="1"/>
      <c r="P2801" s="1"/>
      <c r="T2801" s="1"/>
      <c r="U2801" s="1"/>
    </row>
    <row r="2802" spans="8:21" x14ac:dyDescent="0.3">
      <c r="H2802" s="1"/>
      <c r="K2802" s="1"/>
      <c r="O2802" s="1"/>
      <c r="P2802" s="1"/>
      <c r="T2802" s="1"/>
      <c r="U2802" s="1"/>
    </row>
    <row r="2803" spans="8:21" x14ac:dyDescent="0.3">
      <c r="H2803" s="1"/>
      <c r="K2803" s="1"/>
      <c r="O2803" s="1"/>
      <c r="P2803" s="1"/>
      <c r="T2803" s="1"/>
      <c r="U2803" s="1"/>
    </row>
    <row r="2804" spans="8:21" x14ac:dyDescent="0.3">
      <c r="H2804" s="1"/>
      <c r="K2804" s="1"/>
      <c r="O2804" s="1"/>
      <c r="P2804" s="1"/>
      <c r="T2804" s="1"/>
      <c r="U2804" s="1"/>
    </row>
    <row r="2805" spans="8:21" x14ac:dyDescent="0.3">
      <c r="H2805" s="1"/>
      <c r="K2805" s="1"/>
      <c r="O2805" s="1"/>
      <c r="P2805" s="1"/>
      <c r="T2805" s="1"/>
      <c r="U2805" s="1"/>
    </row>
    <row r="2806" spans="8:21" x14ac:dyDescent="0.3">
      <c r="H2806" s="1"/>
      <c r="K2806" s="1"/>
      <c r="O2806" s="1"/>
      <c r="P2806" s="1"/>
      <c r="T2806" s="1"/>
      <c r="U2806" s="1"/>
    </row>
    <row r="2807" spans="8:21" x14ac:dyDescent="0.3">
      <c r="H2807" s="1"/>
      <c r="K2807" s="1"/>
      <c r="O2807" s="1"/>
      <c r="P2807" s="1"/>
      <c r="T2807" s="1"/>
      <c r="U2807" s="1"/>
    </row>
    <row r="2808" spans="8:21" x14ac:dyDescent="0.3">
      <c r="H2808" s="1"/>
      <c r="K2808" s="1"/>
      <c r="O2808" s="1"/>
      <c r="P2808" s="1"/>
      <c r="T2808" s="1"/>
      <c r="U2808" s="1"/>
    </row>
    <row r="2809" spans="8:21" x14ac:dyDescent="0.3">
      <c r="H2809" s="1"/>
      <c r="K2809" s="1"/>
      <c r="O2809" s="1"/>
      <c r="P2809" s="1"/>
      <c r="T2809" s="1"/>
      <c r="U2809" s="1"/>
    </row>
    <row r="2810" spans="8:21" x14ac:dyDescent="0.3">
      <c r="H2810" s="1"/>
      <c r="K2810" s="1"/>
      <c r="O2810" s="1"/>
      <c r="P2810" s="1"/>
      <c r="T2810" s="1"/>
      <c r="U2810" s="1"/>
    </row>
    <row r="2811" spans="8:21" x14ac:dyDescent="0.3">
      <c r="H2811" s="1"/>
      <c r="K2811" s="1"/>
      <c r="O2811" s="1"/>
      <c r="P2811" s="1"/>
      <c r="T2811" s="1"/>
      <c r="U2811" s="1"/>
    </row>
    <row r="2812" spans="8:21" x14ac:dyDescent="0.3">
      <c r="H2812" s="1"/>
      <c r="K2812" s="1"/>
      <c r="O2812" s="1"/>
      <c r="P2812" s="1"/>
      <c r="T2812" s="1"/>
      <c r="U2812" s="1"/>
    </row>
    <row r="2813" spans="8:21" x14ac:dyDescent="0.3">
      <c r="H2813" s="1"/>
      <c r="K2813" s="1"/>
      <c r="O2813" s="1"/>
      <c r="P2813" s="1"/>
      <c r="T2813" s="1"/>
      <c r="U2813" s="1"/>
    </row>
    <row r="2814" spans="8:21" x14ac:dyDescent="0.3">
      <c r="H2814" s="1"/>
      <c r="K2814" s="1"/>
      <c r="O2814" s="1"/>
      <c r="P2814" s="1"/>
      <c r="T2814" s="1"/>
      <c r="U2814" s="1"/>
    </row>
    <row r="2815" spans="8:21" x14ac:dyDescent="0.3">
      <c r="H2815" s="1"/>
      <c r="K2815" s="1"/>
      <c r="O2815" s="1"/>
      <c r="P2815" s="1"/>
      <c r="T2815" s="1"/>
      <c r="U2815" s="1"/>
    </row>
    <row r="2816" spans="8:21" x14ac:dyDescent="0.3">
      <c r="H2816" s="1"/>
      <c r="K2816" s="1"/>
      <c r="O2816" s="1"/>
      <c r="P2816" s="1"/>
      <c r="T2816" s="1"/>
      <c r="U2816" s="1"/>
    </row>
    <row r="2817" spans="8:21" x14ac:dyDescent="0.3">
      <c r="H2817" s="1"/>
      <c r="K2817" s="1"/>
      <c r="O2817" s="1"/>
      <c r="P2817" s="1"/>
      <c r="T2817" s="1"/>
      <c r="U2817" s="1"/>
    </row>
    <row r="2818" spans="8:21" x14ac:dyDescent="0.3">
      <c r="H2818" s="1"/>
      <c r="K2818" s="1"/>
      <c r="O2818" s="1"/>
      <c r="P2818" s="1"/>
      <c r="T2818" s="1"/>
      <c r="U2818" s="1"/>
    </row>
    <row r="2819" spans="8:21" x14ac:dyDescent="0.3">
      <c r="H2819" s="1"/>
      <c r="K2819" s="1"/>
      <c r="O2819" s="1"/>
      <c r="P2819" s="1"/>
      <c r="T2819" s="1"/>
      <c r="U2819" s="1"/>
    </row>
    <row r="2820" spans="8:21" x14ac:dyDescent="0.3">
      <c r="H2820" s="1"/>
      <c r="K2820" s="1"/>
      <c r="O2820" s="1"/>
      <c r="P2820" s="1"/>
      <c r="T2820" s="1"/>
      <c r="U2820" s="1"/>
    </row>
    <row r="2821" spans="8:21" x14ac:dyDescent="0.3">
      <c r="H2821" s="1"/>
      <c r="K2821" s="1"/>
      <c r="O2821" s="1"/>
      <c r="P2821" s="1"/>
      <c r="T2821" s="1"/>
      <c r="U2821" s="1"/>
    </row>
    <row r="2822" spans="8:21" x14ac:dyDescent="0.3">
      <c r="H2822" s="1"/>
      <c r="K2822" s="1"/>
      <c r="O2822" s="1"/>
      <c r="P2822" s="1"/>
      <c r="T2822" s="1"/>
      <c r="U2822" s="1"/>
    </row>
    <row r="2823" spans="8:21" x14ac:dyDescent="0.3">
      <c r="H2823" s="1"/>
      <c r="K2823" s="1"/>
      <c r="O2823" s="1"/>
      <c r="P2823" s="1"/>
      <c r="T2823" s="1"/>
      <c r="U2823" s="1"/>
    </row>
    <row r="2824" spans="8:21" x14ac:dyDescent="0.3">
      <c r="H2824" s="1"/>
      <c r="K2824" s="1"/>
      <c r="O2824" s="1"/>
      <c r="P2824" s="1"/>
      <c r="T2824" s="1"/>
      <c r="U2824" s="1"/>
    </row>
    <row r="2825" spans="8:21" x14ac:dyDescent="0.3">
      <c r="H2825" s="1"/>
      <c r="K2825" s="1"/>
      <c r="O2825" s="1"/>
      <c r="P2825" s="1"/>
      <c r="T2825" s="1"/>
      <c r="U2825" s="1"/>
    </row>
    <row r="2826" spans="8:21" x14ac:dyDescent="0.3">
      <c r="H2826" s="1"/>
      <c r="K2826" s="1"/>
      <c r="O2826" s="1"/>
      <c r="P2826" s="1"/>
      <c r="T2826" s="1"/>
      <c r="U2826" s="1"/>
    </row>
    <row r="2827" spans="8:21" x14ac:dyDescent="0.3">
      <c r="H2827" s="1"/>
      <c r="K2827" s="1"/>
      <c r="O2827" s="1"/>
      <c r="P2827" s="1"/>
      <c r="T2827" s="1"/>
      <c r="U2827" s="1"/>
    </row>
    <row r="2828" spans="8:21" x14ac:dyDescent="0.3">
      <c r="H2828" s="1"/>
      <c r="K2828" s="1"/>
      <c r="O2828" s="1"/>
      <c r="P2828" s="1"/>
      <c r="T2828" s="1"/>
      <c r="U2828" s="1"/>
    </row>
    <row r="2829" spans="8:21" x14ac:dyDescent="0.3">
      <c r="H2829" s="1"/>
      <c r="K2829" s="1"/>
      <c r="O2829" s="1"/>
      <c r="P2829" s="1"/>
      <c r="T2829" s="1"/>
      <c r="U2829" s="1"/>
    </row>
    <row r="2830" spans="8:21" x14ac:dyDescent="0.3">
      <c r="H2830" s="1"/>
      <c r="K2830" s="1"/>
      <c r="O2830" s="1"/>
      <c r="P2830" s="1"/>
      <c r="T2830" s="1"/>
      <c r="U2830" s="1"/>
    </row>
    <row r="2831" spans="8:21" x14ac:dyDescent="0.3">
      <c r="H2831" s="1"/>
      <c r="K2831" s="1"/>
      <c r="O2831" s="1"/>
      <c r="P2831" s="1"/>
      <c r="T2831" s="1"/>
      <c r="U2831" s="1"/>
    </row>
    <row r="2832" spans="8:21" x14ac:dyDescent="0.3">
      <c r="H2832" s="1"/>
      <c r="K2832" s="1"/>
      <c r="O2832" s="1"/>
      <c r="P2832" s="1"/>
      <c r="T2832" s="1"/>
      <c r="U2832" s="1"/>
    </row>
    <row r="2833" spans="8:21" x14ac:dyDescent="0.3">
      <c r="H2833" s="1"/>
      <c r="K2833" s="1"/>
      <c r="O2833" s="1"/>
      <c r="P2833" s="1"/>
      <c r="T2833" s="1"/>
      <c r="U2833" s="1"/>
    </row>
    <row r="2834" spans="8:21" x14ac:dyDescent="0.3">
      <c r="H2834" s="1"/>
      <c r="K2834" s="1"/>
      <c r="O2834" s="1"/>
      <c r="P2834" s="1"/>
      <c r="T2834" s="1"/>
      <c r="U2834" s="1"/>
    </row>
    <row r="2835" spans="8:21" x14ac:dyDescent="0.3">
      <c r="H2835" s="1"/>
      <c r="K2835" s="1"/>
      <c r="O2835" s="1"/>
      <c r="P2835" s="1"/>
      <c r="T2835" s="1"/>
      <c r="U2835" s="1"/>
    </row>
    <row r="2836" spans="8:21" x14ac:dyDescent="0.3">
      <c r="H2836" s="1"/>
      <c r="K2836" s="1"/>
      <c r="O2836" s="1"/>
      <c r="P2836" s="1"/>
      <c r="T2836" s="1"/>
      <c r="U2836" s="1"/>
    </row>
    <row r="2837" spans="8:21" x14ac:dyDescent="0.3">
      <c r="H2837" s="1"/>
      <c r="K2837" s="1"/>
      <c r="O2837" s="1"/>
      <c r="P2837" s="1"/>
      <c r="T2837" s="1"/>
      <c r="U2837" s="1"/>
    </row>
    <row r="2838" spans="8:21" x14ac:dyDescent="0.3">
      <c r="H2838" s="1"/>
      <c r="K2838" s="1"/>
      <c r="O2838" s="1"/>
      <c r="P2838" s="1"/>
      <c r="T2838" s="1"/>
      <c r="U2838" s="1"/>
    </row>
    <row r="2839" spans="8:21" x14ac:dyDescent="0.3">
      <c r="H2839" s="1"/>
      <c r="K2839" s="1"/>
      <c r="O2839" s="1"/>
      <c r="P2839" s="1"/>
      <c r="T2839" s="1"/>
      <c r="U2839" s="1"/>
    </row>
    <row r="2840" spans="8:21" x14ac:dyDescent="0.3">
      <c r="H2840" s="1"/>
      <c r="K2840" s="1"/>
      <c r="O2840" s="1"/>
      <c r="P2840" s="1"/>
      <c r="T2840" s="1"/>
      <c r="U2840" s="1"/>
    </row>
    <row r="2841" spans="8:21" x14ac:dyDescent="0.3">
      <c r="H2841" s="1"/>
      <c r="K2841" s="1"/>
      <c r="O2841" s="1"/>
      <c r="P2841" s="1"/>
      <c r="T2841" s="1"/>
      <c r="U2841" s="1"/>
    </row>
    <row r="2842" spans="8:21" x14ac:dyDescent="0.3">
      <c r="H2842" s="1"/>
      <c r="K2842" s="1"/>
      <c r="O2842" s="1"/>
      <c r="P2842" s="1"/>
      <c r="T2842" s="1"/>
      <c r="U2842" s="1"/>
    </row>
    <row r="2843" spans="8:21" x14ac:dyDescent="0.3">
      <c r="H2843" s="1"/>
      <c r="K2843" s="1"/>
      <c r="O2843" s="1"/>
      <c r="P2843" s="1"/>
      <c r="T2843" s="1"/>
      <c r="U2843" s="1"/>
    </row>
    <row r="2844" spans="8:21" x14ac:dyDescent="0.3">
      <c r="H2844" s="1"/>
      <c r="K2844" s="1"/>
      <c r="O2844" s="1"/>
      <c r="P2844" s="1"/>
      <c r="T2844" s="1"/>
      <c r="U2844" s="1"/>
    </row>
    <row r="2845" spans="8:21" x14ac:dyDescent="0.3">
      <c r="H2845" s="1"/>
      <c r="K2845" s="1"/>
      <c r="O2845" s="1"/>
      <c r="P2845" s="1"/>
      <c r="T2845" s="1"/>
      <c r="U2845" s="1"/>
    </row>
    <row r="2846" spans="8:21" x14ac:dyDescent="0.3">
      <c r="H2846" s="1"/>
      <c r="K2846" s="1"/>
      <c r="O2846" s="1"/>
      <c r="P2846" s="1"/>
      <c r="T2846" s="1"/>
      <c r="U2846" s="1"/>
    </row>
    <row r="2847" spans="8:21" x14ac:dyDescent="0.3">
      <c r="H2847" s="1"/>
      <c r="K2847" s="1"/>
      <c r="O2847" s="1"/>
      <c r="P2847" s="1"/>
      <c r="T2847" s="1"/>
      <c r="U2847" s="1"/>
    </row>
    <row r="2848" spans="8:21" x14ac:dyDescent="0.3">
      <c r="H2848" s="1"/>
      <c r="K2848" s="1"/>
      <c r="O2848" s="1"/>
      <c r="P2848" s="1"/>
      <c r="T2848" s="1"/>
      <c r="U2848" s="1"/>
    </row>
    <row r="2849" spans="8:21" x14ac:dyDescent="0.3">
      <c r="H2849" s="1"/>
      <c r="K2849" s="1"/>
      <c r="O2849" s="1"/>
      <c r="P2849" s="1"/>
      <c r="T2849" s="1"/>
      <c r="U2849" s="1"/>
    </row>
    <row r="2850" spans="8:21" x14ac:dyDescent="0.3">
      <c r="H2850" s="1"/>
      <c r="K2850" s="1"/>
      <c r="O2850" s="1"/>
      <c r="P2850" s="1"/>
      <c r="T2850" s="1"/>
      <c r="U2850" s="1"/>
    </row>
    <row r="2851" spans="8:21" x14ac:dyDescent="0.3">
      <c r="H2851" s="1"/>
      <c r="K2851" s="1"/>
      <c r="O2851" s="1"/>
      <c r="P2851" s="1"/>
      <c r="T2851" s="1"/>
      <c r="U2851" s="1"/>
    </row>
    <row r="2852" spans="8:21" x14ac:dyDescent="0.3">
      <c r="H2852" s="1"/>
      <c r="K2852" s="1"/>
      <c r="O2852" s="1"/>
      <c r="P2852" s="1"/>
      <c r="T2852" s="1"/>
      <c r="U2852" s="1"/>
    </row>
    <row r="2853" spans="8:21" x14ac:dyDescent="0.3">
      <c r="H2853" s="1"/>
      <c r="K2853" s="1"/>
      <c r="O2853" s="1"/>
      <c r="P2853" s="1"/>
      <c r="T2853" s="1"/>
      <c r="U2853" s="1"/>
    </row>
    <row r="2854" spans="8:21" x14ac:dyDescent="0.3">
      <c r="H2854" s="1"/>
      <c r="K2854" s="1"/>
      <c r="O2854" s="1"/>
      <c r="P2854" s="1"/>
      <c r="T2854" s="1"/>
      <c r="U2854" s="1"/>
    </row>
    <row r="2855" spans="8:21" x14ac:dyDescent="0.3">
      <c r="H2855" s="1"/>
      <c r="K2855" s="1"/>
      <c r="O2855" s="1"/>
      <c r="P2855" s="1"/>
      <c r="T2855" s="1"/>
      <c r="U2855" s="1"/>
    </row>
    <row r="2856" spans="8:21" x14ac:dyDescent="0.3">
      <c r="H2856" s="1"/>
      <c r="K2856" s="1"/>
      <c r="O2856" s="1"/>
      <c r="P2856" s="1"/>
      <c r="T2856" s="1"/>
      <c r="U2856" s="1"/>
    </row>
    <row r="2857" spans="8:21" x14ac:dyDescent="0.3">
      <c r="H2857" s="1"/>
      <c r="K2857" s="1"/>
      <c r="O2857" s="1"/>
      <c r="P2857" s="1"/>
      <c r="T2857" s="1"/>
      <c r="U2857" s="1"/>
    </row>
    <row r="2858" spans="8:21" x14ac:dyDescent="0.3">
      <c r="H2858" s="1"/>
      <c r="K2858" s="1"/>
      <c r="O2858" s="1"/>
      <c r="P2858" s="1"/>
      <c r="T2858" s="1"/>
      <c r="U2858" s="1"/>
    </row>
    <row r="2859" spans="8:21" x14ac:dyDescent="0.3">
      <c r="H2859" s="1"/>
      <c r="K2859" s="1"/>
      <c r="O2859" s="1"/>
      <c r="P2859" s="1"/>
      <c r="T2859" s="1"/>
      <c r="U2859" s="1"/>
    </row>
    <row r="2860" spans="8:21" x14ac:dyDescent="0.3">
      <c r="H2860" s="1"/>
      <c r="K2860" s="1"/>
      <c r="O2860" s="1"/>
      <c r="P2860" s="1"/>
      <c r="T2860" s="1"/>
      <c r="U2860" s="1"/>
    </row>
    <row r="2861" spans="8:21" x14ac:dyDescent="0.3">
      <c r="H2861" s="1"/>
      <c r="K2861" s="1"/>
      <c r="O2861" s="1"/>
      <c r="P2861" s="1"/>
      <c r="T2861" s="1"/>
      <c r="U2861" s="1"/>
    </row>
    <row r="2862" spans="8:21" x14ac:dyDescent="0.3">
      <c r="H2862" s="1"/>
      <c r="K2862" s="1"/>
      <c r="O2862" s="1"/>
      <c r="P2862" s="1"/>
      <c r="T2862" s="1"/>
      <c r="U2862" s="1"/>
    </row>
    <row r="2863" spans="8:21" x14ac:dyDescent="0.3">
      <c r="H2863" s="1"/>
      <c r="K2863" s="1"/>
      <c r="O2863" s="1"/>
      <c r="P2863" s="1"/>
      <c r="T2863" s="1"/>
      <c r="U2863" s="1"/>
    </row>
    <row r="2864" spans="8:21" x14ac:dyDescent="0.3">
      <c r="H2864" s="1"/>
      <c r="K2864" s="1"/>
      <c r="O2864" s="1"/>
      <c r="P2864" s="1"/>
      <c r="T2864" s="1"/>
      <c r="U2864" s="1"/>
    </row>
    <row r="2865" spans="8:21" x14ac:dyDescent="0.3">
      <c r="H2865" s="1"/>
      <c r="K2865" s="1"/>
      <c r="O2865" s="1"/>
      <c r="P2865" s="1"/>
      <c r="T2865" s="1"/>
      <c r="U2865" s="1"/>
    </row>
    <row r="2866" spans="8:21" x14ac:dyDescent="0.3">
      <c r="H2866" s="1"/>
      <c r="K2866" s="1"/>
      <c r="O2866" s="1"/>
      <c r="P2866" s="1"/>
      <c r="T2866" s="1"/>
      <c r="U2866" s="1"/>
    </row>
    <row r="2867" spans="8:21" x14ac:dyDescent="0.3">
      <c r="H2867" s="1"/>
      <c r="K2867" s="1"/>
      <c r="O2867" s="1"/>
      <c r="P2867" s="1"/>
      <c r="T2867" s="1"/>
      <c r="U2867" s="1"/>
    </row>
    <row r="2868" spans="8:21" x14ac:dyDescent="0.3">
      <c r="H2868" s="1"/>
      <c r="K2868" s="1"/>
      <c r="O2868" s="1"/>
      <c r="P2868" s="1"/>
      <c r="T2868" s="1"/>
      <c r="U2868" s="1"/>
    </row>
    <row r="2869" spans="8:21" x14ac:dyDescent="0.3">
      <c r="H2869" s="1"/>
      <c r="K2869" s="1"/>
      <c r="O2869" s="1"/>
      <c r="P2869" s="1"/>
      <c r="T2869" s="1"/>
      <c r="U2869" s="1"/>
    </row>
    <row r="2870" spans="8:21" x14ac:dyDescent="0.3">
      <c r="H2870" s="1"/>
      <c r="K2870" s="1"/>
      <c r="O2870" s="1"/>
      <c r="P2870" s="1"/>
      <c r="T2870" s="1"/>
      <c r="U2870" s="1"/>
    </row>
    <row r="2871" spans="8:21" x14ac:dyDescent="0.3">
      <c r="H2871" s="1"/>
      <c r="K2871" s="1"/>
      <c r="O2871" s="1"/>
      <c r="P2871" s="1"/>
      <c r="T2871" s="1"/>
      <c r="U2871" s="1"/>
    </row>
    <row r="2872" spans="8:21" x14ac:dyDescent="0.3">
      <c r="H2872" s="1"/>
      <c r="K2872" s="1"/>
      <c r="O2872" s="1"/>
      <c r="P2872" s="1"/>
      <c r="T2872" s="1"/>
      <c r="U2872" s="1"/>
    </row>
    <row r="2873" spans="8:21" x14ac:dyDescent="0.3">
      <c r="H2873" s="1"/>
      <c r="K2873" s="1"/>
      <c r="O2873" s="1"/>
      <c r="P2873" s="1"/>
      <c r="T2873" s="1"/>
      <c r="U2873" s="1"/>
    </row>
    <row r="2874" spans="8:21" x14ac:dyDescent="0.3">
      <c r="H2874" s="1"/>
      <c r="K2874" s="1"/>
      <c r="O2874" s="1"/>
      <c r="P2874" s="1"/>
      <c r="T2874" s="1"/>
      <c r="U2874" s="1"/>
    </row>
    <row r="2875" spans="8:21" x14ac:dyDescent="0.3">
      <c r="H2875" s="1"/>
      <c r="K2875" s="1"/>
      <c r="O2875" s="1"/>
      <c r="P2875" s="1"/>
      <c r="T2875" s="1"/>
      <c r="U2875" s="1"/>
    </row>
    <row r="2876" spans="8:21" x14ac:dyDescent="0.3">
      <c r="H2876" s="1"/>
      <c r="K2876" s="1"/>
      <c r="O2876" s="1"/>
      <c r="P2876" s="1"/>
      <c r="T2876" s="1"/>
      <c r="U2876" s="1"/>
    </row>
    <row r="2877" spans="8:21" x14ac:dyDescent="0.3">
      <c r="H2877" s="1"/>
      <c r="K2877" s="1"/>
      <c r="O2877" s="1"/>
      <c r="P2877" s="1"/>
      <c r="T2877" s="1"/>
      <c r="U2877" s="1"/>
    </row>
    <row r="2878" spans="8:21" x14ac:dyDescent="0.3">
      <c r="H2878" s="1"/>
      <c r="K2878" s="1"/>
      <c r="O2878" s="1"/>
      <c r="P2878" s="1"/>
      <c r="T2878" s="1"/>
      <c r="U2878" s="1"/>
    </row>
    <row r="2879" spans="8:21" x14ac:dyDescent="0.3">
      <c r="H2879" s="1"/>
      <c r="K2879" s="1"/>
      <c r="O2879" s="1"/>
      <c r="P2879" s="1"/>
      <c r="T2879" s="1"/>
      <c r="U2879" s="1"/>
    </row>
    <row r="2880" spans="8:21" x14ac:dyDescent="0.3">
      <c r="H2880" s="1"/>
      <c r="K2880" s="1"/>
      <c r="O2880" s="1"/>
      <c r="P2880" s="1"/>
      <c r="T2880" s="1"/>
      <c r="U2880" s="1"/>
    </row>
    <row r="2881" spans="8:21" x14ac:dyDescent="0.3">
      <c r="H2881" s="1"/>
      <c r="K2881" s="1"/>
      <c r="O2881" s="1"/>
      <c r="P2881" s="1"/>
      <c r="T2881" s="1"/>
      <c r="U2881" s="1"/>
    </row>
    <row r="2882" spans="8:21" x14ac:dyDescent="0.3">
      <c r="H2882" s="1"/>
      <c r="K2882" s="1"/>
      <c r="O2882" s="1"/>
      <c r="P2882" s="1"/>
      <c r="T2882" s="1"/>
      <c r="U2882" s="1"/>
    </row>
    <row r="2883" spans="8:21" x14ac:dyDescent="0.3">
      <c r="H2883" s="1"/>
      <c r="K2883" s="1"/>
      <c r="O2883" s="1"/>
      <c r="P2883" s="1"/>
      <c r="T2883" s="1"/>
      <c r="U2883" s="1"/>
    </row>
    <row r="2884" spans="8:21" x14ac:dyDescent="0.3">
      <c r="H2884" s="1"/>
      <c r="K2884" s="1"/>
      <c r="O2884" s="1"/>
      <c r="P2884" s="1"/>
      <c r="T2884" s="1"/>
      <c r="U2884" s="1"/>
    </row>
    <row r="2885" spans="8:21" x14ac:dyDescent="0.3">
      <c r="H2885" s="1"/>
      <c r="K2885" s="1"/>
      <c r="O2885" s="1"/>
      <c r="P2885" s="1"/>
      <c r="T2885" s="1"/>
      <c r="U2885" s="1"/>
    </row>
    <row r="2886" spans="8:21" x14ac:dyDescent="0.3">
      <c r="H2886" s="1"/>
      <c r="K2886" s="1"/>
      <c r="O2886" s="1"/>
      <c r="P2886" s="1"/>
      <c r="T2886" s="1"/>
      <c r="U2886" s="1"/>
    </row>
    <row r="2887" spans="8:21" x14ac:dyDescent="0.3">
      <c r="H2887" s="1"/>
      <c r="K2887" s="1"/>
      <c r="O2887" s="1"/>
      <c r="P2887" s="1"/>
      <c r="T2887" s="1"/>
      <c r="U2887" s="1"/>
    </row>
    <row r="2888" spans="8:21" x14ac:dyDescent="0.3">
      <c r="H2888" s="1"/>
      <c r="K2888" s="1"/>
      <c r="O2888" s="1"/>
      <c r="P2888" s="1"/>
      <c r="T2888" s="1"/>
      <c r="U2888" s="1"/>
    </row>
    <row r="2889" spans="8:21" x14ac:dyDescent="0.3">
      <c r="H2889" s="1"/>
      <c r="K2889" s="1"/>
      <c r="O2889" s="1"/>
      <c r="P2889" s="1"/>
      <c r="T2889" s="1"/>
      <c r="U2889" s="1"/>
    </row>
    <row r="2890" spans="8:21" x14ac:dyDescent="0.3">
      <c r="H2890" s="1"/>
      <c r="K2890" s="1"/>
      <c r="O2890" s="1"/>
      <c r="P2890" s="1"/>
      <c r="T2890" s="1"/>
      <c r="U2890" s="1"/>
    </row>
    <row r="2891" spans="8:21" x14ac:dyDescent="0.3">
      <c r="H2891" s="1"/>
      <c r="K2891" s="1"/>
      <c r="O2891" s="1"/>
      <c r="P2891" s="1"/>
      <c r="T2891" s="1"/>
      <c r="U2891" s="1"/>
    </row>
    <row r="2892" spans="8:21" x14ac:dyDescent="0.3">
      <c r="H2892" s="1"/>
      <c r="K2892" s="1"/>
      <c r="O2892" s="1"/>
      <c r="P2892" s="1"/>
      <c r="T2892" s="1"/>
      <c r="U2892" s="1"/>
    </row>
    <row r="2893" spans="8:21" x14ac:dyDescent="0.3">
      <c r="H2893" s="1"/>
      <c r="K2893" s="1"/>
      <c r="O2893" s="1"/>
      <c r="P2893" s="1"/>
      <c r="T2893" s="1"/>
      <c r="U2893" s="1"/>
    </row>
    <row r="2894" spans="8:21" x14ac:dyDescent="0.3">
      <c r="H2894" s="1"/>
      <c r="K2894" s="1"/>
      <c r="O2894" s="1"/>
      <c r="P2894" s="1"/>
      <c r="T2894" s="1"/>
      <c r="U2894" s="1"/>
    </row>
    <row r="2895" spans="8:21" x14ac:dyDescent="0.3">
      <c r="H2895" s="1"/>
      <c r="K2895" s="1"/>
      <c r="O2895" s="1"/>
      <c r="P2895" s="1"/>
      <c r="T2895" s="1"/>
      <c r="U2895" s="1"/>
    </row>
    <row r="2896" spans="8:21" x14ac:dyDescent="0.3">
      <c r="H2896" s="1"/>
      <c r="K2896" s="1"/>
      <c r="O2896" s="1"/>
      <c r="P2896" s="1"/>
      <c r="T2896" s="1"/>
      <c r="U2896" s="1"/>
    </row>
    <row r="2897" spans="8:21" x14ac:dyDescent="0.3">
      <c r="H2897" s="1"/>
      <c r="K2897" s="1"/>
      <c r="O2897" s="1"/>
      <c r="P2897" s="1"/>
      <c r="T2897" s="1"/>
      <c r="U2897" s="1"/>
    </row>
    <row r="2898" spans="8:21" x14ac:dyDescent="0.3">
      <c r="H2898" s="1"/>
      <c r="K2898" s="1"/>
      <c r="O2898" s="1"/>
      <c r="P2898" s="1"/>
      <c r="T2898" s="1"/>
      <c r="U2898" s="1"/>
    </row>
    <row r="2899" spans="8:21" x14ac:dyDescent="0.3">
      <c r="H2899" s="1"/>
      <c r="K2899" s="1"/>
      <c r="O2899" s="1"/>
      <c r="P2899" s="1"/>
      <c r="T2899" s="1"/>
      <c r="U2899" s="1"/>
    </row>
    <row r="2900" spans="8:21" x14ac:dyDescent="0.3">
      <c r="H2900" s="1"/>
      <c r="K2900" s="1"/>
      <c r="O2900" s="1"/>
      <c r="P2900" s="1"/>
      <c r="T2900" s="1"/>
      <c r="U2900" s="1"/>
    </row>
    <row r="2901" spans="8:21" x14ac:dyDescent="0.3">
      <c r="H2901" s="1"/>
      <c r="K2901" s="1"/>
      <c r="O2901" s="1"/>
      <c r="P2901" s="1"/>
      <c r="T2901" s="1"/>
      <c r="U2901" s="1"/>
    </row>
    <row r="2902" spans="8:21" x14ac:dyDescent="0.3">
      <c r="H2902" s="1"/>
      <c r="K2902" s="1"/>
      <c r="O2902" s="1"/>
      <c r="P2902" s="1"/>
      <c r="T2902" s="1"/>
      <c r="U2902" s="1"/>
    </row>
    <row r="2903" spans="8:21" x14ac:dyDescent="0.3">
      <c r="H2903" s="1"/>
      <c r="K2903" s="1"/>
      <c r="O2903" s="1"/>
      <c r="P2903" s="1"/>
      <c r="T2903" s="1"/>
      <c r="U2903" s="1"/>
    </row>
    <row r="2904" spans="8:21" x14ac:dyDescent="0.3">
      <c r="H2904" s="1"/>
      <c r="K2904" s="1"/>
      <c r="O2904" s="1"/>
      <c r="P2904" s="1"/>
      <c r="T2904" s="1"/>
      <c r="U2904" s="1"/>
    </row>
    <row r="2905" spans="8:21" x14ac:dyDescent="0.3">
      <c r="H2905" s="1"/>
      <c r="K2905" s="1"/>
      <c r="O2905" s="1"/>
      <c r="P2905" s="1"/>
      <c r="T2905" s="1"/>
      <c r="U2905" s="1"/>
    </row>
    <row r="2906" spans="8:21" x14ac:dyDescent="0.3">
      <c r="H2906" s="1"/>
      <c r="K2906" s="1"/>
      <c r="O2906" s="1"/>
      <c r="P2906" s="1"/>
      <c r="T2906" s="1"/>
      <c r="U2906" s="1"/>
    </row>
    <row r="2907" spans="8:21" x14ac:dyDescent="0.3">
      <c r="H2907" s="1"/>
      <c r="K2907" s="1"/>
      <c r="O2907" s="1"/>
      <c r="P2907" s="1"/>
      <c r="T2907" s="1"/>
      <c r="U2907" s="1"/>
    </row>
    <row r="2908" spans="8:21" x14ac:dyDescent="0.3">
      <c r="H2908" s="1"/>
      <c r="K2908" s="1"/>
      <c r="O2908" s="1"/>
      <c r="P2908" s="1"/>
      <c r="T2908" s="1"/>
      <c r="U2908" s="1"/>
    </row>
    <row r="2909" spans="8:21" x14ac:dyDescent="0.3">
      <c r="H2909" s="1"/>
      <c r="K2909" s="1"/>
      <c r="O2909" s="1"/>
      <c r="P2909" s="1"/>
      <c r="T2909" s="1"/>
      <c r="U2909" s="1"/>
    </row>
    <row r="2910" spans="8:21" x14ac:dyDescent="0.3">
      <c r="H2910" s="1"/>
      <c r="K2910" s="1"/>
      <c r="O2910" s="1"/>
      <c r="P2910" s="1"/>
      <c r="T2910" s="1"/>
      <c r="U2910" s="1"/>
    </row>
    <row r="2911" spans="8:21" x14ac:dyDescent="0.3">
      <c r="H2911" s="1"/>
      <c r="K2911" s="1"/>
      <c r="O2911" s="1"/>
      <c r="P2911" s="1"/>
      <c r="T2911" s="1"/>
      <c r="U2911" s="1"/>
    </row>
    <row r="2912" spans="8:21" x14ac:dyDescent="0.3">
      <c r="H2912" s="1"/>
      <c r="K2912" s="1"/>
      <c r="O2912" s="1"/>
      <c r="P2912" s="1"/>
      <c r="T2912" s="1"/>
      <c r="U2912" s="1"/>
    </row>
    <row r="2913" spans="8:21" x14ac:dyDescent="0.3">
      <c r="H2913" s="1"/>
      <c r="K2913" s="1"/>
      <c r="O2913" s="1"/>
      <c r="P2913" s="1"/>
      <c r="T2913" s="1"/>
      <c r="U2913" s="1"/>
    </row>
    <row r="2914" spans="8:21" x14ac:dyDescent="0.3">
      <c r="H2914" s="1"/>
      <c r="K2914" s="1"/>
      <c r="O2914" s="1"/>
      <c r="P2914" s="1"/>
      <c r="T2914" s="1"/>
      <c r="U2914" s="1"/>
    </row>
    <row r="2915" spans="8:21" x14ac:dyDescent="0.3">
      <c r="H2915" s="1"/>
      <c r="K2915" s="1"/>
      <c r="O2915" s="1"/>
      <c r="P2915" s="1"/>
      <c r="T2915" s="1"/>
      <c r="U2915" s="1"/>
    </row>
    <row r="2916" spans="8:21" x14ac:dyDescent="0.3">
      <c r="H2916" s="1"/>
      <c r="K2916" s="1"/>
      <c r="O2916" s="1"/>
      <c r="P2916" s="1"/>
      <c r="T2916" s="1"/>
      <c r="U2916" s="1"/>
    </row>
    <row r="2917" spans="8:21" x14ac:dyDescent="0.3">
      <c r="H2917" s="1"/>
      <c r="K2917" s="1"/>
      <c r="O2917" s="1"/>
      <c r="P2917" s="1"/>
      <c r="T2917" s="1"/>
      <c r="U2917" s="1"/>
    </row>
    <row r="2918" spans="8:21" x14ac:dyDescent="0.3">
      <c r="H2918" s="1"/>
      <c r="K2918" s="1"/>
      <c r="O2918" s="1"/>
      <c r="P2918" s="1"/>
      <c r="T2918" s="1"/>
      <c r="U2918" s="1"/>
    </row>
    <row r="2919" spans="8:21" x14ac:dyDescent="0.3">
      <c r="H2919" s="1"/>
      <c r="K2919" s="1"/>
      <c r="O2919" s="1"/>
      <c r="P2919" s="1"/>
      <c r="T2919" s="1"/>
      <c r="U2919" s="1"/>
    </row>
    <row r="2920" spans="8:21" x14ac:dyDescent="0.3">
      <c r="H2920" s="1"/>
      <c r="K2920" s="1"/>
      <c r="O2920" s="1"/>
      <c r="P2920" s="1"/>
      <c r="T2920" s="1"/>
      <c r="U2920" s="1"/>
    </row>
    <row r="2921" spans="8:21" x14ac:dyDescent="0.3">
      <c r="H2921" s="1"/>
      <c r="K2921" s="1"/>
      <c r="O2921" s="1"/>
      <c r="P2921" s="1"/>
      <c r="T2921" s="1"/>
      <c r="U2921" s="1"/>
    </row>
    <row r="2922" spans="8:21" x14ac:dyDescent="0.3">
      <c r="H2922" s="1"/>
      <c r="K2922" s="1"/>
      <c r="O2922" s="1"/>
      <c r="P2922" s="1"/>
      <c r="T2922" s="1"/>
      <c r="U2922" s="1"/>
    </row>
    <row r="2923" spans="8:21" x14ac:dyDescent="0.3">
      <c r="H2923" s="1"/>
      <c r="K2923" s="1"/>
      <c r="O2923" s="1"/>
      <c r="P2923" s="1"/>
      <c r="T2923" s="1"/>
      <c r="U2923" s="1"/>
    </row>
    <row r="2924" spans="8:21" x14ac:dyDescent="0.3">
      <c r="H2924" s="1"/>
      <c r="K2924" s="1"/>
      <c r="O2924" s="1"/>
      <c r="P2924" s="1"/>
      <c r="T2924" s="1"/>
      <c r="U2924" s="1"/>
    </row>
    <row r="2925" spans="8:21" x14ac:dyDescent="0.3">
      <c r="H2925" s="1"/>
      <c r="K2925" s="1"/>
      <c r="O2925" s="1"/>
      <c r="P2925" s="1"/>
      <c r="T2925" s="1"/>
      <c r="U2925" s="1"/>
    </row>
    <row r="2926" spans="8:21" x14ac:dyDescent="0.3">
      <c r="H2926" s="1"/>
      <c r="K2926" s="1"/>
      <c r="O2926" s="1"/>
      <c r="P2926" s="1"/>
      <c r="T2926" s="1"/>
      <c r="U2926" s="1"/>
    </row>
    <row r="2927" spans="8:21" x14ac:dyDescent="0.3">
      <c r="H2927" s="1"/>
      <c r="K2927" s="1"/>
      <c r="O2927" s="1"/>
      <c r="P2927" s="1"/>
      <c r="T2927" s="1"/>
      <c r="U2927" s="1"/>
    </row>
    <row r="2928" spans="8:21" x14ac:dyDescent="0.3">
      <c r="H2928" s="1"/>
      <c r="K2928" s="1"/>
      <c r="O2928" s="1"/>
      <c r="P2928" s="1"/>
      <c r="T2928" s="1"/>
      <c r="U2928" s="1"/>
    </row>
    <row r="2929" spans="8:21" x14ac:dyDescent="0.3">
      <c r="H2929" s="1"/>
      <c r="K2929" s="1"/>
      <c r="O2929" s="1"/>
      <c r="P2929" s="1"/>
      <c r="T2929" s="1"/>
      <c r="U2929" s="1"/>
    </row>
    <row r="2930" spans="8:21" x14ac:dyDescent="0.3">
      <c r="H2930" s="1"/>
      <c r="K2930" s="1"/>
      <c r="O2930" s="1"/>
      <c r="P2930" s="1"/>
      <c r="T2930" s="1"/>
      <c r="U2930" s="1"/>
    </row>
    <row r="2931" spans="8:21" x14ac:dyDescent="0.3">
      <c r="H2931" s="1"/>
      <c r="K2931" s="1"/>
      <c r="O2931" s="1"/>
      <c r="P2931" s="1"/>
      <c r="T2931" s="1"/>
      <c r="U2931" s="1"/>
    </row>
    <row r="2932" spans="8:21" x14ac:dyDescent="0.3">
      <c r="H2932" s="1"/>
      <c r="K2932" s="1"/>
      <c r="O2932" s="1"/>
      <c r="P2932" s="1"/>
      <c r="T2932" s="1"/>
      <c r="U2932" s="1"/>
    </row>
    <row r="2933" spans="8:21" x14ac:dyDescent="0.3">
      <c r="H2933" s="1"/>
      <c r="K2933" s="1"/>
      <c r="O2933" s="1"/>
      <c r="P2933" s="1"/>
      <c r="T2933" s="1"/>
      <c r="U2933" s="1"/>
    </row>
    <row r="2934" spans="8:21" x14ac:dyDescent="0.3">
      <c r="H2934" s="1"/>
      <c r="K2934" s="1"/>
      <c r="O2934" s="1"/>
      <c r="P2934" s="1"/>
      <c r="T2934" s="1"/>
      <c r="U2934" s="1"/>
    </row>
    <row r="2935" spans="8:21" x14ac:dyDescent="0.3">
      <c r="H2935" s="1"/>
      <c r="K2935" s="1"/>
      <c r="O2935" s="1"/>
      <c r="P2935" s="1"/>
      <c r="T2935" s="1"/>
      <c r="U2935" s="1"/>
    </row>
    <row r="2936" spans="8:21" x14ac:dyDescent="0.3">
      <c r="H2936" s="1"/>
      <c r="K2936" s="1"/>
      <c r="O2936" s="1"/>
      <c r="P2936" s="1"/>
      <c r="T2936" s="1"/>
      <c r="U2936" s="1"/>
    </row>
    <row r="2937" spans="8:21" x14ac:dyDescent="0.3">
      <c r="H2937" s="1"/>
      <c r="K2937" s="1"/>
      <c r="O2937" s="1"/>
      <c r="P2937" s="1"/>
      <c r="T2937" s="1"/>
      <c r="U2937" s="1"/>
    </row>
    <row r="2938" spans="8:21" x14ac:dyDescent="0.3">
      <c r="H2938" s="1"/>
      <c r="K2938" s="1"/>
      <c r="O2938" s="1"/>
      <c r="P2938" s="1"/>
      <c r="T2938" s="1"/>
      <c r="U2938" s="1"/>
    </row>
    <row r="2939" spans="8:21" x14ac:dyDescent="0.3">
      <c r="H2939" s="1"/>
      <c r="K2939" s="1"/>
      <c r="O2939" s="1"/>
      <c r="P2939" s="1"/>
      <c r="T2939" s="1"/>
      <c r="U2939" s="1"/>
    </row>
    <row r="2940" spans="8:21" x14ac:dyDescent="0.3">
      <c r="H2940" s="1"/>
      <c r="K2940" s="1"/>
      <c r="O2940" s="1"/>
      <c r="P2940" s="1"/>
      <c r="T2940" s="1"/>
      <c r="U2940" s="1"/>
    </row>
    <row r="2941" spans="8:21" x14ac:dyDescent="0.3">
      <c r="H2941" s="1"/>
      <c r="K2941" s="1"/>
      <c r="O2941" s="1"/>
      <c r="P2941" s="1"/>
      <c r="T2941" s="1"/>
      <c r="U2941" s="1"/>
    </row>
    <row r="2942" spans="8:21" x14ac:dyDescent="0.3">
      <c r="H2942" s="1"/>
      <c r="K2942" s="1"/>
      <c r="O2942" s="1"/>
      <c r="P2942" s="1"/>
      <c r="T2942" s="1"/>
      <c r="U2942" s="1"/>
    </row>
    <row r="2943" spans="8:21" x14ac:dyDescent="0.3">
      <c r="H2943" s="1"/>
      <c r="K2943" s="1"/>
      <c r="O2943" s="1"/>
      <c r="P2943" s="1"/>
      <c r="T2943" s="1"/>
      <c r="U2943" s="1"/>
    </row>
    <row r="2944" spans="8:21" x14ac:dyDescent="0.3">
      <c r="H2944" s="1"/>
      <c r="K2944" s="1"/>
      <c r="O2944" s="1"/>
      <c r="P2944" s="1"/>
      <c r="T2944" s="1"/>
      <c r="U2944" s="1"/>
    </row>
    <row r="2945" spans="8:21" x14ac:dyDescent="0.3">
      <c r="H2945" s="1"/>
      <c r="K2945" s="1"/>
      <c r="O2945" s="1"/>
      <c r="P2945" s="1"/>
      <c r="T2945" s="1"/>
      <c r="U2945" s="1"/>
    </row>
    <row r="2946" spans="8:21" x14ac:dyDescent="0.3">
      <c r="H2946" s="1"/>
      <c r="K2946" s="1"/>
      <c r="O2946" s="1"/>
      <c r="P2946" s="1"/>
      <c r="T2946" s="1"/>
      <c r="U2946" s="1"/>
    </row>
    <row r="2947" spans="8:21" x14ac:dyDescent="0.3">
      <c r="H2947" s="1"/>
      <c r="K2947" s="1"/>
      <c r="O2947" s="1"/>
      <c r="P2947" s="1"/>
      <c r="T2947" s="1"/>
      <c r="U2947" s="1"/>
    </row>
    <row r="2948" spans="8:21" x14ac:dyDescent="0.3">
      <c r="H2948" s="1"/>
      <c r="K2948" s="1"/>
      <c r="O2948" s="1"/>
      <c r="P2948" s="1"/>
      <c r="T2948" s="1"/>
      <c r="U2948" s="1"/>
    </row>
    <row r="2949" spans="8:21" x14ac:dyDescent="0.3">
      <c r="H2949" s="1"/>
      <c r="K2949" s="1"/>
      <c r="O2949" s="1"/>
      <c r="P2949" s="1"/>
      <c r="T2949" s="1"/>
      <c r="U2949" s="1"/>
    </row>
    <row r="2950" spans="8:21" x14ac:dyDescent="0.3">
      <c r="H2950" s="1"/>
      <c r="K2950" s="1"/>
      <c r="O2950" s="1"/>
      <c r="P2950" s="1"/>
      <c r="T2950" s="1"/>
      <c r="U2950" s="1"/>
    </row>
    <row r="2951" spans="8:21" x14ac:dyDescent="0.3">
      <c r="H2951" s="1"/>
      <c r="K2951" s="1"/>
      <c r="O2951" s="1"/>
      <c r="P2951" s="1"/>
      <c r="T2951" s="1"/>
      <c r="U2951" s="1"/>
    </row>
    <row r="2952" spans="8:21" x14ac:dyDescent="0.3">
      <c r="H2952" s="1"/>
      <c r="K2952" s="1"/>
      <c r="O2952" s="1"/>
      <c r="P2952" s="1"/>
      <c r="T2952" s="1"/>
      <c r="U2952" s="1"/>
    </row>
    <row r="2953" spans="8:21" x14ac:dyDescent="0.3">
      <c r="H2953" s="1"/>
      <c r="K2953" s="1"/>
      <c r="O2953" s="1"/>
      <c r="P2953" s="1"/>
      <c r="T2953" s="1"/>
      <c r="U2953" s="1"/>
    </row>
    <row r="2954" spans="8:21" x14ac:dyDescent="0.3">
      <c r="H2954" s="1"/>
      <c r="K2954" s="1"/>
      <c r="O2954" s="1"/>
      <c r="P2954" s="1"/>
      <c r="T2954" s="1"/>
      <c r="U2954" s="1"/>
    </row>
    <row r="2955" spans="8:21" x14ac:dyDescent="0.3">
      <c r="H2955" s="1"/>
      <c r="K2955" s="1"/>
      <c r="O2955" s="1"/>
      <c r="P2955" s="1"/>
      <c r="T2955" s="1"/>
      <c r="U2955" s="1"/>
    </row>
    <row r="2956" spans="8:21" x14ac:dyDescent="0.3">
      <c r="H2956" s="1"/>
      <c r="K2956" s="1"/>
      <c r="O2956" s="1"/>
      <c r="P2956" s="1"/>
      <c r="T2956" s="1"/>
      <c r="U2956" s="1"/>
    </row>
    <row r="2957" spans="8:21" x14ac:dyDescent="0.3">
      <c r="H2957" s="1"/>
      <c r="K2957" s="1"/>
      <c r="O2957" s="1"/>
      <c r="P2957" s="1"/>
      <c r="T2957" s="1"/>
      <c r="U2957" s="1"/>
    </row>
    <row r="2958" spans="8:21" x14ac:dyDescent="0.3">
      <c r="H2958" s="1"/>
      <c r="K2958" s="1"/>
      <c r="O2958" s="1"/>
      <c r="P2958" s="1"/>
      <c r="T2958" s="1"/>
      <c r="U2958" s="1"/>
    </row>
    <row r="2959" spans="8:21" x14ac:dyDescent="0.3">
      <c r="H2959" s="1"/>
      <c r="K2959" s="1"/>
      <c r="O2959" s="1"/>
      <c r="P2959" s="1"/>
      <c r="T2959" s="1"/>
      <c r="U2959" s="1"/>
    </row>
    <row r="2960" spans="8:21" x14ac:dyDescent="0.3">
      <c r="H2960" s="1"/>
      <c r="K2960" s="1"/>
      <c r="O2960" s="1"/>
      <c r="P2960" s="1"/>
      <c r="T2960" s="1"/>
      <c r="U2960" s="1"/>
    </row>
    <row r="2961" spans="8:21" x14ac:dyDescent="0.3">
      <c r="H2961" s="1"/>
      <c r="K2961" s="1"/>
      <c r="O2961" s="1"/>
      <c r="P2961" s="1"/>
      <c r="T2961" s="1"/>
      <c r="U2961" s="1"/>
    </row>
    <row r="2962" spans="8:21" x14ac:dyDescent="0.3">
      <c r="H2962" s="1"/>
      <c r="K2962" s="1"/>
      <c r="O2962" s="1"/>
      <c r="P2962" s="1"/>
      <c r="T2962" s="1"/>
      <c r="U2962" s="1"/>
    </row>
    <row r="2963" spans="8:21" x14ac:dyDescent="0.3">
      <c r="H2963" s="1"/>
      <c r="K2963" s="1"/>
      <c r="O2963" s="1"/>
      <c r="P2963" s="1"/>
      <c r="T2963" s="1"/>
      <c r="U2963" s="1"/>
    </row>
    <row r="2964" spans="8:21" x14ac:dyDescent="0.3">
      <c r="H2964" s="1"/>
      <c r="K2964" s="1"/>
      <c r="O2964" s="1"/>
      <c r="P2964" s="1"/>
      <c r="T2964" s="1"/>
      <c r="U2964" s="1"/>
    </row>
    <row r="2965" spans="8:21" x14ac:dyDescent="0.3">
      <c r="H2965" s="1"/>
      <c r="K2965" s="1"/>
      <c r="O2965" s="1"/>
      <c r="P2965" s="1"/>
      <c r="T2965" s="1"/>
      <c r="U2965" s="1"/>
    </row>
    <row r="2966" spans="8:21" x14ac:dyDescent="0.3">
      <c r="H2966" s="1"/>
      <c r="K2966" s="1"/>
      <c r="O2966" s="1"/>
      <c r="P2966" s="1"/>
      <c r="T2966" s="1"/>
      <c r="U2966" s="1"/>
    </row>
    <row r="2967" spans="8:21" x14ac:dyDescent="0.3">
      <c r="H2967" s="1"/>
      <c r="K2967" s="1"/>
      <c r="O2967" s="1"/>
      <c r="P2967" s="1"/>
      <c r="T2967" s="1"/>
      <c r="U2967" s="1"/>
    </row>
    <row r="2968" spans="8:21" x14ac:dyDescent="0.3">
      <c r="H2968" s="1"/>
      <c r="K2968" s="1"/>
      <c r="O2968" s="1"/>
      <c r="P2968" s="1"/>
      <c r="T2968" s="1"/>
      <c r="U2968" s="1"/>
    </row>
    <row r="2969" spans="8:21" x14ac:dyDescent="0.3">
      <c r="H2969" s="1"/>
      <c r="K2969" s="1"/>
      <c r="O2969" s="1"/>
      <c r="P2969" s="1"/>
      <c r="T2969" s="1"/>
      <c r="U2969" s="1"/>
    </row>
    <row r="2970" spans="8:21" x14ac:dyDescent="0.3">
      <c r="H2970" s="1"/>
      <c r="K2970" s="1"/>
      <c r="O2970" s="1"/>
      <c r="P2970" s="1"/>
      <c r="T2970" s="1"/>
      <c r="U2970" s="1"/>
    </row>
    <row r="2971" spans="8:21" x14ac:dyDescent="0.3">
      <c r="H2971" s="1"/>
      <c r="K2971" s="1"/>
      <c r="O2971" s="1"/>
      <c r="P2971" s="1"/>
      <c r="T2971" s="1"/>
      <c r="U2971" s="1"/>
    </row>
    <row r="2972" spans="8:21" x14ac:dyDescent="0.3">
      <c r="H2972" s="1"/>
      <c r="K2972" s="1"/>
      <c r="O2972" s="1"/>
      <c r="P2972" s="1"/>
      <c r="T2972" s="1"/>
      <c r="U2972" s="1"/>
    </row>
    <row r="2973" spans="8:21" x14ac:dyDescent="0.3">
      <c r="H2973" s="1"/>
      <c r="K2973" s="1"/>
      <c r="O2973" s="1"/>
      <c r="P2973" s="1"/>
      <c r="T2973" s="1"/>
      <c r="U2973" s="1"/>
    </row>
    <row r="2974" spans="8:21" x14ac:dyDescent="0.3">
      <c r="H2974" s="1"/>
      <c r="K2974" s="1"/>
      <c r="O2974" s="1"/>
      <c r="P2974" s="1"/>
      <c r="T2974" s="1"/>
      <c r="U2974" s="1"/>
    </row>
    <row r="2975" spans="8:21" x14ac:dyDescent="0.3">
      <c r="H2975" s="1"/>
      <c r="K2975" s="1"/>
      <c r="O2975" s="1"/>
      <c r="P2975" s="1"/>
      <c r="T2975" s="1"/>
      <c r="U2975" s="1"/>
    </row>
    <row r="2976" spans="8:21" x14ac:dyDescent="0.3">
      <c r="H2976" s="1"/>
      <c r="K2976" s="1"/>
      <c r="O2976" s="1"/>
      <c r="P2976" s="1"/>
      <c r="T2976" s="1"/>
      <c r="U2976" s="1"/>
    </row>
    <row r="2977" spans="8:21" x14ac:dyDescent="0.3">
      <c r="H2977" s="1"/>
      <c r="K2977" s="1"/>
      <c r="O2977" s="1"/>
      <c r="P2977" s="1"/>
      <c r="T2977" s="1"/>
      <c r="U2977" s="1"/>
    </row>
    <row r="2978" spans="8:21" x14ac:dyDescent="0.3">
      <c r="H2978" s="1"/>
      <c r="K2978" s="1"/>
      <c r="O2978" s="1"/>
      <c r="P2978" s="1"/>
      <c r="T2978" s="1"/>
      <c r="U2978" s="1"/>
    </row>
    <row r="2979" spans="8:21" x14ac:dyDescent="0.3">
      <c r="H2979" s="1"/>
      <c r="K2979" s="1"/>
      <c r="O2979" s="1"/>
      <c r="P2979" s="1"/>
      <c r="T2979" s="1"/>
      <c r="U2979" s="1"/>
    </row>
    <row r="2980" spans="8:21" x14ac:dyDescent="0.3">
      <c r="H2980" s="1"/>
      <c r="K2980" s="1"/>
      <c r="O2980" s="1"/>
      <c r="P2980" s="1"/>
      <c r="T2980" s="1"/>
      <c r="U2980" s="1"/>
    </row>
    <row r="2981" spans="8:21" x14ac:dyDescent="0.3">
      <c r="H2981" s="1"/>
      <c r="K2981" s="1"/>
      <c r="O2981" s="1"/>
      <c r="P2981" s="1"/>
      <c r="T2981" s="1"/>
      <c r="U2981" s="1"/>
    </row>
    <row r="2982" spans="8:21" x14ac:dyDescent="0.3">
      <c r="H2982" s="1"/>
      <c r="K2982" s="1"/>
      <c r="O2982" s="1"/>
      <c r="P2982" s="1"/>
      <c r="T2982" s="1"/>
      <c r="U2982" s="1"/>
    </row>
    <row r="2983" spans="8:21" x14ac:dyDescent="0.3">
      <c r="H2983" s="1"/>
      <c r="K2983" s="1"/>
      <c r="O2983" s="1"/>
      <c r="P2983" s="1"/>
      <c r="T2983" s="1"/>
      <c r="U2983" s="1"/>
    </row>
    <row r="2984" spans="8:21" x14ac:dyDescent="0.3">
      <c r="H2984" s="1"/>
      <c r="K2984" s="1"/>
      <c r="O2984" s="1"/>
      <c r="P2984" s="1"/>
      <c r="T2984" s="1"/>
      <c r="U2984" s="1"/>
    </row>
    <row r="2985" spans="8:21" x14ac:dyDescent="0.3">
      <c r="H2985" s="1"/>
      <c r="K2985" s="1"/>
      <c r="O2985" s="1"/>
      <c r="P2985" s="1"/>
      <c r="T2985" s="1"/>
      <c r="U2985" s="1"/>
    </row>
    <row r="2986" spans="8:21" x14ac:dyDescent="0.3">
      <c r="H2986" s="1"/>
      <c r="K2986" s="1"/>
      <c r="O2986" s="1"/>
      <c r="P2986" s="1"/>
      <c r="T2986" s="1"/>
      <c r="U2986" s="1"/>
    </row>
    <row r="2987" spans="8:21" x14ac:dyDescent="0.3">
      <c r="H2987" s="1"/>
      <c r="K2987" s="1"/>
      <c r="O2987" s="1"/>
      <c r="P2987" s="1"/>
      <c r="T2987" s="1"/>
      <c r="U2987" s="1"/>
    </row>
    <row r="2988" spans="8:21" x14ac:dyDescent="0.3">
      <c r="H2988" s="1"/>
      <c r="K2988" s="1"/>
      <c r="O2988" s="1"/>
      <c r="P2988" s="1"/>
      <c r="T2988" s="1"/>
      <c r="U2988" s="1"/>
    </row>
    <row r="2989" spans="8:21" x14ac:dyDescent="0.3">
      <c r="H2989" s="1"/>
      <c r="K2989" s="1"/>
      <c r="O2989" s="1"/>
      <c r="P2989" s="1"/>
      <c r="T2989" s="1"/>
      <c r="U2989" s="1"/>
    </row>
    <row r="2990" spans="8:21" x14ac:dyDescent="0.3">
      <c r="H2990" s="1"/>
      <c r="K2990" s="1"/>
      <c r="O2990" s="1"/>
      <c r="P2990" s="1"/>
      <c r="T2990" s="1"/>
      <c r="U2990" s="1"/>
    </row>
    <row r="2991" spans="8:21" x14ac:dyDescent="0.3">
      <c r="H2991" s="1"/>
      <c r="K2991" s="1"/>
      <c r="O2991" s="1"/>
      <c r="P2991" s="1"/>
      <c r="T2991" s="1"/>
      <c r="U2991" s="1"/>
    </row>
    <row r="2992" spans="8:21" x14ac:dyDescent="0.3">
      <c r="H2992" s="1"/>
      <c r="K2992" s="1"/>
      <c r="O2992" s="1"/>
      <c r="P2992" s="1"/>
      <c r="T2992" s="1"/>
      <c r="U2992" s="1"/>
    </row>
    <row r="2993" spans="8:21" x14ac:dyDescent="0.3">
      <c r="H2993" s="1"/>
      <c r="K2993" s="1"/>
      <c r="O2993" s="1"/>
      <c r="P2993" s="1"/>
      <c r="T2993" s="1"/>
      <c r="U2993" s="1"/>
    </row>
    <row r="2994" spans="8:21" x14ac:dyDescent="0.3">
      <c r="H2994" s="1"/>
      <c r="K2994" s="1"/>
      <c r="O2994" s="1"/>
      <c r="P2994" s="1"/>
      <c r="T2994" s="1"/>
      <c r="U2994" s="1"/>
    </row>
    <row r="2995" spans="8:21" x14ac:dyDescent="0.3">
      <c r="H2995" s="1"/>
      <c r="K2995" s="1"/>
      <c r="O2995" s="1"/>
      <c r="P2995" s="1"/>
      <c r="T2995" s="1"/>
      <c r="U2995" s="1"/>
    </row>
    <row r="2996" spans="8:21" x14ac:dyDescent="0.3">
      <c r="H2996" s="1"/>
      <c r="K2996" s="1"/>
      <c r="O2996" s="1"/>
      <c r="P2996" s="1"/>
      <c r="T2996" s="1"/>
      <c r="U2996" s="1"/>
    </row>
    <row r="2997" spans="8:21" x14ac:dyDescent="0.3">
      <c r="H2997" s="1"/>
      <c r="K2997" s="1"/>
      <c r="O2997" s="1"/>
      <c r="P2997" s="1"/>
      <c r="T2997" s="1"/>
      <c r="U2997" s="1"/>
    </row>
    <row r="2998" spans="8:21" x14ac:dyDescent="0.3">
      <c r="H2998" s="1"/>
      <c r="K2998" s="1"/>
      <c r="O2998" s="1"/>
      <c r="P2998" s="1"/>
      <c r="T2998" s="1"/>
      <c r="U2998" s="1"/>
    </row>
    <row r="2999" spans="8:21" x14ac:dyDescent="0.3">
      <c r="H2999" s="1"/>
      <c r="K2999" s="1"/>
      <c r="O2999" s="1"/>
      <c r="P2999" s="1"/>
      <c r="T2999" s="1"/>
      <c r="U2999" s="1"/>
    </row>
    <row r="3000" spans="8:21" x14ac:dyDescent="0.3">
      <c r="H3000" s="1"/>
      <c r="K3000" s="1"/>
      <c r="O3000" s="1"/>
      <c r="P3000" s="1"/>
      <c r="T3000" s="1"/>
      <c r="U3000" s="1"/>
    </row>
    <row r="3001" spans="8:21" x14ac:dyDescent="0.3">
      <c r="H3001" s="1"/>
      <c r="K3001" s="1"/>
      <c r="O3001" s="1"/>
      <c r="P3001" s="1"/>
      <c r="T3001" s="1"/>
      <c r="U3001" s="1"/>
    </row>
    <row r="3002" spans="8:21" x14ac:dyDescent="0.3">
      <c r="H3002" s="1"/>
      <c r="K3002" s="1"/>
      <c r="O3002" s="1"/>
      <c r="P3002" s="1"/>
      <c r="T3002" s="1"/>
      <c r="U3002" s="1"/>
    </row>
    <row r="3003" spans="8:21" x14ac:dyDescent="0.3">
      <c r="H3003" s="1"/>
      <c r="K3003" s="1"/>
      <c r="O3003" s="1"/>
      <c r="P3003" s="1"/>
      <c r="T3003" s="1"/>
      <c r="U3003" s="1"/>
    </row>
    <row r="3004" spans="8:21" x14ac:dyDescent="0.3">
      <c r="H3004" s="1"/>
      <c r="K3004" s="1"/>
      <c r="O3004" s="1"/>
      <c r="P3004" s="1"/>
      <c r="T3004" s="1"/>
      <c r="U3004" s="1"/>
    </row>
    <row r="3005" spans="8:21" x14ac:dyDescent="0.3">
      <c r="H3005" s="1"/>
      <c r="K3005" s="1"/>
      <c r="O3005" s="1"/>
      <c r="P3005" s="1"/>
      <c r="T3005" s="1"/>
      <c r="U3005" s="1"/>
    </row>
    <row r="3006" spans="8:21" x14ac:dyDescent="0.3">
      <c r="H3006" s="1"/>
      <c r="K3006" s="1"/>
      <c r="O3006" s="1"/>
      <c r="P3006" s="1"/>
      <c r="T3006" s="1"/>
      <c r="U3006" s="1"/>
    </row>
    <row r="3007" spans="8:21" x14ac:dyDescent="0.3">
      <c r="H3007" s="1"/>
      <c r="K3007" s="1"/>
      <c r="O3007" s="1"/>
      <c r="P3007" s="1"/>
      <c r="T3007" s="1"/>
      <c r="U3007" s="1"/>
    </row>
    <row r="3008" spans="8:21" x14ac:dyDescent="0.3">
      <c r="H3008" s="1"/>
      <c r="K3008" s="1"/>
      <c r="O3008" s="1"/>
      <c r="P3008" s="1"/>
      <c r="T3008" s="1"/>
      <c r="U3008" s="1"/>
    </row>
    <row r="3009" spans="8:21" x14ac:dyDescent="0.3">
      <c r="H3009" s="1"/>
      <c r="K3009" s="1"/>
      <c r="O3009" s="1"/>
      <c r="P3009" s="1"/>
      <c r="T3009" s="1"/>
      <c r="U3009" s="1"/>
    </row>
    <row r="3010" spans="8:21" x14ac:dyDescent="0.3">
      <c r="H3010" s="1"/>
      <c r="K3010" s="1"/>
      <c r="O3010" s="1"/>
      <c r="P3010" s="1"/>
      <c r="T3010" s="1"/>
      <c r="U3010" s="1"/>
    </row>
    <row r="3011" spans="8:21" x14ac:dyDescent="0.3">
      <c r="H3011" s="1"/>
      <c r="K3011" s="1"/>
      <c r="O3011" s="1"/>
      <c r="P3011" s="1"/>
      <c r="T3011" s="1"/>
      <c r="U3011" s="1"/>
    </row>
    <row r="3012" spans="8:21" x14ac:dyDescent="0.3">
      <c r="H3012" s="1"/>
      <c r="K3012" s="1"/>
      <c r="O3012" s="1"/>
      <c r="P3012" s="1"/>
      <c r="T3012" s="1"/>
      <c r="U3012" s="1"/>
    </row>
    <row r="3013" spans="8:21" x14ac:dyDescent="0.3">
      <c r="H3013" s="1"/>
      <c r="K3013" s="1"/>
      <c r="O3013" s="1"/>
      <c r="P3013" s="1"/>
      <c r="T3013" s="1"/>
      <c r="U3013" s="1"/>
    </row>
    <row r="3014" spans="8:21" x14ac:dyDescent="0.3">
      <c r="H3014" s="1"/>
      <c r="K3014" s="1"/>
      <c r="O3014" s="1"/>
      <c r="P3014" s="1"/>
      <c r="T3014" s="1"/>
      <c r="U3014" s="1"/>
    </row>
    <row r="3015" spans="8:21" x14ac:dyDescent="0.3">
      <c r="H3015" s="1"/>
      <c r="K3015" s="1"/>
      <c r="O3015" s="1"/>
      <c r="P3015" s="1"/>
      <c r="T3015" s="1"/>
      <c r="U3015" s="1"/>
    </row>
    <row r="3016" spans="8:21" x14ac:dyDescent="0.3">
      <c r="H3016" s="1"/>
      <c r="K3016" s="1"/>
      <c r="O3016" s="1"/>
      <c r="P3016" s="1"/>
      <c r="T3016" s="1"/>
      <c r="U3016" s="1"/>
    </row>
    <row r="3017" spans="8:21" x14ac:dyDescent="0.3">
      <c r="H3017" s="1"/>
      <c r="K3017" s="1"/>
      <c r="O3017" s="1"/>
      <c r="P3017" s="1"/>
      <c r="T3017" s="1"/>
      <c r="U3017" s="1"/>
    </row>
    <row r="3018" spans="8:21" x14ac:dyDescent="0.3">
      <c r="H3018" s="1"/>
      <c r="K3018" s="1"/>
      <c r="O3018" s="1"/>
      <c r="P3018" s="1"/>
      <c r="T3018" s="1"/>
      <c r="U3018" s="1"/>
    </row>
    <row r="3019" spans="8:21" x14ac:dyDescent="0.3">
      <c r="H3019" s="1"/>
      <c r="K3019" s="1"/>
      <c r="O3019" s="1"/>
      <c r="P3019" s="1"/>
      <c r="T3019" s="1"/>
      <c r="U3019" s="1"/>
    </row>
    <row r="3020" spans="8:21" x14ac:dyDescent="0.3">
      <c r="H3020" s="1"/>
      <c r="K3020" s="1"/>
      <c r="O3020" s="1"/>
      <c r="P3020" s="1"/>
      <c r="T3020" s="1"/>
      <c r="U3020" s="1"/>
    </row>
    <row r="3021" spans="8:21" x14ac:dyDescent="0.3">
      <c r="H3021" s="1"/>
      <c r="K3021" s="1"/>
      <c r="O3021" s="1"/>
      <c r="P3021" s="1"/>
      <c r="T3021" s="1"/>
      <c r="U3021" s="1"/>
    </row>
    <row r="3022" spans="8:21" x14ac:dyDescent="0.3">
      <c r="H3022" s="1"/>
      <c r="K3022" s="1"/>
      <c r="O3022" s="1"/>
      <c r="P3022" s="1"/>
      <c r="T3022" s="1"/>
      <c r="U3022" s="1"/>
    </row>
    <row r="3023" spans="8:21" x14ac:dyDescent="0.3">
      <c r="H3023" s="1"/>
      <c r="K3023" s="1"/>
      <c r="O3023" s="1"/>
      <c r="P3023" s="1"/>
      <c r="T3023" s="1"/>
      <c r="U3023" s="1"/>
    </row>
    <row r="3024" spans="8:21" x14ac:dyDescent="0.3">
      <c r="H3024" s="1"/>
      <c r="K3024" s="1"/>
      <c r="O3024" s="1"/>
      <c r="P3024" s="1"/>
      <c r="T3024" s="1"/>
      <c r="U3024" s="1"/>
    </row>
    <row r="3025" spans="8:21" x14ac:dyDescent="0.3">
      <c r="H3025" s="1"/>
      <c r="K3025" s="1"/>
      <c r="O3025" s="1"/>
      <c r="P3025" s="1"/>
      <c r="T3025" s="1"/>
      <c r="U3025" s="1"/>
    </row>
    <row r="3026" spans="8:21" x14ac:dyDescent="0.3">
      <c r="H3026" s="1"/>
      <c r="K3026" s="1"/>
      <c r="O3026" s="1"/>
      <c r="P3026" s="1"/>
      <c r="T3026" s="1"/>
      <c r="U3026" s="1"/>
    </row>
    <row r="3027" spans="8:21" x14ac:dyDescent="0.3">
      <c r="H3027" s="1"/>
      <c r="K3027" s="1"/>
      <c r="O3027" s="1"/>
      <c r="P3027" s="1"/>
      <c r="T3027" s="1"/>
      <c r="U3027" s="1"/>
    </row>
    <row r="3028" spans="8:21" x14ac:dyDescent="0.3">
      <c r="H3028" s="1"/>
      <c r="K3028" s="1"/>
      <c r="O3028" s="1"/>
      <c r="P3028" s="1"/>
      <c r="T3028" s="1"/>
      <c r="U3028" s="1"/>
    </row>
    <row r="3029" spans="8:21" x14ac:dyDescent="0.3">
      <c r="H3029" s="1"/>
      <c r="K3029" s="1"/>
      <c r="O3029" s="1"/>
      <c r="P3029" s="1"/>
      <c r="T3029" s="1"/>
      <c r="U3029" s="1"/>
    </row>
    <row r="3030" spans="8:21" x14ac:dyDescent="0.3">
      <c r="H3030" s="1"/>
      <c r="K3030" s="1"/>
      <c r="O3030" s="1"/>
      <c r="P3030" s="1"/>
      <c r="T3030" s="1"/>
      <c r="U3030" s="1"/>
    </row>
    <row r="3031" spans="8:21" x14ac:dyDescent="0.3">
      <c r="H3031" s="1"/>
      <c r="K3031" s="1"/>
      <c r="O3031" s="1"/>
      <c r="P3031" s="1"/>
      <c r="T3031" s="1"/>
      <c r="U3031" s="1"/>
    </row>
    <row r="3032" spans="8:21" x14ac:dyDescent="0.3">
      <c r="H3032" s="1"/>
      <c r="K3032" s="1"/>
      <c r="O3032" s="1"/>
      <c r="P3032" s="1"/>
      <c r="T3032" s="1"/>
      <c r="U3032" s="1"/>
    </row>
    <row r="3033" spans="8:21" x14ac:dyDescent="0.3">
      <c r="H3033" s="1"/>
      <c r="K3033" s="1"/>
      <c r="O3033" s="1"/>
      <c r="P3033" s="1"/>
      <c r="T3033" s="1"/>
      <c r="U3033" s="1"/>
    </row>
    <row r="3034" spans="8:21" x14ac:dyDescent="0.3">
      <c r="H3034" s="1"/>
      <c r="K3034" s="1"/>
      <c r="O3034" s="1"/>
      <c r="P3034" s="1"/>
      <c r="T3034" s="1"/>
      <c r="U3034" s="1"/>
    </row>
    <row r="3035" spans="8:21" x14ac:dyDescent="0.3">
      <c r="H3035" s="1"/>
      <c r="K3035" s="1"/>
      <c r="O3035" s="1"/>
      <c r="P3035" s="1"/>
      <c r="T3035" s="1"/>
      <c r="U3035" s="1"/>
    </row>
    <row r="3036" spans="8:21" x14ac:dyDescent="0.3">
      <c r="H3036" s="1"/>
      <c r="K3036" s="1"/>
      <c r="O3036" s="1"/>
      <c r="P3036" s="1"/>
      <c r="T3036" s="1"/>
      <c r="U3036" s="1"/>
    </row>
    <row r="3037" spans="8:21" x14ac:dyDescent="0.3">
      <c r="H3037" s="1"/>
      <c r="K3037" s="1"/>
      <c r="O3037" s="1"/>
      <c r="P3037" s="1"/>
      <c r="T3037" s="1"/>
      <c r="U3037" s="1"/>
    </row>
    <row r="3038" spans="8:21" x14ac:dyDescent="0.3">
      <c r="H3038" s="1"/>
      <c r="K3038" s="1"/>
      <c r="O3038" s="1"/>
      <c r="P3038" s="1"/>
      <c r="T3038" s="1"/>
      <c r="U3038" s="1"/>
    </row>
    <row r="3039" spans="8:21" x14ac:dyDescent="0.3">
      <c r="H3039" s="1"/>
      <c r="K3039" s="1"/>
      <c r="O3039" s="1"/>
      <c r="P3039" s="1"/>
      <c r="T3039" s="1"/>
      <c r="U3039" s="1"/>
    </row>
    <row r="3040" spans="8:21" x14ac:dyDescent="0.3">
      <c r="H3040" s="1"/>
      <c r="K3040" s="1"/>
      <c r="O3040" s="1"/>
      <c r="P3040" s="1"/>
      <c r="T3040" s="1"/>
      <c r="U3040" s="1"/>
    </row>
    <row r="3041" spans="8:21" x14ac:dyDescent="0.3">
      <c r="H3041" s="1"/>
      <c r="K3041" s="1"/>
      <c r="O3041" s="1"/>
      <c r="P3041" s="1"/>
      <c r="T3041" s="1"/>
      <c r="U3041" s="1"/>
    </row>
    <row r="3042" spans="8:21" x14ac:dyDescent="0.3">
      <c r="H3042" s="1"/>
      <c r="K3042" s="1"/>
      <c r="O3042" s="1"/>
      <c r="P3042" s="1"/>
      <c r="T3042" s="1"/>
      <c r="U3042" s="1"/>
    </row>
    <row r="3043" spans="8:21" x14ac:dyDescent="0.3">
      <c r="H3043" s="1"/>
      <c r="K3043" s="1"/>
      <c r="O3043" s="1"/>
      <c r="P3043" s="1"/>
      <c r="T3043" s="1"/>
      <c r="U3043" s="1"/>
    </row>
    <row r="3044" spans="8:21" x14ac:dyDescent="0.3">
      <c r="H3044" s="1"/>
      <c r="K3044" s="1"/>
      <c r="O3044" s="1"/>
      <c r="P3044" s="1"/>
      <c r="T3044" s="1"/>
      <c r="U3044" s="1"/>
    </row>
    <row r="3045" spans="8:21" x14ac:dyDescent="0.3">
      <c r="H3045" s="1"/>
      <c r="K3045" s="1"/>
      <c r="O3045" s="1"/>
      <c r="P3045" s="1"/>
      <c r="T3045" s="1"/>
      <c r="U3045" s="1"/>
    </row>
    <row r="3046" spans="8:21" x14ac:dyDescent="0.3">
      <c r="H3046" s="1"/>
      <c r="K3046" s="1"/>
      <c r="O3046" s="1"/>
      <c r="P3046" s="1"/>
      <c r="T3046" s="1"/>
      <c r="U3046" s="1"/>
    </row>
    <row r="3047" spans="8:21" x14ac:dyDescent="0.3">
      <c r="H3047" s="1"/>
      <c r="K3047" s="1"/>
      <c r="O3047" s="1"/>
      <c r="P3047" s="1"/>
      <c r="T3047" s="1"/>
      <c r="U3047" s="1"/>
    </row>
    <row r="3048" spans="8:21" x14ac:dyDescent="0.3">
      <c r="H3048" s="1"/>
      <c r="K3048" s="1"/>
      <c r="O3048" s="1"/>
      <c r="P3048" s="1"/>
      <c r="T3048" s="1"/>
      <c r="U3048" s="1"/>
    </row>
    <row r="3049" spans="8:21" x14ac:dyDescent="0.3">
      <c r="H3049" s="1"/>
      <c r="K3049" s="1"/>
      <c r="O3049" s="1"/>
      <c r="P3049" s="1"/>
      <c r="T3049" s="1"/>
      <c r="U3049" s="1"/>
    </row>
    <row r="3050" spans="8:21" x14ac:dyDescent="0.3">
      <c r="H3050" s="1"/>
      <c r="K3050" s="1"/>
      <c r="O3050" s="1"/>
      <c r="P3050" s="1"/>
      <c r="T3050" s="1"/>
      <c r="U3050" s="1"/>
    </row>
    <row r="3051" spans="8:21" x14ac:dyDescent="0.3">
      <c r="H3051" s="1"/>
      <c r="K3051" s="1"/>
      <c r="O3051" s="1"/>
      <c r="P3051" s="1"/>
      <c r="T3051" s="1"/>
      <c r="U3051" s="1"/>
    </row>
    <row r="3052" spans="8:21" x14ac:dyDescent="0.3">
      <c r="H3052" s="1"/>
      <c r="K3052" s="1"/>
      <c r="O3052" s="1"/>
      <c r="P3052" s="1"/>
      <c r="T3052" s="1"/>
      <c r="U3052" s="1"/>
    </row>
    <row r="3053" spans="8:21" x14ac:dyDescent="0.3">
      <c r="H3053" s="1"/>
      <c r="K3053" s="1"/>
      <c r="O3053" s="1"/>
      <c r="P3053" s="1"/>
      <c r="T3053" s="1"/>
      <c r="U3053" s="1"/>
    </row>
    <row r="3054" spans="8:21" x14ac:dyDescent="0.3">
      <c r="H3054" s="1"/>
      <c r="K3054" s="1"/>
      <c r="O3054" s="1"/>
      <c r="P3054" s="1"/>
      <c r="T3054" s="1"/>
      <c r="U3054" s="1"/>
    </row>
    <row r="3055" spans="8:21" x14ac:dyDescent="0.3">
      <c r="H3055" s="1"/>
      <c r="K3055" s="1"/>
      <c r="O3055" s="1"/>
      <c r="P3055" s="1"/>
      <c r="T3055" s="1"/>
      <c r="U3055" s="1"/>
    </row>
    <row r="3056" spans="8:21" x14ac:dyDescent="0.3">
      <c r="H3056" s="1"/>
      <c r="K3056" s="1"/>
      <c r="O3056" s="1"/>
      <c r="P3056" s="1"/>
      <c r="T3056" s="1"/>
      <c r="U3056" s="1"/>
    </row>
    <row r="3057" spans="8:21" x14ac:dyDescent="0.3">
      <c r="H3057" s="1"/>
      <c r="K3057" s="1"/>
      <c r="O3057" s="1"/>
      <c r="P3057" s="1"/>
      <c r="T3057" s="1"/>
      <c r="U3057" s="1"/>
    </row>
    <row r="3058" spans="8:21" x14ac:dyDescent="0.3">
      <c r="H3058" s="1"/>
      <c r="K3058" s="1"/>
      <c r="O3058" s="1"/>
      <c r="P3058" s="1"/>
      <c r="T3058" s="1"/>
      <c r="U3058" s="1"/>
    </row>
    <row r="3059" spans="8:21" x14ac:dyDescent="0.3">
      <c r="H3059" s="1"/>
      <c r="K3059" s="1"/>
      <c r="O3059" s="1"/>
      <c r="P3059" s="1"/>
      <c r="T3059" s="1"/>
      <c r="U3059" s="1"/>
    </row>
    <row r="3060" spans="8:21" x14ac:dyDescent="0.3">
      <c r="H3060" s="1"/>
      <c r="K3060" s="1"/>
      <c r="O3060" s="1"/>
      <c r="P3060" s="1"/>
      <c r="T3060" s="1"/>
      <c r="U3060" s="1"/>
    </row>
    <row r="3061" spans="8:21" x14ac:dyDescent="0.3">
      <c r="H3061" s="1"/>
      <c r="K3061" s="1"/>
      <c r="O3061" s="1"/>
      <c r="P3061" s="1"/>
      <c r="T3061" s="1"/>
      <c r="U3061" s="1"/>
    </row>
    <row r="3062" spans="8:21" x14ac:dyDescent="0.3">
      <c r="H3062" s="1"/>
      <c r="K3062" s="1"/>
      <c r="O3062" s="1"/>
      <c r="P3062" s="1"/>
      <c r="T3062" s="1"/>
      <c r="U3062" s="1"/>
    </row>
    <row r="3063" spans="8:21" x14ac:dyDescent="0.3">
      <c r="H3063" s="1"/>
      <c r="K3063" s="1"/>
      <c r="O3063" s="1"/>
      <c r="P3063" s="1"/>
      <c r="T3063" s="1"/>
      <c r="U3063" s="1"/>
    </row>
    <row r="3064" spans="8:21" x14ac:dyDescent="0.3">
      <c r="H3064" s="1"/>
      <c r="K3064" s="1"/>
      <c r="O3064" s="1"/>
      <c r="P3064" s="1"/>
      <c r="T3064" s="1"/>
      <c r="U3064" s="1"/>
    </row>
    <row r="3065" spans="8:21" x14ac:dyDescent="0.3">
      <c r="H3065" s="1"/>
      <c r="K3065" s="1"/>
      <c r="O3065" s="1"/>
      <c r="P3065" s="1"/>
      <c r="T3065" s="1"/>
      <c r="U3065" s="1"/>
    </row>
    <row r="3066" spans="8:21" x14ac:dyDescent="0.3">
      <c r="H3066" s="1"/>
      <c r="K3066" s="1"/>
      <c r="O3066" s="1"/>
      <c r="P3066" s="1"/>
      <c r="T3066" s="1"/>
      <c r="U3066" s="1"/>
    </row>
    <row r="3067" spans="8:21" x14ac:dyDescent="0.3">
      <c r="H3067" s="1"/>
      <c r="K3067" s="1"/>
      <c r="O3067" s="1"/>
      <c r="P3067" s="1"/>
      <c r="T3067" s="1"/>
      <c r="U3067" s="1"/>
    </row>
    <row r="3068" spans="8:21" x14ac:dyDescent="0.3">
      <c r="H3068" s="1"/>
      <c r="K3068" s="1"/>
      <c r="O3068" s="1"/>
      <c r="P3068" s="1"/>
      <c r="T3068" s="1"/>
      <c r="U3068" s="1"/>
    </row>
    <row r="3069" spans="8:21" x14ac:dyDescent="0.3">
      <c r="H3069" s="1"/>
      <c r="K3069" s="1"/>
      <c r="O3069" s="1"/>
      <c r="P3069" s="1"/>
      <c r="T3069" s="1"/>
      <c r="U3069" s="1"/>
    </row>
    <row r="3070" spans="8:21" x14ac:dyDescent="0.3">
      <c r="H3070" s="1"/>
      <c r="K3070" s="1"/>
      <c r="O3070" s="1"/>
      <c r="P3070" s="1"/>
      <c r="T3070" s="1"/>
      <c r="U3070" s="1"/>
    </row>
    <row r="3071" spans="8:21" x14ac:dyDescent="0.3">
      <c r="H3071" s="1"/>
      <c r="K3071" s="1"/>
      <c r="O3071" s="1"/>
      <c r="P3071" s="1"/>
      <c r="T3071" s="1"/>
      <c r="U3071" s="1"/>
    </row>
    <row r="3072" spans="8:21" x14ac:dyDescent="0.3">
      <c r="H3072" s="1"/>
      <c r="K3072" s="1"/>
      <c r="O3072" s="1"/>
      <c r="P3072" s="1"/>
      <c r="T3072" s="1"/>
      <c r="U3072" s="1"/>
    </row>
    <row r="3073" spans="8:21" x14ac:dyDescent="0.3">
      <c r="H3073" s="1"/>
      <c r="K3073" s="1"/>
      <c r="O3073" s="1"/>
      <c r="P3073" s="1"/>
      <c r="T3073" s="1"/>
      <c r="U3073" s="1"/>
    </row>
    <row r="3074" spans="8:21" x14ac:dyDescent="0.3">
      <c r="H3074" s="1"/>
      <c r="K3074" s="1"/>
      <c r="O3074" s="1"/>
      <c r="P3074" s="1"/>
      <c r="T3074" s="1"/>
      <c r="U3074" s="1"/>
    </row>
    <row r="3075" spans="8:21" x14ac:dyDescent="0.3">
      <c r="H3075" s="1"/>
      <c r="K3075" s="1"/>
      <c r="O3075" s="1"/>
      <c r="P3075" s="1"/>
      <c r="T3075" s="1"/>
      <c r="U3075" s="1"/>
    </row>
    <row r="3076" spans="8:21" x14ac:dyDescent="0.3">
      <c r="H3076" s="1"/>
      <c r="K3076" s="1"/>
      <c r="O3076" s="1"/>
      <c r="P3076" s="1"/>
      <c r="T3076" s="1"/>
      <c r="U3076" s="1"/>
    </row>
    <row r="3077" spans="8:21" x14ac:dyDescent="0.3">
      <c r="H3077" s="1"/>
      <c r="K3077" s="1"/>
      <c r="O3077" s="1"/>
      <c r="P3077" s="1"/>
      <c r="T3077" s="1"/>
      <c r="U3077" s="1"/>
    </row>
    <row r="3078" spans="8:21" x14ac:dyDescent="0.3">
      <c r="H3078" s="1"/>
      <c r="K3078" s="1"/>
      <c r="O3078" s="1"/>
      <c r="P3078" s="1"/>
      <c r="T3078" s="1"/>
      <c r="U3078" s="1"/>
    </row>
    <row r="3079" spans="8:21" x14ac:dyDescent="0.3">
      <c r="H3079" s="1"/>
      <c r="K3079" s="1"/>
      <c r="O3079" s="1"/>
      <c r="P3079" s="1"/>
      <c r="T3079" s="1"/>
      <c r="U3079" s="1"/>
    </row>
    <row r="3080" spans="8:21" x14ac:dyDescent="0.3">
      <c r="H3080" s="1"/>
      <c r="K3080" s="1"/>
      <c r="O3080" s="1"/>
      <c r="P3080" s="1"/>
      <c r="T3080" s="1"/>
      <c r="U3080" s="1"/>
    </row>
    <row r="3081" spans="8:21" x14ac:dyDescent="0.3">
      <c r="H3081" s="1"/>
      <c r="K3081" s="1"/>
      <c r="O3081" s="1"/>
      <c r="P3081" s="1"/>
      <c r="T3081" s="1"/>
      <c r="U3081" s="1"/>
    </row>
    <row r="3082" spans="8:21" x14ac:dyDescent="0.3">
      <c r="H3082" s="1"/>
      <c r="K3082" s="1"/>
      <c r="O3082" s="1"/>
      <c r="P3082" s="1"/>
      <c r="T3082" s="1"/>
      <c r="U3082" s="1"/>
    </row>
    <row r="3083" spans="8:21" x14ac:dyDescent="0.3">
      <c r="H3083" s="1"/>
      <c r="K3083" s="1"/>
      <c r="O3083" s="1"/>
      <c r="P3083" s="1"/>
      <c r="T3083" s="1"/>
      <c r="U3083" s="1"/>
    </row>
    <row r="3084" spans="8:21" x14ac:dyDescent="0.3">
      <c r="H3084" s="1"/>
      <c r="K3084" s="1"/>
      <c r="O3084" s="1"/>
      <c r="P3084" s="1"/>
      <c r="T3084" s="1"/>
      <c r="U3084" s="1"/>
    </row>
    <row r="3085" spans="8:21" x14ac:dyDescent="0.3">
      <c r="H3085" s="1"/>
      <c r="K3085" s="1"/>
      <c r="O3085" s="1"/>
      <c r="P3085" s="1"/>
      <c r="T3085" s="1"/>
      <c r="U3085" s="1"/>
    </row>
    <row r="3086" spans="8:21" x14ac:dyDescent="0.3">
      <c r="H3086" s="1"/>
      <c r="K3086" s="1"/>
      <c r="O3086" s="1"/>
      <c r="P3086" s="1"/>
      <c r="T3086" s="1"/>
      <c r="U3086" s="1"/>
    </row>
    <row r="3087" spans="8:21" x14ac:dyDescent="0.3">
      <c r="H3087" s="1"/>
      <c r="K3087" s="1"/>
      <c r="O3087" s="1"/>
      <c r="P3087" s="1"/>
      <c r="T3087" s="1"/>
      <c r="U3087" s="1"/>
    </row>
    <row r="3088" spans="8:21" x14ac:dyDescent="0.3">
      <c r="H3088" s="1"/>
      <c r="K3088" s="1"/>
      <c r="O3088" s="1"/>
      <c r="P3088" s="1"/>
      <c r="T3088" s="1"/>
      <c r="U3088" s="1"/>
    </row>
    <row r="3089" spans="8:21" x14ac:dyDescent="0.3">
      <c r="H3089" s="1"/>
      <c r="K3089" s="1"/>
      <c r="O3089" s="1"/>
      <c r="P3089" s="1"/>
      <c r="T3089" s="1"/>
      <c r="U3089" s="1"/>
    </row>
    <row r="3090" spans="8:21" x14ac:dyDescent="0.3">
      <c r="H3090" s="1"/>
      <c r="K3090" s="1"/>
      <c r="O3090" s="1"/>
      <c r="P3090" s="1"/>
      <c r="T3090" s="1"/>
      <c r="U3090" s="1"/>
    </row>
    <row r="3091" spans="8:21" x14ac:dyDescent="0.3">
      <c r="H3091" s="1"/>
      <c r="K3091" s="1"/>
      <c r="O3091" s="1"/>
      <c r="P3091" s="1"/>
      <c r="T3091" s="1"/>
      <c r="U3091" s="1"/>
    </row>
    <row r="3092" spans="8:21" x14ac:dyDescent="0.3">
      <c r="H3092" s="1"/>
      <c r="K3092" s="1"/>
      <c r="O3092" s="1"/>
      <c r="P3092" s="1"/>
      <c r="T3092" s="1"/>
      <c r="U3092" s="1"/>
    </row>
    <row r="3093" spans="8:21" x14ac:dyDescent="0.3">
      <c r="H3093" s="1"/>
      <c r="K3093" s="1"/>
      <c r="O3093" s="1"/>
      <c r="P3093" s="1"/>
      <c r="T3093" s="1"/>
      <c r="U3093" s="1"/>
    </row>
    <row r="3094" spans="8:21" x14ac:dyDescent="0.3">
      <c r="H3094" s="1"/>
      <c r="K3094" s="1"/>
      <c r="O3094" s="1"/>
      <c r="P3094" s="1"/>
      <c r="T3094" s="1"/>
      <c r="U3094" s="1"/>
    </row>
    <row r="3095" spans="8:21" x14ac:dyDescent="0.3">
      <c r="H3095" s="1"/>
      <c r="K3095" s="1"/>
      <c r="O3095" s="1"/>
      <c r="P3095" s="1"/>
      <c r="T3095" s="1"/>
      <c r="U3095" s="1"/>
    </row>
    <row r="3096" spans="8:21" x14ac:dyDescent="0.3">
      <c r="H3096" s="1"/>
      <c r="K3096" s="1"/>
      <c r="O3096" s="1"/>
      <c r="P3096" s="1"/>
      <c r="T3096" s="1"/>
      <c r="U3096" s="1"/>
    </row>
    <row r="3097" spans="8:21" x14ac:dyDescent="0.3">
      <c r="H3097" s="1"/>
      <c r="K3097" s="1"/>
      <c r="O3097" s="1"/>
      <c r="P3097" s="1"/>
      <c r="T3097" s="1"/>
      <c r="U3097" s="1"/>
    </row>
    <row r="3098" spans="8:21" x14ac:dyDescent="0.3">
      <c r="H3098" s="1"/>
      <c r="K3098" s="1"/>
      <c r="O3098" s="1"/>
      <c r="P3098" s="1"/>
      <c r="T3098" s="1"/>
      <c r="U3098" s="1"/>
    </row>
    <row r="3099" spans="8:21" x14ac:dyDescent="0.3">
      <c r="H3099" s="1"/>
      <c r="K3099" s="1"/>
      <c r="O3099" s="1"/>
      <c r="P3099" s="1"/>
      <c r="T3099" s="1"/>
      <c r="U3099" s="1"/>
    </row>
    <row r="3100" spans="8:21" x14ac:dyDescent="0.3">
      <c r="H3100" s="1"/>
      <c r="K3100" s="1"/>
      <c r="O3100" s="1"/>
      <c r="P3100" s="1"/>
      <c r="T3100" s="1"/>
      <c r="U3100" s="1"/>
    </row>
    <row r="3101" spans="8:21" x14ac:dyDescent="0.3">
      <c r="H3101" s="1"/>
      <c r="K3101" s="1"/>
      <c r="O3101" s="1"/>
      <c r="P3101" s="1"/>
      <c r="T3101" s="1"/>
      <c r="U3101" s="1"/>
    </row>
    <row r="3102" spans="8:21" x14ac:dyDescent="0.3">
      <c r="H3102" s="1"/>
      <c r="K3102" s="1"/>
      <c r="O3102" s="1"/>
      <c r="P3102" s="1"/>
      <c r="T3102" s="1"/>
      <c r="U3102" s="1"/>
    </row>
    <row r="3103" spans="8:21" x14ac:dyDescent="0.3">
      <c r="H3103" s="1"/>
      <c r="K3103" s="1"/>
      <c r="O3103" s="1"/>
      <c r="P3103" s="1"/>
      <c r="T3103" s="1"/>
      <c r="U3103" s="1"/>
    </row>
    <row r="3104" spans="8:21" x14ac:dyDescent="0.3">
      <c r="H3104" s="1"/>
      <c r="K3104" s="1"/>
      <c r="O3104" s="1"/>
      <c r="P3104" s="1"/>
      <c r="T3104" s="1"/>
      <c r="U3104" s="1"/>
    </row>
    <row r="3105" spans="8:21" x14ac:dyDescent="0.3">
      <c r="H3105" s="1"/>
      <c r="K3105" s="1"/>
      <c r="O3105" s="1"/>
      <c r="P3105" s="1"/>
      <c r="T3105" s="1"/>
      <c r="U3105" s="1"/>
    </row>
    <row r="3106" spans="8:21" x14ac:dyDescent="0.3">
      <c r="H3106" s="1"/>
      <c r="K3106" s="1"/>
      <c r="O3106" s="1"/>
      <c r="P3106" s="1"/>
      <c r="T3106" s="1"/>
      <c r="U3106" s="1"/>
    </row>
    <row r="3107" spans="8:21" x14ac:dyDescent="0.3">
      <c r="H3107" s="1"/>
      <c r="K3107" s="1"/>
      <c r="O3107" s="1"/>
      <c r="P3107" s="1"/>
      <c r="T3107" s="1"/>
      <c r="U3107" s="1"/>
    </row>
    <row r="3108" spans="8:21" x14ac:dyDescent="0.3">
      <c r="H3108" s="1"/>
      <c r="K3108" s="1"/>
      <c r="O3108" s="1"/>
      <c r="P3108" s="1"/>
      <c r="T3108" s="1"/>
      <c r="U3108" s="1"/>
    </row>
    <row r="3109" spans="8:21" x14ac:dyDescent="0.3">
      <c r="H3109" s="1"/>
      <c r="K3109" s="1"/>
      <c r="O3109" s="1"/>
      <c r="P3109" s="1"/>
      <c r="T3109" s="1"/>
      <c r="U3109" s="1"/>
    </row>
    <row r="3110" spans="8:21" x14ac:dyDescent="0.3">
      <c r="H3110" s="1"/>
      <c r="K3110" s="1"/>
      <c r="O3110" s="1"/>
      <c r="P3110" s="1"/>
      <c r="T3110" s="1"/>
      <c r="U3110" s="1"/>
    </row>
    <row r="3111" spans="8:21" x14ac:dyDescent="0.3">
      <c r="H3111" s="1"/>
      <c r="K3111" s="1"/>
      <c r="O3111" s="1"/>
      <c r="P3111" s="1"/>
      <c r="T3111" s="1"/>
      <c r="U3111" s="1"/>
    </row>
    <row r="3112" spans="8:21" x14ac:dyDescent="0.3">
      <c r="H3112" s="1"/>
      <c r="K3112" s="1"/>
      <c r="O3112" s="1"/>
      <c r="P3112" s="1"/>
      <c r="T3112" s="1"/>
      <c r="U3112" s="1"/>
    </row>
    <row r="3113" spans="8:21" x14ac:dyDescent="0.3">
      <c r="H3113" s="1"/>
      <c r="K3113" s="1"/>
      <c r="O3113" s="1"/>
      <c r="P3113" s="1"/>
      <c r="T3113" s="1"/>
      <c r="U3113" s="1"/>
    </row>
    <row r="3114" spans="8:21" x14ac:dyDescent="0.3">
      <c r="H3114" s="1"/>
      <c r="K3114" s="1"/>
      <c r="O3114" s="1"/>
      <c r="P3114" s="1"/>
      <c r="T3114" s="1"/>
      <c r="U3114" s="1"/>
    </row>
    <row r="3115" spans="8:21" x14ac:dyDescent="0.3">
      <c r="H3115" s="1"/>
      <c r="K3115" s="1"/>
      <c r="O3115" s="1"/>
      <c r="P3115" s="1"/>
      <c r="T3115" s="1"/>
      <c r="U3115" s="1"/>
    </row>
    <row r="3116" spans="8:21" x14ac:dyDescent="0.3">
      <c r="H3116" s="1"/>
      <c r="K3116" s="1"/>
      <c r="O3116" s="1"/>
      <c r="P3116" s="1"/>
      <c r="T3116" s="1"/>
      <c r="U3116" s="1"/>
    </row>
    <row r="3117" spans="8:21" x14ac:dyDescent="0.3">
      <c r="H3117" s="1"/>
      <c r="K3117" s="1"/>
      <c r="O3117" s="1"/>
      <c r="P3117" s="1"/>
      <c r="T3117" s="1"/>
      <c r="U3117" s="1"/>
    </row>
    <row r="3118" spans="8:21" x14ac:dyDescent="0.3">
      <c r="H3118" s="1"/>
      <c r="K3118" s="1"/>
      <c r="O3118" s="1"/>
      <c r="P3118" s="1"/>
      <c r="T3118" s="1"/>
      <c r="U3118" s="1"/>
    </row>
    <row r="3119" spans="8:21" x14ac:dyDescent="0.3">
      <c r="H3119" s="1"/>
      <c r="K3119" s="1"/>
      <c r="O3119" s="1"/>
      <c r="P3119" s="1"/>
      <c r="T3119" s="1"/>
      <c r="U3119" s="1"/>
    </row>
    <row r="3120" spans="8:21" x14ac:dyDescent="0.3">
      <c r="H3120" s="1"/>
      <c r="K3120" s="1"/>
      <c r="O3120" s="1"/>
      <c r="P3120" s="1"/>
      <c r="T3120" s="1"/>
      <c r="U3120" s="1"/>
    </row>
    <row r="3121" spans="8:21" x14ac:dyDescent="0.3">
      <c r="H3121" s="1"/>
      <c r="K3121" s="1"/>
      <c r="O3121" s="1"/>
      <c r="P3121" s="1"/>
      <c r="T3121" s="1"/>
      <c r="U3121" s="1"/>
    </row>
    <row r="3122" spans="8:21" x14ac:dyDescent="0.3">
      <c r="H3122" s="1"/>
      <c r="K3122" s="1"/>
      <c r="O3122" s="1"/>
      <c r="P3122" s="1"/>
      <c r="T3122" s="1"/>
      <c r="U3122" s="1"/>
    </row>
    <row r="3123" spans="8:21" x14ac:dyDescent="0.3">
      <c r="H3123" s="1"/>
      <c r="K3123" s="1"/>
      <c r="O3123" s="1"/>
      <c r="P3123" s="1"/>
      <c r="T3123" s="1"/>
      <c r="U3123" s="1"/>
    </row>
    <row r="3124" spans="8:21" x14ac:dyDescent="0.3">
      <c r="H3124" s="1"/>
      <c r="K3124" s="1"/>
      <c r="O3124" s="1"/>
      <c r="P3124" s="1"/>
      <c r="T3124" s="1"/>
      <c r="U3124" s="1"/>
    </row>
    <row r="3125" spans="8:21" x14ac:dyDescent="0.3">
      <c r="H3125" s="1"/>
      <c r="K3125" s="1"/>
      <c r="O3125" s="1"/>
      <c r="P3125" s="1"/>
      <c r="T3125" s="1"/>
      <c r="U3125" s="1"/>
    </row>
    <row r="3126" spans="8:21" x14ac:dyDescent="0.3">
      <c r="H3126" s="1"/>
      <c r="K3126" s="1"/>
      <c r="O3126" s="1"/>
      <c r="P3126" s="1"/>
      <c r="T3126" s="1"/>
      <c r="U3126" s="1"/>
    </row>
    <row r="3127" spans="8:21" x14ac:dyDescent="0.3">
      <c r="H3127" s="1"/>
      <c r="K3127" s="1"/>
      <c r="O3127" s="1"/>
      <c r="P3127" s="1"/>
      <c r="T3127" s="1"/>
      <c r="U3127" s="1"/>
    </row>
    <row r="3128" spans="8:21" x14ac:dyDescent="0.3">
      <c r="H3128" s="1"/>
      <c r="K3128" s="1"/>
      <c r="O3128" s="1"/>
      <c r="P3128" s="1"/>
      <c r="T3128" s="1"/>
      <c r="U3128" s="1"/>
    </row>
    <row r="3129" spans="8:21" x14ac:dyDescent="0.3">
      <c r="H3129" s="1"/>
      <c r="K3129" s="1"/>
      <c r="O3129" s="1"/>
      <c r="P3129" s="1"/>
      <c r="T3129" s="1"/>
      <c r="U3129" s="1"/>
    </row>
    <row r="3130" spans="8:21" x14ac:dyDescent="0.3">
      <c r="H3130" s="1"/>
      <c r="K3130" s="1"/>
      <c r="O3130" s="1"/>
      <c r="P3130" s="1"/>
      <c r="T3130" s="1"/>
      <c r="U3130" s="1"/>
    </row>
    <row r="3131" spans="8:21" x14ac:dyDescent="0.3">
      <c r="H3131" s="1"/>
      <c r="K3131" s="1"/>
      <c r="O3131" s="1"/>
      <c r="P3131" s="1"/>
      <c r="T3131" s="1"/>
      <c r="U3131" s="1"/>
    </row>
    <row r="3132" spans="8:21" x14ac:dyDescent="0.3">
      <c r="H3132" s="1"/>
      <c r="K3132" s="1"/>
      <c r="O3132" s="1"/>
      <c r="P3132" s="1"/>
      <c r="T3132" s="1"/>
      <c r="U3132" s="1"/>
    </row>
    <row r="3133" spans="8:21" x14ac:dyDescent="0.3">
      <c r="H3133" s="1"/>
      <c r="K3133" s="1"/>
      <c r="O3133" s="1"/>
      <c r="P3133" s="1"/>
      <c r="T3133" s="1"/>
      <c r="U3133" s="1"/>
    </row>
    <row r="3134" spans="8:21" x14ac:dyDescent="0.3">
      <c r="H3134" s="1"/>
      <c r="K3134" s="1"/>
      <c r="O3134" s="1"/>
      <c r="P3134" s="1"/>
      <c r="T3134" s="1"/>
      <c r="U3134" s="1"/>
    </row>
    <row r="3135" spans="8:21" x14ac:dyDescent="0.3">
      <c r="H3135" s="1"/>
      <c r="K3135" s="1"/>
      <c r="O3135" s="1"/>
      <c r="P3135" s="1"/>
      <c r="T3135" s="1"/>
      <c r="U3135" s="1"/>
    </row>
    <row r="3136" spans="8:21" x14ac:dyDescent="0.3">
      <c r="H3136" s="1"/>
      <c r="K3136" s="1"/>
      <c r="O3136" s="1"/>
      <c r="P3136" s="1"/>
      <c r="T3136" s="1"/>
      <c r="U3136" s="1"/>
    </row>
    <row r="3137" spans="8:21" x14ac:dyDescent="0.3">
      <c r="H3137" s="1"/>
      <c r="K3137" s="1"/>
      <c r="O3137" s="1"/>
      <c r="P3137" s="1"/>
      <c r="T3137" s="1"/>
      <c r="U3137" s="1"/>
    </row>
    <row r="3138" spans="8:21" x14ac:dyDescent="0.3">
      <c r="H3138" s="1"/>
      <c r="K3138" s="1"/>
      <c r="O3138" s="1"/>
      <c r="P3138" s="1"/>
      <c r="T3138" s="1"/>
      <c r="U3138" s="1"/>
    </row>
    <row r="3139" spans="8:21" x14ac:dyDescent="0.3">
      <c r="H3139" s="1"/>
      <c r="K3139" s="1"/>
      <c r="O3139" s="1"/>
      <c r="P3139" s="1"/>
      <c r="T3139" s="1"/>
      <c r="U3139" s="1"/>
    </row>
    <row r="3140" spans="8:21" x14ac:dyDescent="0.3">
      <c r="H3140" s="1"/>
      <c r="K3140" s="1"/>
      <c r="O3140" s="1"/>
      <c r="P3140" s="1"/>
      <c r="T3140" s="1"/>
      <c r="U3140" s="1"/>
    </row>
    <row r="3141" spans="8:21" x14ac:dyDescent="0.3">
      <c r="H3141" s="1"/>
      <c r="K3141" s="1"/>
      <c r="O3141" s="1"/>
      <c r="P3141" s="1"/>
      <c r="T3141" s="1"/>
      <c r="U3141" s="1"/>
    </row>
    <row r="3142" spans="8:21" x14ac:dyDescent="0.3">
      <c r="H3142" s="1"/>
      <c r="K3142" s="1"/>
      <c r="O3142" s="1"/>
      <c r="P3142" s="1"/>
      <c r="T3142" s="1"/>
      <c r="U3142" s="1"/>
    </row>
    <row r="3143" spans="8:21" x14ac:dyDescent="0.3">
      <c r="H3143" s="1"/>
      <c r="K3143" s="1"/>
      <c r="O3143" s="1"/>
      <c r="P3143" s="1"/>
      <c r="T3143" s="1"/>
      <c r="U3143" s="1"/>
    </row>
    <row r="3144" spans="8:21" x14ac:dyDescent="0.3">
      <c r="H3144" s="1"/>
      <c r="K3144" s="1"/>
      <c r="O3144" s="1"/>
      <c r="P3144" s="1"/>
      <c r="T3144" s="1"/>
      <c r="U3144" s="1"/>
    </row>
    <row r="3145" spans="8:21" x14ac:dyDescent="0.3">
      <c r="H3145" s="1"/>
      <c r="K3145" s="1"/>
      <c r="O3145" s="1"/>
      <c r="P3145" s="1"/>
      <c r="T3145" s="1"/>
      <c r="U3145" s="1"/>
    </row>
    <row r="3146" spans="8:21" x14ac:dyDescent="0.3">
      <c r="H3146" s="1"/>
      <c r="K3146" s="1"/>
      <c r="O3146" s="1"/>
      <c r="P3146" s="1"/>
      <c r="T3146" s="1"/>
      <c r="U3146" s="1"/>
    </row>
    <row r="3147" spans="8:21" x14ac:dyDescent="0.3">
      <c r="H3147" s="1"/>
      <c r="K3147" s="1"/>
      <c r="O3147" s="1"/>
      <c r="P3147" s="1"/>
      <c r="T3147" s="1"/>
      <c r="U3147" s="1"/>
    </row>
    <row r="3148" spans="8:21" x14ac:dyDescent="0.3">
      <c r="H3148" s="1"/>
      <c r="K3148" s="1"/>
      <c r="O3148" s="1"/>
      <c r="P3148" s="1"/>
      <c r="T3148" s="1"/>
      <c r="U3148" s="1"/>
    </row>
    <row r="3149" spans="8:21" x14ac:dyDescent="0.3">
      <c r="H3149" s="1"/>
      <c r="K3149" s="1"/>
      <c r="O3149" s="1"/>
      <c r="P3149" s="1"/>
      <c r="T3149" s="1"/>
      <c r="U3149" s="1"/>
    </row>
    <row r="3150" spans="8:21" x14ac:dyDescent="0.3">
      <c r="H3150" s="1"/>
      <c r="K3150" s="1"/>
      <c r="O3150" s="1"/>
      <c r="P3150" s="1"/>
      <c r="T3150" s="1"/>
      <c r="U3150" s="1"/>
    </row>
    <row r="3151" spans="8:21" x14ac:dyDescent="0.3">
      <c r="H3151" s="1"/>
      <c r="K3151" s="1"/>
      <c r="O3151" s="1"/>
      <c r="P3151" s="1"/>
      <c r="T3151" s="1"/>
      <c r="U3151" s="1"/>
    </row>
    <row r="3152" spans="8:21" x14ac:dyDescent="0.3">
      <c r="H3152" s="1"/>
      <c r="K3152" s="1"/>
      <c r="O3152" s="1"/>
      <c r="P3152" s="1"/>
      <c r="T3152" s="1"/>
      <c r="U3152" s="1"/>
    </row>
    <row r="3153" spans="8:21" x14ac:dyDescent="0.3">
      <c r="H3153" s="1"/>
      <c r="K3153" s="1"/>
      <c r="O3153" s="1"/>
      <c r="P3153" s="1"/>
      <c r="T3153" s="1"/>
      <c r="U3153" s="1"/>
    </row>
    <row r="3154" spans="8:21" x14ac:dyDescent="0.3">
      <c r="H3154" s="1"/>
      <c r="K3154" s="1"/>
      <c r="O3154" s="1"/>
      <c r="P3154" s="1"/>
      <c r="T3154" s="1"/>
      <c r="U3154" s="1"/>
    </row>
    <row r="3155" spans="8:21" x14ac:dyDescent="0.3">
      <c r="H3155" s="1"/>
      <c r="K3155" s="1"/>
      <c r="O3155" s="1"/>
      <c r="P3155" s="1"/>
      <c r="T3155" s="1"/>
      <c r="U3155" s="1"/>
    </row>
    <row r="3156" spans="8:21" x14ac:dyDescent="0.3">
      <c r="H3156" s="1"/>
      <c r="K3156" s="1"/>
      <c r="O3156" s="1"/>
      <c r="P3156" s="1"/>
      <c r="T3156" s="1"/>
      <c r="U3156" s="1"/>
    </row>
    <row r="3157" spans="8:21" x14ac:dyDescent="0.3">
      <c r="H3157" s="1"/>
      <c r="K3157" s="1"/>
      <c r="O3157" s="1"/>
      <c r="P3157" s="1"/>
      <c r="T3157" s="1"/>
      <c r="U3157" s="1"/>
    </row>
    <row r="3158" spans="8:21" x14ac:dyDescent="0.3">
      <c r="H3158" s="1"/>
      <c r="K3158" s="1"/>
      <c r="O3158" s="1"/>
      <c r="P3158" s="1"/>
      <c r="T3158" s="1"/>
      <c r="U3158" s="1"/>
    </row>
    <row r="3159" spans="8:21" x14ac:dyDescent="0.3">
      <c r="H3159" s="1"/>
      <c r="K3159" s="1"/>
      <c r="O3159" s="1"/>
      <c r="P3159" s="1"/>
      <c r="T3159" s="1"/>
      <c r="U3159" s="1"/>
    </row>
    <row r="3160" spans="8:21" x14ac:dyDescent="0.3">
      <c r="H3160" s="1"/>
      <c r="K3160" s="1"/>
      <c r="O3160" s="1"/>
      <c r="P3160" s="1"/>
      <c r="T3160" s="1"/>
      <c r="U3160" s="1"/>
    </row>
    <row r="3161" spans="8:21" x14ac:dyDescent="0.3">
      <c r="H3161" s="1"/>
      <c r="K3161" s="1"/>
      <c r="O3161" s="1"/>
      <c r="P3161" s="1"/>
      <c r="T3161" s="1"/>
      <c r="U3161" s="1"/>
    </row>
    <row r="3162" spans="8:21" x14ac:dyDescent="0.3">
      <c r="H3162" s="1"/>
      <c r="K3162" s="1"/>
      <c r="O3162" s="1"/>
      <c r="P3162" s="1"/>
      <c r="T3162" s="1"/>
      <c r="U3162" s="1"/>
    </row>
    <row r="3163" spans="8:21" x14ac:dyDescent="0.3">
      <c r="H3163" s="1"/>
      <c r="K3163" s="1"/>
      <c r="O3163" s="1"/>
      <c r="P3163" s="1"/>
      <c r="T3163" s="1"/>
      <c r="U3163" s="1"/>
    </row>
    <row r="3164" spans="8:21" x14ac:dyDescent="0.3">
      <c r="H3164" s="1"/>
      <c r="K3164" s="1"/>
      <c r="O3164" s="1"/>
      <c r="P3164" s="1"/>
      <c r="T3164" s="1"/>
      <c r="U3164" s="1"/>
    </row>
    <row r="3165" spans="8:21" x14ac:dyDescent="0.3">
      <c r="H3165" s="1"/>
      <c r="K3165" s="1"/>
      <c r="O3165" s="1"/>
      <c r="P3165" s="1"/>
      <c r="T3165" s="1"/>
      <c r="U3165" s="1"/>
    </row>
    <row r="3166" spans="8:21" x14ac:dyDescent="0.3">
      <c r="H3166" s="1"/>
      <c r="K3166" s="1"/>
      <c r="O3166" s="1"/>
      <c r="P3166" s="1"/>
      <c r="T3166" s="1"/>
      <c r="U3166" s="1"/>
    </row>
    <row r="3167" spans="8:21" x14ac:dyDescent="0.3">
      <c r="H3167" s="1"/>
      <c r="K3167" s="1"/>
      <c r="O3167" s="1"/>
      <c r="P3167" s="1"/>
      <c r="T3167" s="1"/>
      <c r="U3167" s="1"/>
    </row>
    <row r="3168" spans="8:21" x14ac:dyDescent="0.3">
      <c r="H3168" s="1"/>
      <c r="K3168" s="1"/>
      <c r="O3168" s="1"/>
      <c r="P3168" s="1"/>
      <c r="T3168" s="1"/>
      <c r="U3168" s="1"/>
    </row>
    <row r="3169" spans="8:21" x14ac:dyDescent="0.3">
      <c r="H3169" s="1"/>
      <c r="K3169" s="1"/>
      <c r="O3169" s="1"/>
      <c r="P3169" s="1"/>
      <c r="T3169" s="1"/>
      <c r="U3169" s="1"/>
    </row>
    <row r="3170" spans="8:21" x14ac:dyDescent="0.3">
      <c r="H3170" s="1"/>
      <c r="K3170" s="1"/>
      <c r="O3170" s="1"/>
      <c r="P3170" s="1"/>
      <c r="T3170" s="1"/>
      <c r="U3170" s="1"/>
    </row>
    <row r="3171" spans="8:21" x14ac:dyDescent="0.3">
      <c r="H3171" s="1"/>
      <c r="K3171" s="1"/>
      <c r="O3171" s="1"/>
      <c r="P3171" s="1"/>
      <c r="T3171" s="1"/>
      <c r="U3171" s="1"/>
    </row>
    <row r="3172" spans="8:21" x14ac:dyDescent="0.3">
      <c r="H3172" s="1"/>
      <c r="K3172" s="1"/>
      <c r="O3172" s="1"/>
      <c r="P3172" s="1"/>
      <c r="T3172" s="1"/>
      <c r="U3172" s="1"/>
    </row>
    <row r="3173" spans="8:21" x14ac:dyDescent="0.3">
      <c r="H3173" s="1"/>
      <c r="K3173" s="1"/>
      <c r="O3173" s="1"/>
      <c r="P3173" s="1"/>
      <c r="T3173" s="1"/>
      <c r="U3173" s="1"/>
    </row>
    <row r="3174" spans="8:21" x14ac:dyDescent="0.3">
      <c r="H3174" s="1"/>
      <c r="K3174" s="1"/>
      <c r="O3174" s="1"/>
      <c r="P3174" s="1"/>
      <c r="T3174" s="1"/>
      <c r="U3174" s="1"/>
    </row>
    <row r="3175" spans="8:21" x14ac:dyDescent="0.3">
      <c r="H3175" s="1"/>
      <c r="K3175" s="1"/>
      <c r="O3175" s="1"/>
      <c r="P3175" s="1"/>
      <c r="T3175" s="1"/>
      <c r="U3175" s="1"/>
    </row>
    <row r="3176" spans="8:21" x14ac:dyDescent="0.3">
      <c r="H3176" s="1"/>
      <c r="K3176" s="1"/>
      <c r="O3176" s="1"/>
      <c r="P3176" s="1"/>
      <c r="T3176" s="1"/>
      <c r="U3176" s="1"/>
    </row>
    <row r="3177" spans="8:21" x14ac:dyDescent="0.3">
      <c r="H3177" s="1"/>
      <c r="K3177" s="1"/>
      <c r="O3177" s="1"/>
      <c r="P3177" s="1"/>
      <c r="T3177" s="1"/>
      <c r="U3177" s="1"/>
    </row>
    <row r="3178" spans="8:21" x14ac:dyDescent="0.3">
      <c r="H3178" s="1"/>
      <c r="K3178" s="1"/>
      <c r="O3178" s="1"/>
      <c r="P3178" s="1"/>
      <c r="T3178" s="1"/>
      <c r="U3178" s="1"/>
    </row>
    <row r="3179" spans="8:21" x14ac:dyDescent="0.3">
      <c r="H3179" s="1"/>
      <c r="K3179" s="1"/>
      <c r="O3179" s="1"/>
      <c r="P3179" s="1"/>
      <c r="T3179" s="1"/>
      <c r="U3179" s="1"/>
    </row>
    <row r="3180" spans="8:21" x14ac:dyDescent="0.3">
      <c r="H3180" s="1"/>
      <c r="K3180" s="1"/>
      <c r="O3180" s="1"/>
      <c r="P3180" s="1"/>
      <c r="T3180" s="1"/>
      <c r="U3180" s="1"/>
    </row>
    <row r="3181" spans="8:21" x14ac:dyDescent="0.3">
      <c r="H3181" s="1"/>
      <c r="K3181" s="1"/>
      <c r="O3181" s="1"/>
      <c r="P3181" s="1"/>
      <c r="T3181" s="1"/>
      <c r="U3181" s="1"/>
    </row>
    <row r="3182" spans="8:21" x14ac:dyDescent="0.3">
      <c r="H3182" s="1"/>
      <c r="K3182" s="1"/>
      <c r="O3182" s="1"/>
      <c r="P3182" s="1"/>
      <c r="T3182" s="1"/>
      <c r="U3182" s="1"/>
    </row>
    <row r="3183" spans="8:21" x14ac:dyDescent="0.3">
      <c r="H3183" s="1"/>
      <c r="K3183" s="1"/>
      <c r="O3183" s="1"/>
      <c r="P3183" s="1"/>
      <c r="T3183" s="1"/>
      <c r="U3183" s="1"/>
    </row>
    <row r="3184" spans="8:21" x14ac:dyDescent="0.3">
      <c r="H3184" s="1"/>
      <c r="K3184" s="1"/>
      <c r="O3184" s="1"/>
      <c r="P3184" s="1"/>
      <c r="T3184" s="1"/>
      <c r="U3184" s="1"/>
    </row>
    <row r="3185" spans="8:21" x14ac:dyDescent="0.3">
      <c r="H3185" s="1"/>
      <c r="K3185" s="1"/>
      <c r="O3185" s="1"/>
      <c r="P3185" s="1"/>
      <c r="T3185" s="1"/>
      <c r="U3185" s="1"/>
    </row>
    <row r="3186" spans="8:21" x14ac:dyDescent="0.3">
      <c r="H3186" s="1"/>
      <c r="K3186" s="1"/>
      <c r="O3186" s="1"/>
      <c r="P3186" s="1"/>
      <c r="T3186" s="1"/>
      <c r="U3186" s="1"/>
    </row>
    <row r="3187" spans="8:21" x14ac:dyDescent="0.3">
      <c r="H3187" s="1"/>
      <c r="K3187" s="1"/>
      <c r="O3187" s="1"/>
      <c r="P3187" s="1"/>
      <c r="T3187" s="1"/>
      <c r="U3187" s="1"/>
    </row>
    <row r="3188" spans="8:21" x14ac:dyDescent="0.3">
      <c r="H3188" s="1"/>
      <c r="K3188" s="1"/>
      <c r="O3188" s="1"/>
      <c r="P3188" s="1"/>
      <c r="T3188" s="1"/>
      <c r="U3188" s="1"/>
    </row>
    <row r="3189" spans="8:21" x14ac:dyDescent="0.3">
      <c r="H3189" s="1"/>
      <c r="K3189" s="1"/>
      <c r="O3189" s="1"/>
      <c r="P3189" s="1"/>
      <c r="T3189" s="1"/>
      <c r="U3189" s="1"/>
    </row>
    <row r="3190" spans="8:21" x14ac:dyDescent="0.3">
      <c r="H3190" s="1"/>
      <c r="K3190" s="1"/>
      <c r="O3190" s="1"/>
      <c r="P3190" s="1"/>
      <c r="T3190" s="1"/>
      <c r="U3190" s="1"/>
    </row>
    <row r="3191" spans="8:21" x14ac:dyDescent="0.3">
      <c r="H3191" s="1"/>
      <c r="K3191" s="1"/>
      <c r="O3191" s="1"/>
      <c r="P3191" s="1"/>
      <c r="T3191" s="1"/>
      <c r="U3191" s="1"/>
    </row>
    <row r="3192" spans="8:21" x14ac:dyDescent="0.3">
      <c r="H3192" s="1"/>
      <c r="K3192" s="1"/>
      <c r="O3192" s="1"/>
      <c r="P3192" s="1"/>
      <c r="T3192" s="1"/>
      <c r="U3192" s="1"/>
    </row>
    <row r="3193" spans="8:21" x14ac:dyDescent="0.3">
      <c r="H3193" s="1"/>
      <c r="K3193" s="1"/>
      <c r="O3193" s="1"/>
      <c r="P3193" s="1"/>
      <c r="T3193" s="1"/>
      <c r="U3193" s="1"/>
    </row>
    <row r="3194" spans="8:21" x14ac:dyDescent="0.3">
      <c r="H3194" s="1"/>
      <c r="K3194" s="1"/>
      <c r="O3194" s="1"/>
      <c r="P3194" s="1"/>
      <c r="T3194" s="1"/>
      <c r="U3194" s="1"/>
    </row>
    <row r="3195" spans="8:21" x14ac:dyDescent="0.3">
      <c r="H3195" s="1"/>
      <c r="K3195" s="1"/>
      <c r="O3195" s="1"/>
      <c r="P3195" s="1"/>
      <c r="T3195" s="1"/>
      <c r="U3195" s="1"/>
    </row>
    <row r="3196" spans="8:21" x14ac:dyDescent="0.3">
      <c r="H3196" s="1"/>
      <c r="K3196" s="1"/>
      <c r="O3196" s="1"/>
      <c r="P3196" s="1"/>
      <c r="T3196" s="1"/>
      <c r="U3196" s="1"/>
    </row>
    <row r="3197" spans="8:21" x14ac:dyDescent="0.3">
      <c r="H3197" s="1"/>
      <c r="K3197" s="1"/>
      <c r="O3197" s="1"/>
      <c r="P3197" s="1"/>
      <c r="T3197" s="1"/>
      <c r="U3197" s="1"/>
    </row>
    <row r="3198" spans="8:21" x14ac:dyDescent="0.3">
      <c r="H3198" s="1"/>
      <c r="K3198" s="1"/>
      <c r="O3198" s="1"/>
      <c r="P3198" s="1"/>
      <c r="T3198" s="1"/>
      <c r="U3198" s="1"/>
    </row>
    <row r="3199" spans="8:21" x14ac:dyDescent="0.3">
      <c r="H3199" s="1"/>
      <c r="K3199" s="1"/>
      <c r="O3199" s="1"/>
      <c r="P3199" s="1"/>
      <c r="T3199" s="1"/>
      <c r="U3199" s="1"/>
    </row>
    <row r="3200" spans="8:21" x14ac:dyDescent="0.3">
      <c r="H3200" s="1"/>
      <c r="K3200" s="1"/>
      <c r="O3200" s="1"/>
      <c r="P3200" s="1"/>
      <c r="T3200" s="1"/>
      <c r="U3200" s="1"/>
    </row>
    <row r="3201" spans="8:21" x14ac:dyDescent="0.3">
      <c r="H3201" s="1"/>
      <c r="K3201" s="1"/>
      <c r="O3201" s="1"/>
      <c r="P3201" s="1"/>
      <c r="T3201" s="1"/>
      <c r="U3201" s="1"/>
    </row>
    <row r="3202" spans="8:21" x14ac:dyDescent="0.3">
      <c r="H3202" s="1"/>
      <c r="K3202" s="1"/>
      <c r="O3202" s="1"/>
      <c r="P3202" s="1"/>
      <c r="T3202" s="1"/>
      <c r="U3202" s="1"/>
    </row>
    <row r="3203" spans="8:21" x14ac:dyDescent="0.3">
      <c r="H3203" s="1"/>
      <c r="K3203" s="1"/>
      <c r="O3203" s="1"/>
      <c r="P3203" s="1"/>
      <c r="T3203" s="1"/>
      <c r="U3203" s="1"/>
    </row>
    <row r="3204" spans="8:21" x14ac:dyDescent="0.3">
      <c r="H3204" s="1"/>
      <c r="K3204" s="1"/>
      <c r="O3204" s="1"/>
      <c r="P3204" s="1"/>
      <c r="T3204" s="1"/>
      <c r="U3204" s="1"/>
    </row>
    <row r="3205" spans="8:21" x14ac:dyDescent="0.3">
      <c r="H3205" s="1"/>
      <c r="K3205" s="1"/>
      <c r="O3205" s="1"/>
      <c r="P3205" s="1"/>
      <c r="T3205" s="1"/>
      <c r="U3205" s="1"/>
    </row>
    <row r="3206" spans="8:21" x14ac:dyDescent="0.3">
      <c r="H3206" s="1"/>
      <c r="K3206" s="1"/>
      <c r="O3206" s="1"/>
      <c r="P3206" s="1"/>
      <c r="T3206" s="1"/>
      <c r="U3206" s="1"/>
    </row>
    <row r="3207" spans="8:21" x14ac:dyDescent="0.3">
      <c r="H3207" s="1"/>
      <c r="K3207" s="1"/>
      <c r="O3207" s="1"/>
      <c r="P3207" s="1"/>
      <c r="T3207" s="1"/>
      <c r="U3207" s="1"/>
    </row>
    <row r="3208" spans="8:21" x14ac:dyDescent="0.3">
      <c r="H3208" s="1"/>
      <c r="K3208" s="1"/>
      <c r="O3208" s="1"/>
      <c r="P3208" s="1"/>
      <c r="T3208" s="1"/>
      <c r="U3208" s="1"/>
    </row>
    <row r="3209" spans="8:21" x14ac:dyDescent="0.3">
      <c r="H3209" s="1"/>
      <c r="K3209" s="1"/>
      <c r="O3209" s="1"/>
      <c r="P3209" s="1"/>
      <c r="T3209" s="1"/>
      <c r="U3209" s="1"/>
    </row>
    <row r="3210" spans="8:21" x14ac:dyDescent="0.3">
      <c r="H3210" s="1"/>
      <c r="K3210" s="1"/>
      <c r="O3210" s="1"/>
      <c r="P3210" s="1"/>
      <c r="T3210" s="1"/>
      <c r="U3210" s="1"/>
    </row>
    <row r="3211" spans="8:21" x14ac:dyDescent="0.3">
      <c r="H3211" s="1"/>
      <c r="K3211" s="1"/>
      <c r="O3211" s="1"/>
      <c r="P3211" s="1"/>
      <c r="T3211" s="1"/>
      <c r="U3211" s="1"/>
    </row>
    <row r="3212" spans="8:21" x14ac:dyDescent="0.3">
      <c r="H3212" s="1"/>
      <c r="K3212" s="1"/>
      <c r="O3212" s="1"/>
      <c r="P3212" s="1"/>
      <c r="T3212" s="1"/>
      <c r="U3212" s="1"/>
    </row>
    <row r="3213" spans="8:21" x14ac:dyDescent="0.3">
      <c r="H3213" s="1"/>
      <c r="K3213" s="1"/>
      <c r="O3213" s="1"/>
      <c r="P3213" s="1"/>
      <c r="T3213" s="1"/>
      <c r="U3213" s="1"/>
    </row>
    <row r="3214" spans="8:21" x14ac:dyDescent="0.3">
      <c r="H3214" s="1"/>
      <c r="K3214" s="1"/>
      <c r="O3214" s="1"/>
      <c r="P3214" s="1"/>
      <c r="T3214" s="1"/>
      <c r="U3214" s="1"/>
    </row>
    <row r="3215" spans="8:21" x14ac:dyDescent="0.3">
      <c r="H3215" s="1"/>
      <c r="K3215" s="1"/>
      <c r="O3215" s="1"/>
      <c r="P3215" s="1"/>
      <c r="T3215" s="1"/>
      <c r="U3215" s="1"/>
    </row>
    <row r="3216" spans="8:21" x14ac:dyDescent="0.3">
      <c r="H3216" s="1"/>
      <c r="K3216" s="1"/>
      <c r="O3216" s="1"/>
      <c r="P3216" s="1"/>
      <c r="T3216" s="1"/>
      <c r="U3216" s="1"/>
    </row>
    <row r="3217" spans="8:21" x14ac:dyDescent="0.3">
      <c r="H3217" s="1"/>
      <c r="K3217" s="1"/>
      <c r="O3217" s="1"/>
      <c r="P3217" s="1"/>
      <c r="T3217" s="1"/>
      <c r="U3217" s="1"/>
    </row>
    <row r="3218" spans="8:21" x14ac:dyDescent="0.3">
      <c r="H3218" s="1"/>
      <c r="K3218" s="1"/>
      <c r="O3218" s="1"/>
      <c r="P3218" s="1"/>
      <c r="T3218" s="1"/>
      <c r="U3218" s="1"/>
    </row>
    <row r="3219" spans="8:21" x14ac:dyDescent="0.3">
      <c r="H3219" s="1"/>
      <c r="K3219" s="1"/>
      <c r="O3219" s="1"/>
      <c r="P3219" s="1"/>
      <c r="T3219" s="1"/>
      <c r="U3219" s="1"/>
    </row>
    <row r="3220" spans="8:21" x14ac:dyDescent="0.3">
      <c r="H3220" s="1"/>
      <c r="K3220" s="1"/>
      <c r="O3220" s="1"/>
      <c r="P3220" s="1"/>
      <c r="T3220" s="1"/>
      <c r="U3220" s="1"/>
    </row>
    <row r="3221" spans="8:21" x14ac:dyDescent="0.3">
      <c r="H3221" s="1"/>
      <c r="K3221" s="1"/>
      <c r="O3221" s="1"/>
      <c r="P3221" s="1"/>
      <c r="T3221" s="1"/>
      <c r="U3221" s="1"/>
    </row>
    <row r="3222" spans="8:21" x14ac:dyDescent="0.3">
      <c r="H3222" s="1"/>
      <c r="K3222" s="1"/>
      <c r="O3222" s="1"/>
      <c r="P3222" s="1"/>
      <c r="T3222" s="1"/>
      <c r="U3222" s="1"/>
    </row>
    <row r="3223" spans="8:21" x14ac:dyDescent="0.3">
      <c r="H3223" s="1"/>
      <c r="K3223" s="1"/>
      <c r="O3223" s="1"/>
      <c r="P3223" s="1"/>
      <c r="T3223" s="1"/>
      <c r="U3223" s="1"/>
    </row>
    <row r="3224" spans="8:21" x14ac:dyDescent="0.3">
      <c r="H3224" s="1"/>
      <c r="K3224" s="1"/>
      <c r="O3224" s="1"/>
      <c r="P3224" s="1"/>
      <c r="T3224" s="1"/>
      <c r="U3224" s="1"/>
    </row>
    <row r="3225" spans="8:21" x14ac:dyDescent="0.3">
      <c r="H3225" s="1"/>
      <c r="K3225" s="1"/>
      <c r="O3225" s="1"/>
      <c r="P3225" s="1"/>
      <c r="T3225" s="1"/>
      <c r="U3225" s="1"/>
    </row>
    <row r="3226" spans="8:21" x14ac:dyDescent="0.3">
      <c r="H3226" s="1"/>
      <c r="K3226" s="1"/>
      <c r="O3226" s="1"/>
      <c r="P3226" s="1"/>
      <c r="T3226" s="1"/>
      <c r="U3226" s="1"/>
    </row>
    <row r="3227" spans="8:21" x14ac:dyDescent="0.3">
      <c r="H3227" s="1"/>
      <c r="K3227" s="1"/>
      <c r="O3227" s="1"/>
      <c r="P3227" s="1"/>
      <c r="T3227" s="1"/>
      <c r="U3227" s="1"/>
    </row>
    <row r="3228" spans="8:21" x14ac:dyDescent="0.3">
      <c r="H3228" s="1"/>
      <c r="K3228" s="1"/>
      <c r="O3228" s="1"/>
      <c r="P3228" s="1"/>
      <c r="T3228" s="1"/>
      <c r="U3228" s="1"/>
    </row>
    <row r="3229" spans="8:21" x14ac:dyDescent="0.3">
      <c r="H3229" s="1"/>
      <c r="K3229" s="1"/>
      <c r="O3229" s="1"/>
      <c r="P3229" s="1"/>
      <c r="T3229" s="1"/>
      <c r="U3229" s="1"/>
    </row>
    <row r="3230" spans="8:21" x14ac:dyDescent="0.3">
      <c r="H3230" s="1"/>
      <c r="K3230" s="1"/>
      <c r="O3230" s="1"/>
      <c r="P3230" s="1"/>
      <c r="T3230" s="1"/>
      <c r="U3230" s="1"/>
    </row>
    <row r="3231" spans="8:21" x14ac:dyDescent="0.3">
      <c r="H3231" s="1"/>
      <c r="K3231" s="1"/>
      <c r="O3231" s="1"/>
      <c r="P3231" s="1"/>
      <c r="T3231" s="1"/>
      <c r="U3231" s="1"/>
    </row>
    <row r="3232" spans="8:21" x14ac:dyDescent="0.3">
      <c r="H3232" s="1"/>
      <c r="K3232" s="1"/>
      <c r="O3232" s="1"/>
      <c r="P3232" s="1"/>
      <c r="T3232" s="1"/>
      <c r="U3232" s="1"/>
    </row>
    <row r="3233" spans="8:21" x14ac:dyDescent="0.3">
      <c r="H3233" s="1"/>
      <c r="K3233" s="1"/>
      <c r="O3233" s="1"/>
      <c r="P3233" s="1"/>
      <c r="T3233" s="1"/>
      <c r="U3233" s="1"/>
    </row>
    <row r="3234" spans="8:21" x14ac:dyDescent="0.3">
      <c r="H3234" s="1"/>
      <c r="K3234" s="1"/>
      <c r="O3234" s="1"/>
      <c r="P3234" s="1"/>
      <c r="T3234" s="1"/>
      <c r="U3234" s="1"/>
    </row>
    <row r="3235" spans="8:21" x14ac:dyDescent="0.3">
      <c r="H3235" s="1"/>
      <c r="K3235" s="1"/>
      <c r="O3235" s="1"/>
      <c r="P3235" s="1"/>
      <c r="T3235" s="1"/>
      <c r="U3235" s="1"/>
    </row>
    <row r="3236" spans="8:21" x14ac:dyDescent="0.3">
      <c r="H3236" s="1"/>
      <c r="K3236" s="1"/>
      <c r="O3236" s="1"/>
      <c r="P3236" s="1"/>
      <c r="T3236" s="1"/>
      <c r="U3236" s="1"/>
    </row>
    <row r="3237" spans="8:21" x14ac:dyDescent="0.3">
      <c r="H3237" s="1"/>
      <c r="K3237" s="1"/>
      <c r="O3237" s="1"/>
      <c r="P3237" s="1"/>
      <c r="T3237" s="1"/>
      <c r="U3237" s="1"/>
    </row>
    <row r="3238" spans="8:21" x14ac:dyDescent="0.3">
      <c r="H3238" s="1"/>
      <c r="K3238" s="1"/>
      <c r="O3238" s="1"/>
      <c r="P3238" s="1"/>
      <c r="T3238" s="1"/>
      <c r="U3238" s="1"/>
    </row>
    <row r="3239" spans="8:21" x14ac:dyDescent="0.3">
      <c r="H3239" s="1"/>
      <c r="K3239" s="1"/>
      <c r="O3239" s="1"/>
      <c r="P3239" s="1"/>
      <c r="T3239" s="1"/>
      <c r="U3239" s="1"/>
    </row>
    <row r="3240" spans="8:21" x14ac:dyDescent="0.3">
      <c r="H3240" s="1"/>
      <c r="K3240" s="1"/>
      <c r="O3240" s="1"/>
      <c r="P3240" s="1"/>
      <c r="T3240" s="1"/>
      <c r="U3240" s="1"/>
    </row>
    <row r="3241" spans="8:21" x14ac:dyDescent="0.3">
      <c r="H3241" s="1"/>
      <c r="K3241" s="1"/>
      <c r="O3241" s="1"/>
      <c r="P3241" s="1"/>
      <c r="T3241" s="1"/>
      <c r="U3241" s="1"/>
    </row>
    <row r="3242" spans="8:21" x14ac:dyDescent="0.3">
      <c r="H3242" s="1"/>
      <c r="K3242" s="1"/>
      <c r="O3242" s="1"/>
      <c r="P3242" s="1"/>
      <c r="T3242" s="1"/>
      <c r="U3242" s="1"/>
    </row>
    <row r="3243" spans="8:21" x14ac:dyDescent="0.3">
      <c r="H3243" s="1"/>
      <c r="K3243" s="1"/>
      <c r="O3243" s="1"/>
      <c r="P3243" s="1"/>
      <c r="T3243" s="1"/>
      <c r="U3243" s="1"/>
    </row>
    <row r="3244" spans="8:21" x14ac:dyDescent="0.3">
      <c r="H3244" s="1"/>
      <c r="K3244" s="1"/>
      <c r="O3244" s="1"/>
      <c r="P3244" s="1"/>
      <c r="T3244" s="1"/>
      <c r="U3244" s="1"/>
    </row>
    <row r="3245" spans="8:21" x14ac:dyDescent="0.3">
      <c r="H3245" s="1"/>
      <c r="K3245" s="1"/>
      <c r="O3245" s="1"/>
      <c r="P3245" s="1"/>
      <c r="T3245" s="1"/>
      <c r="U3245" s="1"/>
    </row>
    <row r="3246" spans="8:21" x14ac:dyDescent="0.3">
      <c r="H3246" s="1"/>
      <c r="K3246" s="1"/>
      <c r="O3246" s="1"/>
      <c r="P3246" s="1"/>
      <c r="T3246" s="1"/>
      <c r="U3246" s="1"/>
    </row>
    <row r="3247" spans="8:21" x14ac:dyDescent="0.3">
      <c r="H3247" s="1"/>
      <c r="K3247" s="1"/>
      <c r="O3247" s="1"/>
      <c r="P3247" s="1"/>
      <c r="T3247" s="1"/>
      <c r="U3247" s="1"/>
    </row>
    <row r="3248" spans="8:21" x14ac:dyDescent="0.3">
      <c r="H3248" s="1"/>
      <c r="K3248" s="1"/>
      <c r="O3248" s="1"/>
      <c r="P3248" s="1"/>
      <c r="T3248" s="1"/>
      <c r="U3248" s="1"/>
    </row>
    <row r="3249" spans="8:21" x14ac:dyDescent="0.3">
      <c r="H3249" s="1"/>
      <c r="K3249" s="1"/>
      <c r="O3249" s="1"/>
      <c r="P3249" s="1"/>
      <c r="T3249" s="1"/>
      <c r="U3249" s="1"/>
    </row>
    <row r="3250" spans="8:21" x14ac:dyDescent="0.3">
      <c r="H3250" s="1"/>
      <c r="K3250" s="1"/>
      <c r="O3250" s="1"/>
      <c r="P3250" s="1"/>
      <c r="T3250" s="1"/>
      <c r="U3250" s="1"/>
    </row>
    <row r="3251" spans="8:21" x14ac:dyDescent="0.3">
      <c r="H3251" s="1"/>
      <c r="K3251" s="1"/>
      <c r="O3251" s="1"/>
      <c r="P3251" s="1"/>
      <c r="T3251" s="1"/>
      <c r="U3251" s="1"/>
    </row>
    <row r="3252" spans="8:21" x14ac:dyDescent="0.3">
      <c r="H3252" s="1"/>
      <c r="K3252" s="1"/>
      <c r="O3252" s="1"/>
      <c r="P3252" s="1"/>
      <c r="T3252" s="1"/>
      <c r="U3252" s="1"/>
    </row>
    <row r="3253" spans="8:21" x14ac:dyDescent="0.3">
      <c r="H3253" s="1"/>
      <c r="K3253" s="1"/>
      <c r="O3253" s="1"/>
      <c r="P3253" s="1"/>
      <c r="T3253" s="1"/>
      <c r="U3253" s="1"/>
    </row>
    <row r="3254" spans="8:21" x14ac:dyDescent="0.3">
      <c r="H3254" s="1"/>
      <c r="K3254" s="1"/>
      <c r="O3254" s="1"/>
      <c r="P3254" s="1"/>
      <c r="T3254" s="1"/>
      <c r="U3254" s="1"/>
    </row>
    <row r="3255" spans="8:21" x14ac:dyDescent="0.3">
      <c r="H3255" s="1"/>
      <c r="K3255" s="1"/>
      <c r="O3255" s="1"/>
      <c r="P3255" s="1"/>
      <c r="T3255" s="1"/>
      <c r="U3255" s="1"/>
    </row>
    <row r="3256" spans="8:21" x14ac:dyDescent="0.3">
      <c r="H3256" s="1"/>
      <c r="K3256" s="1"/>
      <c r="O3256" s="1"/>
      <c r="P3256" s="1"/>
      <c r="T3256" s="1"/>
      <c r="U3256" s="1"/>
    </row>
    <row r="3257" spans="8:21" x14ac:dyDescent="0.3">
      <c r="H3257" s="1"/>
      <c r="K3257" s="1"/>
      <c r="O3257" s="1"/>
      <c r="P3257" s="1"/>
      <c r="T3257" s="1"/>
      <c r="U3257" s="1"/>
    </row>
    <row r="3258" spans="8:21" x14ac:dyDescent="0.3">
      <c r="H3258" s="1"/>
      <c r="K3258" s="1"/>
      <c r="O3258" s="1"/>
      <c r="P3258" s="1"/>
      <c r="T3258" s="1"/>
      <c r="U3258" s="1"/>
    </row>
    <row r="3259" spans="8:21" x14ac:dyDescent="0.3">
      <c r="H3259" s="1"/>
      <c r="K3259" s="1"/>
      <c r="O3259" s="1"/>
      <c r="P3259" s="1"/>
      <c r="T3259" s="1"/>
      <c r="U3259" s="1"/>
    </row>
    <row r="3260" spans="8:21" x14ac:dyDescent="0.3">
      <c r="H3260" s="1"/>
      <c r="K3260" s="1"/>
      <c r="O3260" s="1"/>
      <c r="P3260" s="1"/>
      <c r="T3260" s="1"/>
      <c r="U3260" s="1"/>
    </row>
    <row r="3261" spans="8:21" x14ac:dyDescent="0.3">
      <c r="H3261" s="1"/>
      <c r="K3261" s="1"/>
      <c r="O3261" s="1"/>
      <c r="P3261" s="1"/>
      <c r="T3261" s="1"/>
      <c r="U3261" s="1"/>
    </row>
    <row r="3262" spans="8:21" x14ac:dyDescent="0.3">
      <c r="H3262" s="1"/>
      <c r="K3262" s="1"/>
      <c r="O3262" s="1"/>
      <c r="P3262" s="1"/>
      <c r="T3262" s="1"/>
      <c r="U3262" s="1"/>
    </row>
    <row r="3263" spans="8:21" x14ac:dyDescent="0.3">
      <c r="H3263" s="1"/>
      <c r="K3263" s="1"/>
      <c r="O3263" s="1"/>
      <c r="P3263" s="1"/>
      <c r="T3263" s="1"/>
      <c r="U3263" s="1"/>
    </row>
    <row r="3264" spans="8:21" x14ac:dyDescent="0.3">
      <c r="H3264" s="1"/>
      <c r="K3264" s="1"/>
      <c r="O3264" s="1"/>
      <c r="P3264" s="1"/>
      <c r="T3264" s="1"/>
      <c r="U3264" s="1"/>
    </row>
    <row r="3265" spans="8:21" x14ac:dyDescent="0.3">
      <c r="H3265" s="1"/>
      <c r="K3265" s="1"/>
      <c r="O3265" s="1"/>
      <c r="P3265" s="1"/>
      <c r="T3265" s="1"/>
      <c r="U3265" s="1"/>
    </row>
    <row r="3266" spans="8:21" x14ac:dyDescent="0.3">
      <c r="H3266" s="1"/>
      <c r="K3266" s="1"/>
      <c r="O3266" s="1"/>
      <c r="P3266" s="1"/>
      <c r="T3266" s="1"/>
      <c r="U3266" s="1"/>
    </row>
    <row r="3267" spans="8:21" x14ac:dyDescent="0.3">
      <c r="H3267" s="1"/>
      <c r="K3267" s="1"/>
      <c r="O3267" s="1"/>
      <c r="P3267" s="1"/>
      <c r="T3267" s="1"/>
      <c r="U3267" s="1"/>
    </row>
    <row r="3268" spans="8:21" x14ac:dyDescent="0.3">
      <c r="H3268" s="1"/>
      <c r="K3268" s="1"/>
      <c r="O3268" s="1"/>
      <c r="P3268" s="1"/>
      <c r="T3268" s="1"/>
      <c r="U3268" s="1"/>
    </row>
    <row r="3269" spans="8:21" x14ac:dyDescent="0.3">
      <c r="H3269" s="1"/>
      <c r="K3269" s="1"/>
      <c r="O3269" s="1"/>
      <c r="P3269" s="1"/>
      <c r="T3269" s="1"/>
      <c r="U3269" s="1"/>
    </row>
    <row r="3270" spans="8:21" x14ac:dyDescent="0.3">
      <c r="H3270" s="1"/>
      <c r="K3270" s="1"/>
      <c r="O3270" s="1"/>
      <c r="P3270" s="1"/>
      <c r="T3270" s="1"/>
      <c r="U3270" s="1"/>
    </row>
    <row r="3271" spans="8:21" x14ac:dyDescent="0.3">
      <c r="H3271" s="1"/>
      <c r="K3271" s="1"/>
      <c r="O3271" s="1"/>
      <c r="P3271" s="1"/>
      <c r="T3271" s="1"/>
      <c r="U3271" s="1"/>
    </row>
    <row r="3272" spans="8:21" x14ac:dyDescent="0.3">
      <c r="H3272" s="1"/>
      <c r="K3272" s="1"/>
      <c r="O3272" s="1"/>
      <c r="P3272" s="1"/>
      <c r="T3272" s="1"/>
      <c r="U3272" s="1"/>
    </row>
    <row r="3273" spans="8:21" x14ac:dyDescent="0.3">
      <c r="H3273" s="1"/>
      <c r="K3273" s="1"/>
      <c r="O3273" s="1"/>
      <c r="P3273" s="1"/>
      <c r="T3273" s="1"/>
      <c r="U3273" s="1"/>
    </row>
    <row r="3274" spans="8:21" x14ac:dyDescent="0.3">
      <c r="H3274" s="1"/>
      <c r="K3274" s="1"/>
      <c r="O3274" s="1"/>
      <c r="P3274" s="1"/>
      <c r="T3274" s="1"/>
      <c r="U3274" s="1"/>
    </row>
    <row r="3275" spans="8:21" x14ac:dyDescent="0.3">
      <c r="H3275" s="1"/>
      <c r="K3275" s="1"/>
      <c r="O3275" s="1"/>
      <c r="P3275" s="1"/>
      <c r="T3275" s="1"/>
      <c r="U3275" s="1"/>
    </row>
    <row r="3276" spans="8:21" x14ac:dyDescent="0.3">
      <c r="H3276" s="1"/>
      <c r="K3276" s="1"/>
      <c r="O3276" s="1"/>
      <c r="P3276" s="1"/>
      <c r="T3276" s="1"/>
      <c r="U3276" s="1"/>
    </row>
    <row r="3277" spans="8:21" x14ac:dyDescent="0.3">
      <c r="H3277" s="1"/>
      <c r="K3277" s="1"/>
      <c r="O3277" s="1"/>
      <c r="P3277" s="1"/>
      <c r="T3277" s="1"/>
      <c r="U3277" s="1"/>
    </row>
    <row r="3278" spans="8:21" x14ac:dyDescent="0.3">
      <c r="H3278" s="1"/>
      <c r="K3278" s="1"/>
      <c r="O3278" s="1"/>
      <c r="P3278" s="1"/>
      <c r="T3278" s="1"/>
      <c r="U3278" s="1"/>
    </row>
    <row r="3279" spans="8:21" x14ac:dyDescent="0.3">
      <c r="H3279" s="1"/>
      <c r="K3279" s="1"/>
      <c r="O3279" s="1"/>
      <c r="P3279" s="1"/>
      <c r="T3279" s="1"/>
      <c r="U3279" s="1"/>
    </row>
    <row r="3280" spans="8:21" x14ac:dyDescent="0.3">
      <c r="H3280" s="1"/>
      <c r="K3280" s="1"/>
      <c r="O3280" s="1"/>
      <c r="P3280" s="1"/>
      <c r="T3280" s="1"/>
      <c r="U3280" s="1"/>
    </row>
    <row r="3281" spans="8:21" x14ac:dyDescent="0.3">
      <c r="H3281" s="1"/>
      <c r="K3281" s="1"/>
      <c r="O3281" s="1"/>
      <c r="P3281" s="1"/>
      <c r="T3281" s="1"/>
      <c r="U3281" s="1"/>
    </row>
    <row r="3282" spans="8:21" x14ac:dyDescent="0.3">
      <c r="H3282" s="1"/>
      <c r="K3282" s="1"/>
      <c r="O3282" s="1"/>
      <c r="P3282" s="1"/>
      <c r="T3282" s="1"/>
      <c r="U3282" s="1"/>
    </row>
    <row r="3283" spans="8:21" x14ac:dyDescent="0.3">
      <c r="H3283" s="1"/>
      <c r="K3283" s="1"/>
      <c r="O3283" s="1"/>
      <c r="P3283" s="1"/>
      <c r="T3283" s="1"/>
      <c r="U3283" s="1"/>
    </row>
    <row r="3284" spans="8:21" x14ac:dyDescent="0.3">
      <c r="H3284" s="1"/>
      <c r="K3284" s="1"/>
      <c r="O3284" s="1"/>
      <c r="P3284" s="1"/>
      <c r="T3284" s="1"/>
      <c r="U3284" s="1"/>
    </row>
    <row r="3285" spans="8:21" x14ac:dyDescent="0.3">
      <c r="H3285" s="1"/>
      <c r="K3285" s="1"/>
      <c r="O3285" s="1"/>
      <c r="P3285" s="1"/>
      <c r="T3285" s="1"/>
      <c r="U3285" s="1"/>
    </row>
    <row r="3286" spans="8:21" x14ac:dyDescent="0.3">
      <c r="H3286" s="1"/>
      <c r="K3286" s="1"/>
      <c r="O3286" s="1"/>
      <c r="P3286" s="1"/>
      <c r="T3286" s="1"/>
      <c r="U3286" s="1"/>
    </row>
    <row r="3287" spans="8:21" x14ac:dyDescent="0.3">
      <c r="H3287" s="1"/>
      <c r="K3287" s="1"/>
      <c r="O3287" s="1"/>
      <c r="P3287" s="1"/>
      <c r="T3287" s="1"/>
      <c r="U3287" s="1"/>
    </row>
    <row r="3288" spans="8:21" x14ac:dyDescent="0.3">
      <c r="H3288" s="1"/>
      <c r="K3288" s="1"/>
      <c r="O3288" s="1"/>
      <c r="P3288" s="1"/>
      <c r="T3288" s="1"/>
      <c r="U3288" s="1"/>
    </row>
    <row r="3289" spans="8:21" x14ac:dyDescent="0.3">
      <c r="H3289" s="1"/>
      <c r="K3289" s="1"/>
      <c r="O3289" s="1"/>
      <c r="P3289" s="1"/>
      <c r="T3289" s="1"/>
      <c r="U3289" s="1"/>
    </row>
    <row r="3290" spans="8:21" x14ac:dyDescent="0.3">
      <c r="H3290" s="1"/>
      <c r="K3290" s="1"/>
      <c r="O3290" s="1"/>
      <c r="P3290" s="1"/>
      <c r="T3290" s="1"/>
      <c r="U3290" s="1"/>
    </row>
    <row r="3291" spans="8:21" x14ac:dyDescent="0.3">
      <c r="H3291" s="1"/>
      <c r="K3291" s="1"/>
      <c r="O3291" s="1"/>
      <c r="P3291" s="1"/>
      <c r="T3291" s="1"/>
      <c r="U3291" s="1"/>
    </row>
    <row r="3292" spans="8:21" x14ac:dyDescent="0.3">
      <c r="H3292" s="1"/>
      <c r="K3292" s="1"/>
      <c r="O3292" s="1"/>
      <c r="P3292" s="1"/>
      <c r="T3292" s="1"/>
      <c r="U3292" s="1"/>
    </row>
    <row r="3293" spans="8:21" x14ac:dyDescent="0.3">
      <c r="H3293" s="1"/>
      <c r="K3293" s="1"/>
      <c r="O3293" s="1"/>
      <c r="P3293" s="1"/>
      <c r="T3293" s="1"/>
      <c r="U3293" s="1"/>
    </row>
    <row r="3294" spans="8:21" x14ac:dyDescent="0.3">
      <c r="H3294" s="1"/>
      <c r="K3294" s="1"/>
      <c r="O3294" s="1"/>
      <c r="P3294" s="1"/>
      <c r="T3294" s="1"/>
      <c r="U3294" s="1"/>
    </row>
    <row r="3295" spans="8:21" x14ac:dyDescent="0.3">
      <c r="H3295" s="1"/>
      <c r="K3295" s="1"/>
      <c r="O3295" s="1"/>
      <c r="P3295" s="1"/>
      <c r="T3295" s="1"/>
      <c r="U3295" s="1"/>
    </row>
    <row r="3296" spans="8:21" x14ac:dyDescent="0.3">
      <c r="H3296" s="1"/>
      <c r="K3296" s="1"/>
      <c r="O3296" s="1"/>
      <c r="P3296" s="1"/>
      <c r="T3296" s="1"/>
      <c r="U3296" s="1"/>
    </row>
    <row r="3297" spans="8:21" x14ac:dyDescent="0.3">
      <c r="H3297" s="1"/>
      <c r="K3297" s="1"/>
      <c r="O3297" s="1"/>
      <c r="P3297" s="1"/>
      <c r="T3297" s="1"/>
      <c r="U3297" s="1"/>
    </row>
    <row r="3298" spans="8:21" x14ac:dyDescent="0.3">
      <c r="H3298" s="1"/>
      <c r="K3298" s="1"/>
      <c r="O3298" s="1"/>
      <c r="P3298" s="1"/>
      <c r="T3298" s="1"/>
      <c r="U3298" s="1"/>
    </row>
    <row r="3299" spans="8:21" x14ac:dyDescent="0.3">
      <c r="H3299" s="1"/>
      <c r="K3299" s="1"/>
      <c r="O3299" s="1"/>
      <c r="P3299" s="1"/>
      <c r="T3299" s="1"/>
      <c r="U3299" s="1"/>
    </row>
    <row r="3300" spans="8:21" x14ac:dyDescent="0.3">
      <c r="H3300" s="1"/>
      <c r="K3300" s="1"/>
      <c r="O3300" s="1"/>
      <c r="P3300" s="1"/>
      <c r="T3300" s="1"/>
      <c r="U3300" s="1"/>
    </row>
    <row r="3301" spans="8:21" x14ac:dyDescent="0.3">
      <c r="H3301" s="1"/>
      <c r="K3301" s="1"/>
      <c r="O3301" s="1"/>
      <c r="P3301" s="1"/>
      <c r="T3301" s="1"/>
      <c r="U3301" s="1"/>
    </row>
    <row r="3302" spans="8:21" x14ac:dyDescent="0.3">
      <c r="H3302" s="1"/>
      <c r="K3302" s="1"/>
      <c r="O3302" s="1"/>
      <c r="P3302" s="1"/>
      <c r="T3302" s="1"/>
      <c r="U3302" s="1"/>
    </row>
    <row r="3303" spans="8:21" x14ac:dyDescent="0.3">
      <c r="H3303" s="1"/>
      <c r="K3303" s="1"/>
      <c r="O3303" s="1"/>
      <c r="P3303" s="1"/>
      <c r="T3303" s="1"/>
      <c r="U3303" s="1"/>
    </row>
    <row r="3304" spans="8:21" x14ac:dyDescent="0.3">
      <c r="H3304" s="1"/>
      <c r="K3304" s="1"/>
      <c r="O3304" s="1"/>
      <c r="P3304" s="1"/>
      <c r="T3304" s="1"/>
      <c r="U3304" s="1"/>
    </row>
    <row r="3305" spans="8:21" x14ac:dyDescent="0.3">
      <c r="H3305" s="1"/>
      <c r="K3305" s="1"/>
      <c r="O3305" s="1"/>
      <c r="P3305" s="1"/>
      <c r="T3305" s="1"/>
      <c r="U3305" s="1"/>
    </row>
    <row r="3306" spans="8:21" x14ac:dyDescent="0.3">
      <c r="H3306" s="1"/>
      <c r="K3306" s="1"/>
      <c r="O3306" s="1"/>
      <c r="P3306" s="1"/>
      <c r="T3306" s="1"/>
      <c r="U3306" s="1"/>
    </row>
    <row r="3307" spans="8:21" x14ac:dyDescent="0.3">
      <c r="H3307" s="1"/>
      <c r="K3307" s="1"/>
      <c r="O3307" s="1"/>
      <c r="P3307" s="1"/>
      <c r="T3307" s="1"/>
      <c r="U3307" s="1"/>
    </row>
    <row r="3308" spans="8:21" x14ac:dyDescent="0.3">
      <c r="H3308" s="1"/>
      <c r="K3308" s="1"/>
      <c r="O3308" s="1"/>
      <c r="P3308" s="1"/>
      <c r="T3308" s="1"/>
      <c r="U3308" s="1"/>
    </row>
    <row r="3309" spans="8:21" x14ac:dyDescent="0.3">
      <c r="H3309" s="1"/>
      <c r="K3309" s="1"/>
      <c r="O3309" s="1"/>
      <c r="P3309" s="1"/>
      <c r="T3309" s="1"/>
      <c r="U3309" s="1"/>
    </row>
    <row r="3310" spans="8:21" x14ac:dyDescent="0.3">
      <c r="H3310" s="1"/>
      <c r="K3310" s="1"/>
      <c r="O3310" s="1"/>
      <c r="P3310" s="1"/>
      <c r="T3310" s="1"/>
      <c r="U3310" s="1"/>
    </row>
    <row r="3311" spans="8:21" x14ac:dyDescent="0.3">
      <c r="H3311" s="1"/>
      <c r="K3311" s="1"/>
      <c r="O3311" s="1"/>
      <c r="P3311" s="1"/>
      <c r="T3311" s="1"/>
      <c r="U3311" s="1"/>
    </row>
    <row r="3312" spans="8:21" x14ac:dyDescent="0.3">
      <c r="H3312" s="1"/>
      <c r="K3312" s="1"/>
      <c r="O3312" s="1"/>
      <c r="P3312" s="1"/>
      <c r="T3312" s="1"/>
      <c r="U3312" s="1"/>
    </row>
    <row r="3313" spans="8:21" x14ac:dyDescent="0.3">
      <c r="H3313" s="1"/>
      <c r="K3313" s="1"/>
      <c r="O3313" s="1"/>
      <c r="P3313" s="1"/>
      <c r="T3313" s="1"/>
      <c r="U3313" s="1"/>
    </row>
    <row r="3314" spans="8:21" x14ac:dyDescent="0.3">
      <c r="H3314" s="1"/>
      <c r="K3314" s="1"/>
      <c r="O3314" s="1"/>
      <c r="P3314" s="1"/>
      <c r="T3314" s="1"/>
      <c r="U3314" s="1"/>
    </row>
    <row r="3315" spans="8:21" x14ac:dyDescent="0.3">
      <c r="H3315" s="1"/>
      <c r="K3315" s="1"/>
      <c r="O3315" s="1"/>
      <c r="P3315" s="1"/>
      <c r="T3315" s="1"/>
      <c r="U3315" s="1"/>
    </row>
    <row r="3316" spans="8:21" x14ac:dyDescent="0.3">
      <c r="H3316" s="1"/>
      <c r="K3316" s="1"/>
      <c r="O3316" s="1"/>
      <c r="P3316" s="1"/>
      <c r="T3316" s="1"/>
      <c r="U3316" s="1"/>
    </row>
    <row r="3317" spans="8:21" x14ac:dyDescent="0.3">
      <c r="H3317" s="1"/>
      <c r="K3317" s="1"/>
      <c r="O3317" s="1"/>
      <c r="P3317" s="1"/>
      <c r="T3317" s="1"/>
      <c r="U3317" s="1"/>
    </row>
    <row r="3318" spans="8:21" x14ac:dyDescent="0.3">
      <c r="H3318" s="1"/>
      <c r="K3318" s="1"/>
      <c r="O3318" s="1"/>
      <c r="P3318" s="1"/>
      <c r="T3318" s="1"/>
      <c r="U3318" s="1"/>
    </row>
    <row r="3319" spans="8:21" x14ac:dyDescent="0.3">
      <c r="H3319" s="1"/>
      <c r="K3319" s="1"/>
      <c r="O3319" s="1"/>
      <c r="P3319" s="1"/>
      <c r="T3319" s="1"/>
      <c r="U3319" s="1"/>
    </row>
    <row r="3320" spans="8:21" x14ac:dyDescent="0.3">
      <c r="H3320" s="1"/>
      <c r="K3320" s="1"/>
      <c r="O3320" s="1"/>
      <c r="P3320" s="1"/>
      <c r="T3320" s="1"/>
      <c r="U3320" s="1"/>
    </row>
    <row r="3321" spans="8:21" x14ac:dyDescent="0.3">
      <c r="H3321" s="1"/>
      <c r="K3321" s="1"/>
      <c r="O3321" s="1"/>
      <c r="P3321" s="1"/>
      <c r="T3321" s="1"/>
      <c r="U3321" s="1"/>
    </row>
    <row r="3322" spans="8:21" x14ac:dyDescent="0.3">
      <c r="H3322" s="1"/>
      <c r="K3322" s="1"/>
      <c r="O3322" s="1"/>
      <c r="P3322" s="1"/>
      <c r="T3322" s="1"/>
      <c r="U3322" s="1"/>
    </row>
    <row r="3323" spans="8:21" x14ac:dyDescent="0.3">
      <c r="H3323" s="1"/>
      <c r="K3323" s="1"/>
      <c r="O3323" s="1"/>
      <c r="P3323" s="1"/>
      <c r="T3323" s="1"/>
      <c r="U3323" s="1"/>
    </row>
    <row r="3324" spans="8:21" x14ac:dyDescent="0.3">
      <c r="H3324" s="1"/>
      <c r="K3324" s="1"/>
      <c r="O3324" s="1"/>
      <c r="P3324" s="1"/>
      <c r="T3324" s="1"/>
      <c r="U3324" s="1"/>
    </row>
    <row r="3325" spans="8:21" x14ac:dyDescent="0.3">
      <c r="H3325" s="1"/>
      <c r="K3325" s="1"/>
      <c r="O3325" s="1"/>
      <c r="P3325" s="1"/>
      <c r="T3325" s="1"/>
      <c r="U3325" s="1"/>
    </row>
    <row r="3326" spans="8:21" x14ac:dyDescent="0.3">
      <c r="H3326" s="1"/>
      <c r="K3326" s="1"/>
      <c r="O3326" s="1"/>
      <c r="P3326" s="1"/>
      <c r="T3326" s="1"/>
      <c r="U3326" s="1"/>
    </row>
    <row r="3327" spans="8:21" x14ac:dyDescent="0.3">
      <c r="H3327" s="1"/>
      <c r="K3327" s="1"/>
      <c r="O3327" s="1"/>
      <c r="P3327" s="1"/>
      <c r="T3327" s="1"/>
      <c r="U3327" s="1"/>
    </row>
    <row r="3328" spans="8:21" x14ac:dyDescent="0.3">
      <c r="H3328" s="1"/>
      <c r="K3328" s="1"/>
      <c r="O3328" s="1"/>
      <c r="P3328" s="1"/>
      <c r="T3328" s="1"/>
      <c r="U3328" s="1"/>
    </row>
    <row r="3329" spans="8:21" x14ac:dyDescent="0.3">
      <c r="H3329" s="1"/>
      <c r="K3329" s="1"/>
      <c r="O3329" s="1"/>
      <c r="P3329" s="1"/>
      <c r="T3329" s="1"/>
      <c r="U3329" s="1"/>
    </row>
    <row r="3330" spans="8:21" x14ac:dyDescent="0.3">
      <c r="H3330" s="1"/>
      <c r="K3330" s="1"/>
      <c r="O3330" s="1"/>
      <c r="P3330" s="1"/>
      <c r="T3330" s="1"/>
      <c r="U3330" s="1"/>
    </row>
    <row r="3331" spans="8:21" x14ac:dyDescent="0.3">
      <c r="H3331" s="1"/>
      <c r="K3331" s="1"/>
      <c r="O3331" s="1"/>
      <c r="P3331" s="1"/>
      <c r="T3331" s="1"/>
      <c r="U3331" s="1"/>
    </row>
    <row r="3332" spans="8:21" x14ac:dyDescent="0.3">
      <c r="H3332" s="1"/>
      <c r="K3332" s="1"/>
      <c r="O3332" s="1"/>
      <c r="P3332" s="1"/>
      <c r="T3332" s="1"/>
      <c r="U3332" s="1"/>
    </row>
    <row r="3333" spans="8:21" x14ac:dyDescent="0.3">
      <c r="H3333" s="1"/>
      <c r="K3333" s="1"/>
      <c r="O3333" s="1"/>
      <c r="P3333" s="1"/>
      <c r="T3333" s="1"/>
      <c r="U3333" s="1"/>
    </row>
    <row r="3334" spans="8:21" x14ac:dyDescent="0.3">
      <c r="H3334" s="1"/>
      <c r="K3334" s="1"/>
      <c r="O3334" s="1"/>
      <c r="P3334" s="1"/>
      <c r="T3334" s="1"/>
      <c r="U3334" s="1"/>
    </row>
    <row r="3335" spans="8:21" x14ac:dyDescent="0.3">
      <c r="H3335" s="1"/>
      <c r="K3335" s="1"/>
      <c r="O3335" s="1"/>
      <c r="P3335" s="1"/>
      <c r="T3335" s="1"/>
      <c r="U3335" s="1"/>
    </row>
    <row r="3336" spans="8:21" x14ac:dyDescent="0.3">
      <c r="H3336" s="1"/>
      <c r="K3336" s="1"/>
      <c r="O3336" s="1"/>
      <c r="P3336" s="1"/>
      <c r="T3336" s="1"/>
      <c r="U3336" s="1"/>
    </row>
    <row r="3337" spans="8:21" x14ac:dyDescent="0.3">
      <c r="H3337" s="1"/>
      <c r="K3337" s="1"/>
      <c r="O3337" s="1"/>
      <c r="P3337" s="1"/>
      <c r="T3337" s="1"/>
      <c r="U3337" s="1"/>
    </row>
    <row r="3338" spans="8:21" x14ac:dyDescent="0.3">
      <c r="H3338" s="1"/>
      <c r="K3338" s="1"/>
      <c r="O3338" s="1"/>
      <c r="P3338" s="1"/>
      <c r="T3338" s="1"/>
      <c r="U3338" s="1"/>
    </row>
    <row r="3339" spans="8:21" x14ac:dyDescent="0.3">
      <c r="H3339" s="1"/>
      <c r="K3339" s="1"/>
      <c r="O3339" s="1"/>
      <c r="P3339" s="1"/>
      <c r="T3339" s="1"/>
      <c r="U3339" s="1"/>
    </row>
    <row r="3340" spans="8:21" x14ac:dyDescent="0.3">
      <c r="H3340" s="1"/>
      <c r="K3340" s="1"/>
      <c r="O3340" s="1"/>
      <c r="P3340" s="1"/>
      <c r="T3340" s="1"/>
      <c r="U3340" s="1"/>
    </row>
    <row r="3341" spans="8:21" x14ac:dyDescent="0.3">
      <c r="H3341" s="1"/>
      <c r="K3341" s="1"/>
      <c r="O3341" s="1"/>
      <c r="P3341" s="1"/>
      <c r="T3341" s="1"/>
      <c r="U3341" s="1"/>
    </row>
    <row r="3342" spans="8:21" x14ac:dyDescent="0.3">
      <c r="H3342" s="1"/>
      <c r="K3342" s="1"/>
      <c r="O3342" s="1"/>
      <c r="P3342" s="1"/>
      <c r="T3342" s="1"/>
      <c r="U3342" s="1"/>
    </row>
    <row r="3343" spans="8:21" x14ac:dyDescent="0.3">
      <c r="H3343" s="1"/>
      <c r="K3343" s="1"/>
      <c r="O3343" s="1"/>
      <c r="P3343" s="1"/>
      <c r="T3343" s="1"/>
      <c r="U3343" s="1"/>
    </row>
    <row r="3344" spans="8:21" x14ac:dyDescent="0.3">
      <c r="H3344" s="1"/>
      <c r="K3344" s="1"/>
      <c r="O3344" s="1"/>
      <c r="P3344" s="1"/>
      <c r="T3344" s="1"/>
      <c r="U3344" s="1"/>
    </row>
    <row r="3345" spans="8:21" x14ac:dyDescent="0.3">
      <c r="H3345" s="1"/>
      <c r="K3345" s="1"/>
      <c r="O3345" s="1"/>
      <c r="P3345" s="1"/>
      <c r="T3345" s="1"/>
      <c r="U3345" s="1"/>
    </row>
    <row r="3346" spans="8:21" x14ac:dyDescent="0.3">
      <c r="H3346" s="1"/>
      <c r="K3346" s="1"/>
      <c r="O3346" s="1"/>
      <c r="P3346" s="1"/>
      <c r="T3346" s="1"/>
      <c r="U3346" s="1"/>
    </row>
    <row r="3347" spans="8:21" x14ac:dyDescent="0.3">
      <c r="H3347" s="1"/>
      <c r="K3347" s="1"/>
      <c r="O3347" s="1"/>
      <c r="P3347" s="1"/>
      <c r="T3347" s="1"/>
      <c r="U3347" s="1"/>
    </row>
    <row r="3348" spans="8:21" x14ac:dyDescent="0.3">
      <c r="H3348" s="1"/>
      <c r="K3348" s="1"/>
      <c r="O3348" s="1"/>
      <c r="P3348" s="1"/>
      <c r="T3348" s="1"/>
      <c r="U3348" s="1"/>
    </row>
    <row r="3349" spans="8:21" x14ac:dyDescent="0.3">
      <c r="H3349" s="1"/>
      <c r="K3349" s="1"/>
      <c r="O3349" s="1"/>
      <c r="P3349" s="1"/>
      <c r="T3349" s="1"/>
      <c r="U3349" s="1"/>
    </row>
    <row r="3350" spans="8:21" x14ac:dyDescent="0.3">
      <c r="H3350" s="1"/>
      <c r="K3350" s="1"/>
      <c r="O3350" s="1"/>
      <c r="P3350" s="1"/>
      <c r="T3350" s="1"/>
      <c r="U3350" s="1"/>
    </row>
    <row r="3351" spans="8:21" x14ac:dyDescent="0.3">
      <c r="H3351" s="1"/>
      <c r="K3351" s="1"/>
      <c r="O3351" s="1"/>
      <c r="P3351" s="1"/>
      <c r="T3351" s="1"/>
      <c r="U3351" s="1"/>
    </row>
    <row r="3352" spans="8:21" x14ac:dyDescent="0.3">
      <c r="H3352" s="1"/>
      <c r="K3352" s="1"/>
      <c r="O3352" s="1"/>
      <c r="P3352" s="1"/>
      <c r="T3352" s="1"/>
      <c r="U3352" s="1"/>
    </row>
    <row r="3353" spans="8:21" x14ac:dyDescent="0.3">
      <c r="H3353" s="1"/>
      <c r="K3353" s="1"/>
      <c r="O3353" s="1"/>
      <c r="P3353" s="1"/>
      <c r="T3353" s="1"/>
      <c r="U3353" s="1"/>
    </row>
    <row r="3354" spans="8:21" x14ac:dyDescent="0.3">
      <c r="H3354" s="1"/>
      <c r="K3354" s="1"/>
      <c r="O3354" s="1"/>
      <c r="P3354" s="1"/>
      <c r="T3354" s="1"/>
      <c r="U3354" s="1"/>
    </row>
    <row r="3355" spans="8:21" x14ac:dyDescent="0.3">
      <c r="H3355" s="1"/>
      <c r="K3355" s="1"/>
      <c r="O3355" s="1"/>
      <c r="P3355" s="1"/>
      <c r="T3355" s="1"/>
      <c r="U3355" s="1"/>
    </row>
    <row r="3356" spans="8:21" x14ac:dyDescent="0.3">
      <c r="H3356" s="1"/>
      <c r="K3356" s="1"/>
      <c r="O3356" s="1"/>
      <c r="P3356" s="1"/>
      <c r="T3356" s="1"/>
      <c r="U3356" s="1"/>
    </row>
    <row r="3357" spans="8:21" x14ac:dyDescent="0.3">
      <c r="H3357" s="1"/>
      <c r="K3357" s="1"/>
      <c r="O3357" s="1"/>
      <c r="P3357" s="1"/>
      <c r="T3357" s="1"/>
      <c r="U3357" s="1"/>
    </row>
    <row r="3358" spans="8:21" x14ac:dyDescent="0.3">
      <c r="H3358" s="1"/>
      <c r="K3358" s="1"/>
      <c r="O3358" s="1"/>
      <c r="P3358" s="1"/>
      <c r="T3358" s="1"/>
      <c r="U3358" s="1"/>
    </row>
    <row r="3359" spans="8:21" x14ac:dyDescent="0.3">
      <c r="H3359" s="1"/>
      <c r="K3359" s="1"/>
      <c r="O3359" s="1"/>
      <c r="P3359" s="1"/>
      <c r="T3359" s="1"/>
      <c r="U3359" s="1"/>
    </row>
    <row r="3360" spans="8:21" x14ac:dyDescent="0.3">
      <c r="H3360" s="1"/>
      <c r="K3360" s="1"/>
      <c r="O3360" s="1"/>
      <c r="P3360" s="1"/>
      <c r="T3360" s="1"/>
      <c r="U3360" s="1"/>
    </row>
    <row r="3361" spans="8:21" x14ac:dyDescent="0.3">
      <c r="H3361" s="1"/>
      <c r="K3361" s="1"/>
      <c r="O3361" s="1"/>
      <c r="P3361" s="1"/>
      <c r="T3361" s="1"/>
      <c r="U3361" s="1"/>
    </row>
    <row r="3362" spans="8:21" x14ac:dyDescent="0.3">
      <c r="H3362" s="1"/>
      <c r="K3362" s="1"/>
      <c r="O3362" s="1"/>
      <c r="P3362" s="1"/>
      <c r="T3362" s="1"/>
      <c r="U3362" s="1"/>
    </row>
    <row r="3363" spans="8:21" x14ac:dyDescent="0.3">
      <c r="H3363" s="1"/>
      <c r="K3363" s="1"/>
      <c r="O3363" s="1"/>
      <c r="P3363" s="1"/>
      <c r="T3363" s="1"/>
      <c r="U3363" s="1"/>
    </row>
    <row r="3364" spans="8:21" x14ac:dyDescent="0.3">
      <c r="H3364" s="1"/>
      <c r="K3364" s="1"/>
      <c r="O3364" s="1"/>
      <c r="P3364" s="1"/>
      <c r="T3364" s="1"/>
      <c r="U3364" s="1"/>
    </row>
    <row r="3365" spans="8:21" x14ac:dyDescent="0.3">
      <c r="H3365" s="1"/>
      <c r="K3365" s="1"/>
      <c r="O3365" s="1"/>
      <c r="P3365" s="1"/>
      <c r="T3365" s="1"/>
      <c r="U3365" s="1"/>
    </row>
    <row r="3366" spans="8:21" x14ac:dyDescent="0.3">
      <c r="H3366" s="1"/>
      <c r="K3366" s="1"/>
      <c r="O3366" s="1"/>
      <c r="P3366" s="1"/>
      <c r="T3366" s="1"/>
      <c r="U3366" s="1"/>
    </row>
    <row r="3367" spans="8:21" x14ac:dyDescent="0.3">
      <c r="H3367" s="1"/>
      <c r="K3367" s="1"/>
      <c r="O3367" s="1"/>
      <c r="P3367" s="1"/>
      <c r="T3367" s="1"/>
      <c r="U3367" s="1"/>
    </row>
    <row r="3368" spans="8:21" x14ac:dyDescent="0.3">
      <c r="H3368" s="1"/>
      <c r="K3368" s="1"/>
      <c r="O3368" s="1"/>
      <c r="P3368" s="1"/>
      <c r="T3368" s="1"/>
      <c r="U3368" s="1"/>
    </row>
    <row r="3369" spans="8:21" x14ac:dyDescent="0.3">
      <c r="H3369" s="1"/>
      <c r="K3369" s="1"/>
      <c r="O3369" s="1"/>
      <c r="P3369" s="1"/>
      <c r="T3369" s="1"/>
      <c r="U3369" s="1"/>
    </row>
    <row r="3370" spans="8:21" x14ac:dyDescent="0.3">
      <c r="H3370" s="1"/>
      <c r="K3370" s="1"/>
      <c r="O3370" s="1"/>
      <c r="P3370" s="1"/>
      <c r="T3370" s="1"/>
      <c r="U3370" s="1"/>
    </row>
    <row r="3371" spans="8:21" x14ac:dyDescent="0.3">
      <c r="H3371" s="1"/>
      <c r="K3371" s="1"/>
      <c r="O3371" s="1"/>
      <c r="P3371" s="1"/>
      <c r="T3371" s="1"/>
      <c r="U3371" s="1"/>
    </row>
    <row r="3372" spans="8:21" x14ac:dyDescent="0.3">
      <c r="H3372" s="1"/>
      <c r="K3372" s="1"/>
      <c r="O3372" s="1"/>
      <c r="P3372" s="1"/>
      <c r="T3372" s="1"/>
      <c r="U3372" s="1"/>
    </row>
    <row r="3373" spans="8:21" x14ac:dyDescent="0.3">
      <c r="H3373" s="1"/>
      <c r="K3373" s="1"/>
      <c r="O3373" s="1"/>
      <c r="P3373" s="1"/>
      <c r="T3373" s="1"/>
      <c r="U3373" s="1"/>
    </row>
    <row r="3374" spans="8:21" x14ac:dyDescent="0.3">
      <c r="H3374" s="1"/>
      <c r="K3374" s="1"/>
      <c r="O3374" s="1"/>
      <c r="P3374" s="1"/>
      <c r="T3374" s="1"/>
      <c r="U3374" s="1"/>
    </row>
    <row r="3375" spans="8:21" x14ac:dyDescent="0.3">
      <c r="H3375" s="1"/>
      <c r="K3375" s="1"/>
      <c r="O3375" s="1"/>
      <c r="P3375" s="1"/>
      <c r="T3375" s="1"/>
      <c r="U3375" s="1"/>
    </row>
    <row r="3376" spans="8:21" x14ac:dyDescent="0.3">
      <c r="H3376" s="1"/>
      <c r="K3376" s="1"/>
      <c r="O3376" s="1"/>
      <c r="P3376" s="1"/>
      <c r="T3376" s="1"/>
      <c r="U3376" s="1"/>
    </row>
    <row r="3377" spans="8:21" x14ac:dyDescent="0.3">
      <c r="H3377" s="1"/>
      <c r="K3377" s="1"/>
      <c r="O3377" s="1"/>
      <c r="P3377" s="1"/>
      <c r="T3377" s="1"/>
      <c r="U3377" s="1"/>
    </row>
    <row r="3378" spans="8:21" x14ac:dyDescent="0.3">
      <c r="H3378" s="1"/>
      <c r="K3378" s="1"/>
      <c r="O3378" s="1"/>
      <c r="P3378" s="1"/>
      <c r="T3378" s="1"/>
      <c r="U3378" s="1"/>
    </row>
    <row r="3379" spans="8:21" x14ac:dyDescent="0.3">
      <c r="H3379" s="1"/>
      <c r="K3379" s="1"/>
      <c r="O3379" s="1"/>
      <c r="P3379" s="1"/>
      <c r="T3379" s="1"/>
      <c r="U3379" s="1"/>
    </row>
    <row r="3380" spans="8:21" x14ac:dyDescent="0.3">
      <c r="H3380" s="1"/>
      <c r="K3380" s="1"/>
      <c r="O3380" s="1"/>
      <c r="P3380" s="1"/>
      <c r="T3380" s="1"/>
      <c r="U3380" s="1"/>
    </row>
    <row r="3381" spans="8:21" x14ac:dyDescent="0.3">
      <c r="H3381" s="1"/>
      <c r="K3381" s="1"/>
      <c r="O3381" s="1"/>
      <c r="P3381" s="1"/>
      <c r="T3381" s="1"/>
      <c r="U3381" s="1"/>
    </row>
    <row r="3382" spans="8:21" x14ac:dyDescent="0.3">
      <c r="H3382" s="1"/>
      <c r="K3382" s="1"/>
      <c r="O3382" s="1"/>
      <c r="P3382" s="1"/>
      <c r="T3382" s="1"/>
      <c r="U3382" s="1"/>
    </row>
    <row r="3383" spans="8:21" x14ac:dyDescent="0.3">
      <c r="H3383" s="1"/>
      <c r="K3383" s="1"/>
      <c r="O3383" s="1"/>
      <c r="P3383" s="1"/>
      <c r="T3383" s="1"/>
      <c r="U3383" s="1"/>
    </row>
    <row r="3384" spans="8:21" x14ac:dyDescent="0.3">
      <c r="H3384" s="1"/>
      <c r="K3384" s="1"/>
      <c r="O3384" s="1"/>
      <c r="P3384" s="1"/>
      <c r="T3384" s="1"/>
      <c r="U3384" s="1"/>
    </row>
    <row r="3385" spans="8:21" x14ac:dyDescent="0.3">
      <c r="H3385" s="1"/>
      <c r="K3385" s="1"/>
      <c r="O3385" s="1"/>
      <c r="P3385" s="1"/>
      <c r="T3385" s="1"/>
      <c r="U3385" s="1"/>
    </row>
    <row r="3386" spans="8:21" x14ac:dyDescent="0.3">
      <c r="H3386" s="1"/>
      <c r="K3386" s="1"/>
      <c r="O3386" s="1"/>
      <c r="P3386" s="1"/>
      <c r="T3386" s="1"/>
      <c r="U3386" s="1"/>
    </row>
    <row r="3387" spans="8:21" x14ac:dyDescent="0.3">
      <c r="H3387" s="1"/>
      <c r="K3387" s="1"/>
      <c r="O3387" s="1"/>
      <c r="P3387" s="1"/>
      <c r="T3387" s="1"/>
      <c r="U3387" s="1"/>
    </row>
    <row r="3388" spans="8:21" x14ac:dyDescent="0.3">
      <c r="H3388" s="1"/>
      <c r="K3388" s="1"/>
      <c r="O3388" s="1"/>
      <c r="P3388" s="1"/>
      <c r="T3388" s="1"/>
      <c r="U3388" s="1"/>
    </row>
    <row r="3389" spans="8:21" x14ac:dyDescent="0.3">
      <c r="H3389" s="1"/>
      <c r="K3389" s="1"/>
      <c r="O3389" s="1"/>
      <c r="P3389" s="1"/>
      <c r="T3389" s="1"/>
      <c r="U3389" s="1"/>
    </row>
    <row r="3390" spans="8:21" x14ac:dyDescent="0.3">
      <c r="H3390" s="1"/>
      <c r="K3390" s="1"/>
      <c r="O3390" s="1"/>
      <c r="P3390" s="1"/>
      <c r="T3390" s="1"/>
      <c r="U3390" s="1"/>
    </row>
    <row r="3391" spans="8:21" x14ac:dyDescent="0.3">
      <c r="H3391" s="1"/>
      <c r="K3391" s="1"/>
      <c r="O3391" s="1"/>
      <c r="P3391" s="1"/>
      <c r="T3391" s="1"/>
      <c r="U3391" s="1"/>
    </row>
    <row r="3392" spans="8:21" x14ac:dyDescent="0.3">
      <c r="H3392" s="1"/>
      <c r="K3392" s="1"/>
      <c r="O3392" s="1"/>
      <c r="P3392" s="1"/>
      <c r="T3392" s="1"/>
      <c r="U3392" s="1"/>
    </row>
    <row r="3393" spans="8:21" x14ac:dyDescent="0.3">
      <c r="H3393" s="1"/>
      <c r="K3393" s="1"/>
      <c r="O3393" s="1"/>
      <c r="P3393" s="1"/>
      <c r="T3393" s="1"/>
      <c r="U3393" s="1"/>
    </row>
    <row r="3394" spans="8:21" x14ac:dyDescent="0.3">
      <c r="H3394" s="1"/>
      <c r="K3394" s="1"/>
      <c r="O3394" s="1"/>
      <c r="P3394" s="1"/>
      <c r="T3394" s="1"/>
      <c r="U3394" s="1"/>
    </row>
    <row r="3395" spans="8:21" x14ac:dyDescent="0.3">
      <c r="H3395" s="1"/>
      <c r="K3395" s="1"/>
      <c r="O3395" s="1"/>
      <c r="P3395" s="1"/>
      <c r="T3395" s="1"/>
      <c r="U3395" s="1"/>
    </row>
    <row r="3396" spans="8:21" x14ac:dyDescent="0.3">
      <c r="H3396" s="1"/>
      <c r="K3396" s="1"/>
      <c r="O3396" s="1"/>
      <c r="P3396" s="1"/>
      <c r="T3396" s="1"/>
      <c r="U3396" s="1"/>
    </row>
    <row r="3397" spans="8:21" x14ac:dyDescent="0.3">
      <c r="H3397" s="1"/>
      <c r="K3397" s="1"/>
      <c r="O3397" s="1"/>
      <c r="P3397" s="1"/>
      <c r="T3397" s="1"/>
      <c r="U3397" s="1"/>
    </row>
    <row r="3398" spans="8:21" x14ac:dyDescent="0.3">
      <c r="H3398" s="1"/>
      <c r="K3398" s="1"/>
      <c r="O3398" s="1"/>
      <c r="P3398" s="1"/>
      <c r="T3398" s="1"/>
      <c r="U3398" s="1"/>
    </row>
    <row r="3399" spans="8:21" x14ac:dyDescent="0.3">
      <c r="H3399" s="1"/>
      <c r="K3399" s="1"/>
      <c r="O3399" s="1"/>
      <c r="P3399" s="1"/>
      <c r="T3399" s="1"/>
      <c r="U3399" s="1"/>
    </row>
    <row r="3400" spans="8:21" x14ac:dyDescent="0.3">
      <c r="H3400" s="1"/>
      <c r="K3400" s="1"/>
      <c r="O3400" s="1"/>
      <c r="P3400" s="1"/>
      <c r="T3400" s="1"/>
      <c r="U3400" s="1"/>
    </row>
    <row r="3401" spans="8:21" x14ac:dyDescent="0.3">
      <c r="H3401" s="1"/>
      <c r="K3401" s="1"/>
      <c r="O3401" s="1"/>
      <c r="P3401" s="1"/>
      <c r="T3401" s="1"/>
      <c r="U3401" s="1"/>
    </row>
    <row r="3402" spans="8:21" x14ac:dyDescent="0.3">
      <c r="H3402" s="1"/>
      <c r="K3402" s="1"/>
      <c r="O3402" s="1"/>
      <c r="P3402" s="1"/>
      <c r="T3402" s="1"/>
      <c r="U3402" s="1"/>
    </row>
    <row r="3403" spans="8:21" x14ac:dyDescent="0.3">
      <c r="H3403" s="1"/>
      <c r="K3403" s="1"/>
      <c r="O3403" s="1"/>
      <c r="P3403" s="1"/>
      <c r="T3403" s="1"/>
      <c r="U3403" s="1"/>
    </row>
    <row r="3404" spans="8:21" x14ac:dyDescent="0.3">
      <c r="H3404" s="1"/>
      <c r="K3404" s="1"/>
      <c r="O3404" s="1"/>
      <c r="P3404" s="1"/>
      <c r="T3404" s="1"/>
      <c r="U3404" s="1"/>
    </row>
    <row r="3405" spans="8:21" x14ac:dyDescent="0.3">
      <c r="H3405" s="1"/>
      <c r="K3405" s="1"/>
      <c r="O3405" s="1"/>
      <c r="P3405" s="1"/>
      <c r="T3405" s="1"/>
      <c r="U3405" s="1"/>
    </row>
    <row r="3406" spans="8:21" x14ac:dyDescent="0.3">
      <c r="H3406" s="1"/>
      <c r="K3406" s="1"/>
      <c r="O3406" s="1"/>
      <c r="P3406" s="1"/>
      <c r="T3406" s="1"/>
      <c r="U3406" s="1"/>
    </row>
    <row r="3407" spans="8:21" x14ac:dyDescent="0.3">
      <c r="H3407" s="1"/>
      <c r="K3407" s="1"/>
      <c r="O3407" s="1"/>
      <c r="P3407" s="1"/>
      <c r="T3407" s="1"/>
      <c r="U3407" s="1"/>
    </row>
    <row r="3408" spans="8:21" x14ac:dyDescent="0.3">
      <c r="H3408" s="1"/>
      <c r="K3408" s="1"/>
      <c r="O3408" s="1"/>
      <c r="P3408" s="1"/>
      <c r="T3408" s="1"/>
      <c r="U3408" s="1"/>
    </row>
    <row r="3409" spans="8:21" x14ac:dyDescent="0.3">
      <c r="H3409" s="1"/>
      <c r="K3409" s="1"/>
      <c r="O3409" s="1"/>
      <c r="P3409" s="1"/>
      <c r="T3409" s="1"/>
      <c r="U3409" s="1"/>
    </row>
    <row r="3410" spans="8:21" x14ac:dyDescent="0.3">
      <c r="H3410" s="1"/>
      <c r="K3410" s="1"/>
      <c r="O3410" s="1"/>
      <c r="P3410" s="1"/>
      <c r="T3410" s="1"/>
      <c r="U3410" s="1"/>
    </row>
    <row r="3411" spans="8:21" x14ac:dyDescent="0.3">
      <c r="H3411" s="1"/>
      <c r="K3411" s="1"/>
      <c r="O3411" s="1"/>
      <c r="P3411" s="1"/>
      <c r="T3411" s="1"/>
      <c r="U3411" s="1"/>
    </row>
    <row r="3412" spans="8:21" x14ac:dyDescent="0.3">
      <c r="H3412" s="1"/>
      <c r="K3412" s="1"/>
      <c r="O3412" s="1"/>
      <c r="P3412" s="1"/>
      <c r="T3412" s="1"/>
      <c r="U3412" s="1"/>
    </row>
    <row r="3413" spans="8:21" x14ac:dyDescent="0.3">
      <c r="H3413" s="1"/>
      <c r="K3413" s="1"/>
      <c r="O3413" s="1"/>
      <c r="P3413" s="1"/>
      <c r="T3413" s="1"/>
      <c r="U3413" s="1"/>
    </row>
    <row r="3414" spans="8:21" x14ac:dyDescent="0.3">
      <c r="H3414" s="1"/>
      <c r="K3414" s="1"/>
      <c r="O3414" s="1"/>
      <c r="P3414" s="1"/>
      <c r="T3414" s="1"/>
      <c r="U3414" s="1"/>
    </row>
    <row r="3415" spans="8:21" x14ac:dyDescent="0.3">
      <c r="H3415" s="1"/>
      <c r="K3415" s="1"/>
      <c r="O3415" s="1"/>
      <c r="P3415" s="1"/>
      <c r="T3415" s="1"/>
      <c r="U3415" s="1"/>
    </row>
    <row r="3416" spans="8:21" x14ac:dyDescent="0.3">
      <c r="H3416" s="1"/>
      <c r="K3416" s="1"/>
      <c r="O3416" s="1"/>
      <c r="P3416" s="1"/>
      <c r="T3416" s="1"/>
      <c r="U3416" s="1"/>
    </row>
    <row r="3417" spans="8:21" x14ac:dyDescent="0.3">
      <c r="H3417" s="1"/>
      <c r="K3417" s="1"/>
      <c r="O3417" s="1"/>
      <c r="P3417" s="1"/>
      <c r="T3417" s="1"/>
      <c r="U3417" s="1"/>
    </row>
    <row r="3418" spans="8:21" x14ac:dyDescent="0.3">
      <c r="H3418" s="1"/>
      <c r="K3418" s="1"/>
      <c r="O3418" s="1"/>
      <c r="P3418" s="1"/>
      <c r="T3418" s="1"/>
      <c r="U3418" s="1"/>
    </row>
    <row r="3419" spans="8:21" x14ac:dyDescent="0.3">
      <c r="H3419" s="1"/>
      <c r="K3419" s="1"/>
      <c r="O3419" s="1"/>
      <c r="P3419" s="1"/>
      <c r="T3419" s="1"/>
      <c r="U3419" s="1"/>
    </row>
    <row r="3420" spans="8:21" x14ac:dyDescent="0.3">
      <c r="H3420" s="1"/>
      <c r="K3420" s="1"/>
      <c r="O3420" s="1"/>
      <c r="P3420" s="1"/>
      <c r="T3420" s="1"/>
      <c r="U3420" s="1"/>
    </row>
    <row r="3421" spans="8:21" x14ac:dyDescent="0.3">
      <c r="H3421" s="1"/>
      <c r="K3421" s="1"/>
      <c r="O3421" s="1"/>
      <c r="P3421" s="1"/>
      <c r="T3421" s="1"/>
      <c r="U3421" s="1"/>
    </row>
    <row r="3422" spans="8:21" x14ac:dyDescent="0.3">
      <c r="H3422" s="1"/>
      <c r="K3422" s="1"/>
      <c r="O3422" s="1"/>
      <c r="P3422" s="1"/>
      <c r="T3422" s="1"/>
      <c r="U3422" s="1"/>
    </row>
    <row r="3423" spans="8:21" x14ac:dyDescent="0.3">
      <c r="H3423" s="1"/>
      <c r="K3423" s="1"/>
      <c r="O3423" s="1"/>
      <c r="P3423" s="1"/>
      <c r="T3423" s="1"/>
      <c r="U3423" s="1"/>
    </row>
    <row r="3424" spans="8:21" x14ac:dyDescent="0.3">
      <c r="H3424" s="1"/>
      <c r="K3424" s="1"/>
      <c r="O3424" s="1"/>
      <c r="P3424" s="1"/>
      <c r="T3424" s="1"/>
      <c r="U3424" s="1"/>
    </row>
    <row r="3425" spans="8:21" x14ac:dyDescent="0.3">
      <c r="H3425" s="1"/>
      <c r="K3425" s="1"/>
      <c r="O3425" s="1"/>
      <c r="P3425" s="1"/>
      <c r="T3425" s="1"/>
      <c r="U3425" s="1"/>
    </row>
    <row r="3426" spans="8:21" x14ac:dyDescent="0.3">
      <c r="H3426" s="1"/>
      <c r="K3426" s="1"/>
      <c r="O3426" s="1"/>
      <c r="P3426" s="1"/>
      <c r="T3426" s="1"/>
      <c r="U3426" s="1"/>
    </row>
    <row r="3427" spans="8:21" x14ac:dyDescent="0.3">
      <c r="H3427" s="1"/>
      <c r="K3427" s="1"/>
      <c r="O3427" s="1"/>
      <c r="P3427" s="1"/>
      <c r="T3427" s="1"/>
      <c r="U3427" s="1"/>
    </row>
    <row r="3428" spans="8:21" x14ac:dyDescent="0.3">
      <c r="H3428" s="1"/>
      <c r="K3428" s="1"/>
      <c r="O3428" s="1"/>
      <c r="P3428" s="1"/>
      <c r="T3428" s="1"/>
      <c r="U3428" s="1"/>
    </row>
    <row r="3429" spans="8:21" x14ac:dyDescent="0.3">
      <c r="H3429" s="1"/>
      <c r="K3429" s="1"/>
      <c r="O3429" s="1"/>
      <c r="P3429" s="1"/>
      <c r="T3429" s="1"/>
      <c r="U3429" s="1"/>
    </row>
    <row r="3430" spans="8:21" x14ac:dyDescent="0.3">
      <c r="H3430" s="1"/>
      <c r="K3430" s="1"/>
      <c r="O3430" s="1"/>
      <c r="P3430" s="1"/>
      <c r="T3430" s="1"/>
      <c r="U3430" s="1"/>
    </row>
    <row r="3431" spans="8:21" x14ac:dyDescent="0.3">
      <c r="H3431" s="1"/>
      <c r="K3431" s="1"/>
      <c r="O3431" s="1"/>
      <c r="P3431" s="1"/>
      <c r="T3431" s="1"/>
      <c r="U3431" s="1"/>
    </row>
    <row r="3432" spans="8:21" x14ac:dyDescent="0.3">
      <c r="H3432" s="1"/>
      <c r="K3432" s="1"/>
      <c r="O3432" s="1"/>
      <c r="P3432" s="1"/>
      <c r="T3432" s="1"/>
      <c r="U3432" s="1"/>
    </row>
    <row r="3433" spans="8:21" x14ac:dyDescent="0.3">
      <c r="H3433" s="1"/>
      <c r="K3433" s="1"/>
      <c r="O3433" s="1"/>
      <c r="P3433" s="1"/>
      <c r="T3433" s="1"/>
      <c r="U3433" s="1"/>
    </row>
    <row r="3434" spans="8:21" x14ac:dyDescent="0.3">
      <c r="H3434" s="1"/>
      <c r="K3434" s="1"/>
      <c r="O3434" s="1"/>
      <c r="P3434" s="1"/>
      <c r="T3434" s="1"/>
      <c r="U3434" s="1"/>
    </row>
    <row r="3435" spans="8:21" x14ac:dyDescent="0.3">
      <c r="H3435" s="1"/>
      <c r="K3435" s="1"/>
      <c r="O3435" s="1"/>
      <c r="P3435" s="1"/>
      <c r="T3435" s="1"/>
      <c r="U3435" s="1"/>
    </row>
    <row r="3436" spans="8:21" x14ac:dyDescent="0.3">
      <c r="H3436" s="1"/>
      <c r="K3436" s="1"/>
      <c r="O3436" s="1"/>
      <c r="P3436" s="1"/>
      <c r="T3436" s="1"/>
      <c r="U3436" s="1"/>
    </row>
    <row r="3437" spans="8:21" x14ac:dyDescent="0.3">
      <c r="H3437" s="1"/>
      <c r="K3437" s="1"/>
      <c r="O3437" s="1"/>
      <c r="P3437" s="1"/>
      <c r="T3437" s="1"/>
      <c r="U3437" s="1"/>
    </row>
    <row r="3438" spans="8:21" x14ac:dyDescent="0.3">
      <c r="H3438" s="1"/>
      <c r="K3438" s="1"/>
      <c r="O3438" s="1"/>
      <c r="P3438" s="1"/>
      <c r="T3438" s="1"/>
      <c r="U3438" s="1"/>
    </row>
    <row r="3439" spans="8:21" x14ac:dyDescent="0.3">
      <c r="H3439" s="1"/>
      <c r="K3439" s="1"/>
      <c r="O3439" s="1"/>
      <c r="P3439" s="1"/>
      <c r="T3439" s="1"/>
      <c r="U3439" s="1"/>
    </row>
    <row r="3440" spans="8:21" x14ac:dyDescent="0.3">
      <c r="H3440" s="1"/>
      <c r="K3440" s="1"/>
      <c r="O3440" s="1"/>
      <c r="P3440" s="1"/>
      <c r="T3440" s="1"/>
      <c r="U3440" s="1"/>
    </row>
    <row r="3441" spans="8:21" x14ac:dyDescent="0.3">
      <c r="H3441" s="1"/>
      <c r="K3441" s="1"/>
      <c r="O3441" s="1"/>
      <c r="P3441" s="1"/>
      <c r="T3441" s="1"/>
      <c r="U3441" s="1"/>
    </row>
    <row r="3442" spans="8:21" x14ac:dyDescent="0.3">
      <c r="H3442" s="1"/>
      <c r="K3442" s="1"/>
      <c r="O3442" s="1"/>
      <c r="P3442" s="1"/>
      <c r="T3442" s="1"/>
      <c r="U3442" s="1"/>
    </row>
    <row r="3443" spans="8:21" x14ac:dyDescent="0.3">
      <c r="H3443" s="1"/>
      <c r="K3443" s="1"/>
      <c r="O3443" s="1"/>
      <c r="P3443" s="1"/>
      <c r="T3443" s="1"/>
      <c r="U3443" s="1"/>
    </row>
    <row r="3444" spans="8:21" x14ac:dyDescent="0.3">
      <c r="H3444" s="1"/>
      <c r="K3444" s="1"/>
      <c r="O3444" s="1"/>
      <c r="P3444" s="1"/>
      <c r="T3444" s="1"/>
      <c r="U3444" s="1"/>
    </row>
    <row r="3445" spans="8:21" x14ac:dyDescent="0.3">
      <c r="H3445" s="1"/>
      <c r="K3445" s="1"/>
      <c r="O3445" s="1"/>
      <c r="P3445" s="1"/>
      <c r="T3445" s="1"/>
      <c r="U3445" s="1"/>
    </row>
    <row r="3446" spans="8:21" x14ac:dyDescent="0.3">
      <c r="H3446" s="1"/>
      <c r="K3446" s="1"/>
      <c r="O3446" s="1"/>
      <c r="P3446" s="1"/>
      <c r="T3446" s="1"/>
      <c r="U3446" s="1"/>
    </row>
    <row r="3447" spans="8:21" x14ac:dyDescent="0.3">
      <c r="H3447" s="1"/>
      <c r="K3447" s="1"/>
      <c r="O3447" s="1"/>
      <c r="P3447" s="1"/>
      <c r="T3447" s="1"/>
      <c r="U3447" s="1"/>
    </row>
    <row r="3448" spans="8:21" x14ac:dyDescent="0.3">
      <c r="H3448" s="1"/>
      <c r="K3448" s="1"/>
      <c r="O3448" s="1"/>
      <c r="P3448" s="1"/>
      <c r="T3448" s="1"/>
      <c r="U3448" s="1"/>
    </row>
    <row r="3449" spans="8:21" x14ac:dyDescent="0.3">
      <c r="H3449" s="1"/>
      <c r="K3449" s="1"/>
      <c r="O3449" s="1"/>
      <c r="P3449" s="1"/>
      <c r="T3449" s="1"/>
      <c r="U3449" s="1"/>
    </row>
    <row r="3450" spans="8:21" x14ac:dyDescent="0.3">
      <c r="H3450" s="1"/>
      <c r="K3450" s="1"/>
      <c r="O3450" s="1"/>
      <c r="P3450" s="1"/>
      <c r="T3450" s="1"/>
      <c r="U3450" s="1"/>
    </row>
    <row r="3451" spans="8:21" x14ac:dyDescent="0.3">
      <c r="H3451" s="1"/>
      <c r="K3451" s="1"/>
      <c r="O3451" s="1"/>
      <c r="P3451" s="1"/>
      <c r="T3451" s="1"/>
      <c r="U3451" s="1"/>
    </row>
    <row r="3452" spans="8:21" x14ac:dyDescent="0.3">
      <c r="H3452" s="1"/>
      <c r="K3452" s="1"/>
      <c r="O3452" s="1"/>
      <c r="P3452" s="1"/>
      <c r="T3452" s="1"/>
      <c r="U3452" s="1"/>
    </row>
    <row r="3453" spans="8:21" x14ac:dyDescent="0.3">
      <c r="H3453" s="1"/>
      <c r="K3453" s="1"/>
      <c r="O3453" s="1"/>
      <c r="P3453" s="1"/>
      <c r="T3453" s="1"/>
      <c r="U3453" s="1"/>
    </row>
    <row r="3454" spans="8:21" x14ac:dyDescent="0.3">
      <c r="H3454" s="1"/>
      <c r="K3454" s="1"/>
      <c r="O3454" s="1"/>
      <c r="P3454" s="1"/>
      <c r="T3454" s="1"/>
      <c r="U3454" s="1"/>
    </row>
    <row r="3455" spans="8:21" x14ac:dyDescent="0.3">
      <c r="H3455" s="1"/>
      <c r="K3455" s="1"/>
      <c r="O3455" s="1"/>
      <c r="P3455" s="1"/>
      <c r="T3455" s="1"/>
      <c r="U3455" s="1"/>
    </row>
    <row r="3456" spans="8:21" x14ac:dyDescent="0.3">
      <c r="H3456" s="1"/>
      <c r="K3456" s="1"/>
      <c r="O3456" s="1"/>
      <c r="P3456" s="1"/>
      <c r="T3456" s="1"/>
      <c r="U3456" s="1"/>
    </row>
    <row r="3457" spans="8:21" x14ac:dyDescent="0.3">
      <c r="H3457" s="1"/>
      <c r="K3457" s="1"/>
      <c r="O3457" s="1"/>
      <c r="P3457" s="1"/>
      <c r="T3457" s="1"/>
      <c r="U3457" s="1"/>
    </row>
    <row r="3458" spans="8:21" x14ac:dyDescent="0.3">
      <c r="H3458" s="1"/>
      <c r="K3458" s="1"/>
      <c r="O3458" s="1"/>
      <c r="P3458" s="1"/>
      <c r="T3458" s="1"/>
      <c r="U3458" s="1"/>
    </row>
    <row r="3459" spans="8:21" x14ac:dyDescent="0.3">
      <c r="H3459" s="1"/>
      <c r="K3459" s="1"/>
      <c r="O3459" s="1"/>
      <c r="P3459" s="1"/>
      <c r="T3459" s="1"/>
      <c r="U3459" s="1"/>
    </row>
    <row r="3460" spans="8:21" x14ac:dyDescent="0.3">
      <c r="H3460" s="1"/>
      <c r="K3460" s="1"/>
      <c r="O3460" s="1"/>
      <c r="P3460" s="1"/>
      <c r="T3460" s="1"/>
      <c r="U3460" s="1"/>
    </row>
    <row r="3461" spans="8:21" x14ac:dyDescent="0.3">
      <c r="H3461" s="1"/>
      <c r="K3461" s="1"/>
      <c r="O3461" s="1"/>
      <c r="P3461" s="1"/>
      <c r="T3461" s="1"/>
      <c r="U3461" s="1"/>
    </row>
    <row r="3462" spans="8:21" x14ac:dyDescent="0.3">
      <c r="H3462" s="1"/>
      <c r="K3462" s="1"/>
      <c r="O3462" s="1"/>
      <c r="P3462" s="1"/>
      <c r="T3462" s="1"/>
      <c r="U3462" s="1"/>
    </row>
    <row r="3463" spans="8:21" x14ac:dyDescent="0.3">
      <c r="H3463" s="1"/>
      <c r="K3463" s="1"/>
      <c r="O3463" s="1"/>
      <c r="P3463" s="1"/>
      <c r="T3463" s="1"/>
      <c r="U3463" s="1"/>
    </row>
    <row r="3464" spans="8:21" x14ac:dyDescent="0.3">
      <c r="H3464" s="1"/>
      <c r="K3464" s="1"/>
      <c r="O3464" s="1"/>
      <c r="P3464" s="1"/>
      <c r="T3464" s="1"/>
      <c r="U3464" s="1"/>
    </row>
    <row r="3465" spans="8:21" x14ac:dyDescent="0.3">
      <c r="H3465" s="1"/>
      <c r="K3465" s="1"/>
      <c r="O3465" s="1"/>
      <c r="P3465" s="1"/>
      <c r="T3465" s="1"/>
      <c r="U3465" s="1"/>
    </row>
    <row r="3466" spans="8:21" x14ac:dyDescent="0.3">
      <c r="H3466" s="1"/>
      <c r="K3466" s="1"/>
      <c r="O3466" s="1"/>
      <c r="P3466" s="1"/>
      <c r="T3466" s="1"/>
      <c r="U3466" s="1"/>
    </row>
    <row r="3467" spans="8:21" x14ac:dyDescent="0.3">
      <c r="H3467" s="1"/>
      <c r="K3467" s="1"/>
      <c r="O3467" s="1"/>
      <c r="P3467" s="1"/>
      <c r="T3467" s="1"/>
      <c r="U3467" s="1"/>
    </row>
    <row r="3468" spans="8:21" x14ac:dyDescent="0.3">
      <c r="H3468" s="1"/>
      <c r="K3468" s="1"/>
      <c r="O3468" s="1"/>
      <c r="P3468" s="1"/>
      <c r="T3468" s="1"/>
      <c r="U3468" s="1"/>
    </row>
    <row r="3469" spans="8:21" x14ac:dyDescent="0.3">
      <c r="H3469" s="1"/>
      <c r="K3469" s="1"/>
      <c r="O3469" s="1"/>
      <c r="P3469" s="1"/>
      <c r="T3469" s="1"/>
      <c r="U3469" s="1"/>
    </row>
    <row r="3470" spans="8:21" x14ac:dyDescent="0.3">
      <c r="H3470" s="1"/>
      <c r="K3470" s="1"/>
      <c r="O3470" s="1"/>
      <c r="P3470" s="1"/>
      <c r="T3470" s="1"/>
      <c r="U3470" s="1"/>
    </row>
    <row r="3471" spans="8:21" x14ac:dyDescent="0.3">
      <c r="H3471" s="1"/>
      <c r="K3471" s="1"/>
      <c r="O3471" s="1"/>
      <c r="P3471" s="1"/>
      <c r="T3471" s="1"/>
      <c r="U3471" s="1"/>
    </row>
    <row r="3472" spans="8:21" x14ac:dyDescent="0.3">
      <c r="H3472" s="1"/>
      <c r="K3472" s="1"/>
      <c r="O3472" s="1"/>
      <c r="P3472" s="1"/>
      <c r="T3472" s="1"/>
      <c r="U3472" s="1"/>
    </row>
    <row r="3473" spans="8:21" x14ac:dyDescent="0.3">
      <c r="H3473" s="1"/>
      <c r="K3473" s="1"/>
      <c r="O3473" s="1"/>
      <c r="P3473" s="1"/>
      <c r="T3473" s="1"/>
      <c r="U3473" s="1"/>
    </row>
    <row r="3474" spans="8:21" x14ac:dyDescent="0.3">
      <c r="H3474" s="1"/>
      <c r="K3474" s="1"/>
      <c r="O3474" s="1"/>
      <c r="P3474" s="1"/>
      <c r="T3474" s="1"/>
      <c r="U3474" s="1"/>
    </row>
    <row r="3475" spans="8:21" x14ac:dyDescent="0.3">
      <c r="H3475" s="1"/>
      <c r="K3475" s="1"/>
      <c r="O3475" s="1"/>
      <c r="P3475" s="1"/>
      <c r="T3475" s="1"/>
      <c r="U3475" s="1"/>
    </row>
    <row r="3476" spans="8:21" x14ac:dyDescent="0.3">
      <c r="H3476" s="1"/>
      <c r="K3476" s="1"/>
      <c r="O3476" s="1"/>
      <c r="P3476" s="1"/>
      <c r="T3476" s="1"/>
      <c r="U3476" s="1"/>
    </row>
    <row r="3477" spans="8:21" x14ac:dyDescent="0.3">
      <c r="H3477" s="1"/>
      <c r="K3477" s="1"/>
      <c r="O3477" s="1"/>
      <c r="P3477" s="1"/>
      <c r="T3477" s="1"/>
      <c r="U3477" s="1"/>
    </row>
    <row r="3478" spans="8:21" x14ac:dyDescent="0.3">
      <c r="H3478" s="1"/>
      <c r="K3478" s="1"/>
      <c r="O3478" s="1"/>
      <c r="P3478" s="1"/>
      <c r="T3478" s="1"/>
      <c r="U3478" s="1"/>
    </row>
    <row r="3479" spans="8:21" x14ac:dyDescent="0.3">
      <c r="H3479" s="1"/>
      <c r="K3479" s="1"/>
      <c r="O3479" s="1"/>
      <c r="P3479" s="1"/>
      <c r="T3479" s="1"/>
      <c r="U3479" s="1"/>
    </row>
    <row r="3480" spans="8:21" x14ac:dyDescent="0.3">
      <c r="H3480" s="1"/>
      <c r="K3480" s="1"/>
      <c r="O3480" s="1"/>
      <c r="P3480" s="1"/>
      <c r="T3480" s="1"/>
      <c r="U3480" s="1"/>
    </row>
    <row r="3481" spans="8:21" x14ac:dyDescent="0.3">
      <c r="H3481" s="1"/>
      <c r="K3481" s="1"/>
      <c r="O3481" s="1"/>
      <c r="P3481" s="1"/>
      <c r="T3481" s="1"/>
      <c r="U3481" s="1"/>
    </row>
    <row r="3482" spans="8:21" x14ac:dyDescent="0.3">
      <c r="H3482" s="1"/>
      <c r="K3482" s="1"/>
      <c r="O3482" s="1"/>
      <c r="P3482" s="1"/>
      <c r="T3482" s="1"/>
      <c r="U3482" s="1"/>
    </row>
    <row r="3483" spans="8:21" x14ac:dyDescent="0.3">
      <c r="H3483" s="1"/>
      <c r="K3483" s="1"/>
      <c r="O3483" s="1"/>
      <c r="P3483" s="1"/>
      <c r="T3483" s="1"/>
      <c r="U3483" s="1"/>
    </row>
    <row r="3484" spans="8:21" x14ac:dyDescent="0.3">
      <c r="H3484" s="1"/>
      <c r="K3484" s="1"/>
      <c r="O3484" s="1"/>
      <c r="P3484" s="1"/>
      <c r="T3484" s="1"/>
      <c r="U3484" s="1"/>
    </row>
    <row r="3485" spans="8:21" x14ac:dyDescent="0.3">
      <c r="H3485" s="1"/>
      <c r="K3485" s="1"/>
      <c r="O3485" s="1"/>
      <c r="P3485" s="1"/>
      <c r="T3485" s="1"/>
      <c r="U3485" s="1"/>
    </row>
    <row r="3486" spans="8:21" x14ac:dyDescent="0.3">
      <c r="H3486" s="1"/>
      <c r="K3486" s="1"/>
      <c r="O3486" s="1"/>
      <c r="P3486" s="1"/>
      <c r="T3486" s="1"/>
      <c r="U3486" s="1"/>
    </row>
    <row r="3487" spans="8:21" x14ac:dyDescent="0.3">
      <c r="H3487" s="1"/>
      <c r="K3487" s="1"/>
      <c r="O3487" s="1"/>
      <c r="P3487" s="1"/>
      <c r="T3487" s="1"/>
      <c r="U3487" s="1"/>
    </row>
    <row r="3488" spans="8:21" x14ac:dyDescent="0.3">
      <c r="H3488" s="1"/>
      <c r="K3488" s="1"/>
      <c r="O3488" s="1"/>
      <c r="P3488" s="1"/>
      <c r="T3488" s="1"/>
      <c r="U3488" s="1"/>
    </row>
    <row r="3489" spans="8:21" x14ac:dyDescent="0.3">
      <c r="H3489" s="1"/>
      <c r="K3489" s="1"/>
      <c r="O3489" s="1"/>
      <c r="P3489" s="1"/>
      <c r="T3489" s="1"/>
      <c r="U3489" s="1"/>
    </row>
    <row r="3490" spans="8:21" x14ac:dyDescent="0.3">
      <c r="H3490" s="1"/>
      <c r="K3490" s="1"/>
      <c r="O3490" s="1"/>
      <c r="P3490" s="1"/>
      <c r="T3490" s="1"/>
      <c r="U3490" s="1"/>
    </row>
    <row r="3491" spans="8:21" x14ac:dyDescent="0.3">
      <c r="H3491" s="1"/>
      <c r="K3491" s="1"/>
      <c r="O3491" s="1"/>
      <c r="P3491" s="1"/>
      <c r="T3491" s="1"/>
      <c r="U3491" s="1"/>
    </row>
    <row r="3492" spans="8:21" x14ac:dyDescent="0.3">
      <c r="H3492" s="1"/>
      <c r="K3492" s="1"/>
      <c r="O3492" s="1"/>
      <c r="P3492" s="1"/>
      <c r="T3492" s="1"/>
      <c r="U3492" s="1"/>
    </row>
    <row r="3493" spans="8:21" x14ac:dyDescent="0.3">
      <c r="H3493" s="1"/>
      <c r="K3493" s="1"/>
      <c r="O3493" s="1"/>
      <c r="P3493" s="1"/>
      <c r="T3493" s="1"/>
      <c r="U3493" s="1"/>
    </row>
    <row r="3494" spans="8:21" x14ac:dyDescent="0.3">
      <c r="H3494" s="1"/>
      <c r="K3494" s="1"/>
      <c r="O3494" s="1"/>
      <c r="P3494" s="1"/>
      <c r="T3494" s="1"/>
      <c r="U3494" s="1"/>
    </row>
    <row r="3495" spans="8:21" x14ac:dyDescent="0.3">
      <c r="H3495" s="1"/>
      <c r="K3495" s="1"/>
      <c r="O3495" s="1"/>
      <c r="P3495" s="1"/>
      <c r="T3495" s="1"/>
      <c r="U3495" s="1"/>
    </row>
    <row r="3496" spans="8:21" x14ac:dyDescent="0.3">
      <c r="H3496" s="1"/>
      <c r="K3496" s="1"/>
      <c r="O3496" s="1"/>
      <c r="P3496" s="1"/>
      <c r="T3496" s="1"/>
      <c r="U3496" s="1"/>
    </row>
    <row r="3497" spans="8:21" x14ac:dyDescent="0.3">
      <c r="H3497" s="1"/>
      <c r="K3497" s="1"/>
      <c r="O3497" s="1"/>
      <c r="P3497" s="1"/>
      <c r="T3497" s="1"/>
      <c r="U3497" s="1"/>
    </row>
    <row r="3498" spans="8:21" x14ac:dyDescent="0.3">
      <c r="H3498" s="1"/>
      <c r="K3498" s="1"/>
      <c r="O3498" s="1"/>
      <c r="P3498" s="1"/>
      <c r="T3498" s="1"/>
      <c r="U3498" s="1"/>
    </row>
    <row r="3499" spans="8:21" x14ac:dyDescent="0.3">
      <c r="H3499" s="1"/>
      <c r="K3499" s="1"/>
      <c r="O3499" s="1"/>
      <c r="P3499" s="1"/>
      <c r="T3499" s="1"/>
      <c r="U3499" s="1"/>
    </row>
    <row r="3500" spans="8:21" x14ac:dyDescent="0.3">
      <c r="H3500" s="1"/>
      <c r="K3500" s="1"/>
      <c r="O3500" s="1"/>
      <c r="P3500" s="1"/>
      <c r="T3500" s="1"/>
      <c r="U3500" s="1"/>
    </row>
    <row r="3501" spans="8:21" x14ac:dyDescent="0.3">
      <c r="H3501" s="1"/>
      <c r="K3501" s="1"/>
      <c r="O3501" s="1"/>
      <c r="P3501" s="1"/>
      <c r="T3501" s="1"/>
      <c r="U3501" s="1"/>
    </row>
    <row r="3502" spans="8:21" x14ac:dyDescent="0.3">
      <c r="H3502" s="1"/>
      <c r="K3502" s="1"/>
      <c r="O3502" s="1"/>
      <c r="P3502" s="1"/>
      <c r="T3502" s="1"/>
      <c r="U3502" s="1"/>
    </row>
    <row r="3503" spans="8:21" x14ac:dyDescent="0.3">
      <c r="H3503" s="1"/>
      <c r="K3503" s="1"/>
      <c r="O3503" s="1"/>
      <c r="P3503" s="1"/>
      <c r="T3503" s="1"/>
      <c r="U3503" s="1"/>
    </row>
    <row r="3504" spans="8:21" x14ac:dyDescent="0.3">
      <c r="H3504" s="1"/>
      <c r="K3504" s="1"/>
      <c r="O3504" s="1"/>
      <c r="P3504" s="1"/>
      <c r="T3504" s="1"/>
      <c r="U3504" s="1"/>
    </row>
    <row r="3505" spans="8:21" x14ac:dyDescent="0.3">
      <c r="H3505" s="1"/>
      <c r="K3505" s="1"/>
      <c r="O3505" s="1"/>
      <c r="P3505" s="1"/>
      <c r="T3505" s="1"/>
      <c r="U3505" s="1"/>
    </row>
    <row r="3506" spans="8:21" x14ac:dyDescent="0.3">
      <c r="H3506" s="1"/>
      <c r="K3506" s="1"/>
      <c r="O3506" s="1"/>
      <c r="P3506" s="1"/>
      <c r="T3506" s="1"/>
      <c r="U3506" s="1"/>
    </row>
    <row r="3507" spans="8:21" x14ac:dyDescent="0.3">
      <c r="H3507" s="1"/>
      <c r="K3507" s="1"/>
      <c r="O3507" s="1"/>
      <c r="P3507" s="1"/>
      <c r="T3507" s="1"/>
      <c r="U3507" s="1"/>
    </row>
    <row r="3508" spans="8:21" x14ac:dyDescent="0.3">
      <c r="H3508" s="1"/>
      <c r="K3508" s="1"/>
      <c r="O3508" s="1"/>
      <c r="P3508" s="1"/>
      <c r="T3508" s="1"/>
      <c r="U3508" s="1"/>
    </row>
    <row r="3509" spans="8:21" x14ac:dyDescent="0.3">
      <c r="H3509" s="1"/>
      <c r="K3509" s="1"/>
      <c r="O3509" s="1"/>
      <c r="P3509" s="1"/>
      <c r="T3509" s="1"/>
      <c r="U3509" s="1"/>
    </row>
    <row r="3510" spans="8:21" x14ac:dyDescent="0.3">
      <c r="H3510" s="1"/>
      <c r="K3510" s="1"/>
      <c r="O3510" s="1"/>
      <c r="P3510" s="1"/>
      <c r="T3510" s="1"/>
      <c r="U3510" s="1"/>
    </row>
    <row r="3511" spans="8:21" x14ac:dyDescent="0.3">
      <c r="H3511" s="1"/>
      <c r="K3511" s="1"/>
      <c r="O3511" s="1"/>
      <c r="P3511" s="1"/>
      <c r="T3511" s="1"/>
      <c r="U3511" s="1"/>
    </row>
    <row r="3512" spans="8:21" x14ac:dyDescent="0.3">
      <c r="H3512" s="1"/>
      <c r="K3512" s="1"/>
      <c r="O3512" s="1"/>
      <c r="P3512" s="1"/>
      <c r="T3512" s="1"/>
      <c r="U3512" s="1"/>
    </row>
    <row r="3513" spans="8:21" x14ac:dyDescent="0.3">
      <c r="H3513" s="1"/>
      <c r="K3513" s="1"/>
      <c r="O3513" s="1"/>
      <c r="P3513" s="1"/>
      <c r="T3513" s="1"/>
      <c r="U3513" s="1"/>
    </row>
    <row r="3514" spans="8:21" x14ac:dyDescent="0.3">
      <c r="H3514" s="1"/>
      <c r="K3514" s="1"/>
      <c r="O3514" s="1"/>
      <c r="P3514" s="1"/>
      <c r="T3514" s="1"/>
      <c r="U3514" s="1"/>
    </row>
    <row r="3515" spans="8:21" x14ac:dyDescent="0.3">
      <c r="H3515" s="1"/>
      <c r="K3515" s="1"/>
      <c r="O3515" s="1"/>
      <c r="P3515" s="1"/>
      <c r="T3515" s="1"/>
      <c r="U3515" s="1"/>
    </row>
    <row r="3516" spans="8:21" x14ac:dyDescent="0.3">
      <c r="H3516" s="1"/>
      <c r="K3516" s="1"/>
      <c r="O3516" s="1"/>
      <c r="P3516" s="1"/>
      <c r="T3516" s="1"/>
      <c r="U3516" s="1"/>
    </row>
    <row r="3517" spans="8:21" x14ac:dyDescent="0.3">
      <c r="H3517" s="1"/>
      <c r="K3517" s="1"/>
      <c r="O3517" s="1"/>
      <c r="P3517" s="1"/>
      <c r="T3517" s="1"/>
      <c r="U3517" s="1"/>
    </row>
    <row r="3518" spans="8:21" x14ac:dyDescent="0.3">
      <c r="H3518" s="1"/>
      <c r="K3518" s="1"/>
      <c r="O3518" s="1"/>
      <c r="P3518" s="1"/>
      <c r="T3518" s="1"/>
      <c r="U3518" s="1"/>
    </row>
    <row r="3519" spans="8:21" x14ac:dyDescent="0.3">
      <c r="H3519" s="1"/>
      <c r="K3519" s="1"/>
      <c r="O3519" s="1"/>
      <c r="P3519" s="1"/>
      <c r="T3519" s="1"/>
      <c r="U3519" s="1"/>
    </row>
    <row r="3520" spans="8:21" x14ac:dyDescent="0.3">
      <c r="H3520" s="1"/>
      <c r="K3520" s="1"/>
      <c r="O3520" s="1"/>
      <c r="P3520" s="1"/>
      <c r="T3520" s="1"/>
      <c r="U3520" s="1"/>
    </row>
    <row r="3521" spans="8:21" x14ac:dyDescent="0.3">
      <c r="H3521" s="1"/>
      <c r="K3521" s="1"/>
      <c r="O3521" s="1"/>
      <c r="P3521" s="1"/>
      <c r="T3521" s="1"/>
      <c r="U3521" s="1"/>
    </row>
    <row r="3522" spans="8:21" x14ac:dyDescent="0.3">
      <c r="H3522" s="1"/>
      <c r="K3522" s="1"/>
      <c r="O3522" s="1"/>
      <c r="P3522" s="1"/>
      <c r="T3522" s="1"/>
      <c r="U3522" s="1"/>
    </row>
    <row r="3523" spans="8:21" x14ac:dyDescent="0.3">
      <c r="H3523" s="1"/>
      <c r="K3523" s="1"/>
      <c r="O3523" s="1"/>
      <c r="P3523" s="1"/>
      <c r="T3523" s="1"/>
      <c r="U3523" s="1"/>
    </row>
    <row r="3524" spans="8:21" x14ac:dyDescent="0.3">
      <c r="H3524" s="1"/>
      <c r="K3524" s="1"/>
      <c r="O3524" s="1"/>
      <c r="P3524" s="1"/>
      <c r="T3524" s="1"/>
      <c r="U3524" s="1"/>
    </row>
    <row r="3525" spans="8:21" x14ac:dyDescent="0.3">
      <c r="H3525" s="1"/>
      <c r="K3525" s="1"/>
      <c r="O3525" s="1"/>
      <c r="P3525" s="1"/>
      <c r="T3525" s="1"/>
      <c r="U3525" s="1"/>
    </row>
    <row r="3526" spans="8:21" x14ac:dyDescent="0.3">
      <c r="H3526" s="1"/>
      <c r="K3526" s="1"/>
      <c r="O3526" s="1"/>
      <c r="P3526" s="1"/>
      <c r="T3526" s="1"/>
      <c r="U3526" s="1"/>
    </row>
    <row r="3527" spans="8:21" x14ac:dyDescent="0.3">
      <c r="H3527" s="1"/>
      <c r="K3527" s="1"/>
      <c r="O3527" s="1"/>
      <c r="P3527" s="1"/>
      <c r="T3527" s="1"/>
      <c r="U3527" s="1"/>
    </row>
    <row r="3528" spans="8:21" x14ac:dyDescent="0.3">
      <c r="H3528" s="1"/>
      <c r="K3528" s="1"/>
      <c r="O3528" s="1"/>
      <c r="P3528" s="1"/>
      <c r="T3528" s="1"/>
      <c r="U3528" s="1"/>
    </row>
    <row r="3529" spans="8:21" x14ac:dyDescent="0.3">
      <c r="H3529" s="1"/>
      <c r="K3529" s="1"/>
      <c r="O3529" s="1"/>
      <c r="P3529" s="1"/>
      <c r="T3529" s="1"/>
      <c r="U3529" s="1"/>
    </row>
    <row r="3530" spans="8:21" x14ac:dyDescent="0.3">
      <c r="H3530" s="1"/>
      <c r="K3530" s="1"/>
      <c r="O3530" s="1"/>
      <c r="P3530" s="1"/>
      <c r="T3530" s="1"/>
      <c r="U3530" s="1"/>
    </row>
    <row r="3531" spans="8:21" x14ac:dyDescent="0.3">
      <c r="H3531" s="1"/>
      <c r="K3531" s="1"/>
      <c r="O3531" s="1"/>
      <c r="P3531" s="1"/>
      <c r="T3531" s="1"/>
      <c r="U3531" s="1"/>
    </row>
    <row r="3532" spans="8:21" x14ac:dyDescent="0.3">
      <c r="H3532" s="1"/>
      <c r="K3532" s="1"/>
      <c r="O3532" s="1"/>
      <c r="P3532" s="1"/>
      <c r="T3532" s="1"/>
      <c r="U3532" s="1"/>
    </row>
    <row r="3533" spans="8:21" x14ac:dyDescent="0.3">
      <c r="H3533" s="1"/>
      <c r="K3533" s="1"/>
      <c r="O3533" s="1"/>
      <c r="P3533" s="1"/>
      <c r="T3533" s="1"/>
      <c r="U3533" s="1"/>
    </row>
    <row r="3534" spans="8:21" x14ac:dyDescent="0.3">
      <c r="H3534" s="1"/>
      <c r="K3534" s="1"/>
      <c r="O3534" s="1"/>
      <c r="P3534" s="1"/>
      <c r="T3534" s="1"/>
      <c r="U3534" s="1"/>
    </row>
    <row r="3535" spans="8:21" x14ac:dyDescent="0.3">
      <c r="H3535" s="1"/>
      <c r="K3535" s="1"/>
      <c r="O3535" s="1"/>
      <c r="P3535" s="1"/>
      <c r="T3535" s="1"/>
      <c r="U3535" s="1"/>
    </row>
    <row r="3536" spans="8:21" x14ac:dyDescent="0.3">
      <c r="H3536" s="1"/>
      <c r="K3536" s="1"/>
      <c r="O3536" s="1"/>
      <c r="P3536" s="1"/>
      <c r="T3536" s="1"/>
      <c r="U3536" s="1"/>
    </row>
    <row r="3537" spans="8:21" x14ac:dyDescent="0.3">
      <c r="H3537" s="1"/>
      <c r="K3537" s="1"/>
      <c r="O3537" s="1"/>
      <c r="P3537" s="1"/>
      <c r="T3537" s="1"/>
      <c r="U3537" s="1"/>
    </row>
    <row r="3538" spans="8:21" x14ac:dyDescent="0.3">
      <c r="H3538" s="1"/>
      <c r="K3538" s="1"/>
      <c r="O3538" s="1"/>
      <c r="P3538" s="1"/>
      <c r="T3538" s="1"/>
      <c r="U3538" s="1"/>
    </row>
    <row r="3539" spans="8:21" x14ac:dyDescent="0.3">
      <c r="H3539" s="1"/>
      <c r="K3539" s="1"/>
      <c r="O3539" s="1"/>
      <c r="P3539" s="1"/>
      <c r="T3539" s="1"/>
      <c r="U3539" s="1"/>
    </row>
    <row r="3540" spans="8:21" x14ac:dyDescent="0.3">
      <c r="H3540" s="1"/>
      <c r="K3540" s="1"/>
      <c r="O3540" s="1"/>
      <c r="P3540" s="1"/>
      <c r="T3540" s="1"/>
      <c r="U3540" s="1"/>
    </row>
    <row r="3541" spans="8:21" x14ac:dyDescent="0.3">
      <c r="H3541" s="1"/>
      <c r="K3541" s="1"/>
      <c r="O3541" s="1"/>
      <c r="P3541" s="1"/>
      <c r="T3541" s="1"/>
      <c r="U3541" s="1"/>
    </row>
    <row r="3542" spans="8:21" x14ac:dyDescent="0.3">
      <c r="H3542" s="1"/>
      <c r="K3542" s="1"/>
      <c r="O3542" s="1"/>
      <c r="P3542" s="1"/>
      <c r="T3542" s="1"/>
      <c r="U3542" s="1"/>
    </row>
    <row r="3543" spans="8:21" x14ac:dyDescent="0.3">
      <c r="H3543" s="1"/>
      <c r="K3543" s="1"/>
      <c r="O3543" s="1"/>
      <c r="P3543" s="1"/>
      <c r="T3543" s="1"/>
      <c r="U3543" s="1"/>
    </row>
    <row r="3544" spans="8:21" x14ac:dyDescent="0.3">
      <c r="H3544" s="1"/>
      <c r="K3544" s="1"/>
      <c r="O3544" s="1"/>
      <c r="P3544" s="1"/>
      <c r="T3544" s="1"/>
      <c r="U3544" s="1"/>
    </row>
    <row r="3545" spans="8:21" x14ac:dyDescent="0.3">
      <c r="H3545" s="1"/>
      <c r="K3545" s="1"/>
      <c r="O3545" s="1"/>
      <c r="P3545" s="1"/>
      <c r="T3545" s="1"/>
      <c r="U3545" s="1"/>
    </row>
    <row r="3546" spans="8:21" x14ac:dyDescent="0.3">
      <c r="H3546" s="1"/>
      <c r="K3546" s="1"/>
      <c r="O3546" s="1"/>
      <c r="P3546" s="1"/>
      <c r="T3546" s="1"/>
      <c r="U3546" s="1"/>
    </row>
    <row r="3547" spans="8:21" x14ac:dyDescent="0.3">
      <c r="H3547" s="1"/>
      <c r="K3547" s="1"/>
      <c r="O3547" s="1"/>
      <c r="P3547" s="1"/>
      <c r="T3547" s="1"/>
      <c r="U3547" s="1"/>
    </row>
    <row r="3548" spans="8:21" x14ac:dyDescent="0.3">
      <c r="H3548" s="1"/>
      <c r="K3548" s="1"/>
      <c r="O3548" s="1"/>
      <c r="P3548" s="1"/>
      <c r="T3548" s="1"/>
      <c r="U3548" s="1"/>
    </row>
    <row r="3549" spans="8:21" x14ac:dyDescent="0.3">
      <c r="H3549" s="1"/>
      <c r="K3549" s="1"/>
      <c r="O3549" s="1"/>
      <c r="P3549" s="1"/>
      <c r="T3549" s="1"/>
      <c r="U3549" s="1"/>
    </row>
    <row r="3550" spans="8:21" x14ac:dyDescent="0.3">
      <c r="H3550" s="1"/>
      <c r="K3550" s="1"/>
      <c r="O3550" s="1"/>
      <c r="P3550" s="1"/>
      <c r="T3550" s="1"/>
      <c r="U3550" s="1"/>
    </row>
    <row r="3551" spans="8:21" x14ac:dyDescent="0.3">
      <c r="H3551" s="1"/>
      <c r="K3551" s="1"/>
      <c r="O3551" s="1"/>
      <c r="P3551" s="1"/>
      <c r="T3551" s="1"/>
      <c r="U3551" s="1"/>
    </row>
    <row r="3552" spans="8:21" x14ac:dyDescent="0.3">
      <c r="H3552" s="1"/>
      <c r="K3552" s="1"/>
      <c r="O3552" s="1"/>
      <c r="P3552" s="1"/>
      <c r="T3552" s="1"/>
      <c r="U3552" s="1"/>
    </row>
    <row r="3553" spans="8:21" x14ac:dyDescent="0.3">
      <c r="H3553" s="1"/>
      <c r="K3553" s="1"/>
      <c r="O3553" s="1"/>
      <c r="P3553" s="1"/>
      <c r="T3553" s="1"/>
      <c r="U3553" s="1"/>
    </row>
    <row r="3554" spans="8:21" x14ac:dyDescent="0.3">
      <c r="H3554" s="1"/>
      <c r="K3554" s="1"/>
      <c r="O3554" s="1"/>
      <c r="P3554" s="1"/>
      <c r="T3554" s="1"/>
      <c r="U3554" s="1"/>
    </row>
    <row r="3555" spans="8:21" x14ac:dyDescent="0.3">
      <c r="H3555" s="1"/>
      <c r="K3555" s="1"/>
      <c r="O3555" s="1"/>
      <c r="P3555" s="1"/>
      <c r="T3555" s="1"/>
      <c r="U3555" s="1"/>
    </row>
    <row r="3556" spans="8:21" x14ac:dyDescent="0.3">
      <c r="H3556" s="1"/>
      <c r="K3556" s="1"/>
      <c r="O3556" s="1"/>
      <c r="P3556" s="1"/>
      <c r="T3556" s="1"/>
      <c r="U3556" s="1"/>
    </row>
    <row r="3557" spans="8:21" x14ac:dyDescent="0.3">
      <c r="H3557" s="1"/>
      <c r="K3557" s="1"/>
      <c r="O3557" s="1"/>
      <c r="P3557" s="1"/>
      <c r="T3557" s="1"/>
      <c r="U3557" s="1"/>
    </row>
    <row r="3558" spans="8:21" x14ac:dyDescent="0.3">
      <c r="H3558" s="1"/>
      <c r="K3558" s="1"/>
      <c r="O3558" s="1"/>
      <c r="P3558" s="1"/>
      <c r="T3558" s="1"/>
      <c r="U3558" s="1"/>
    </row>
    <row r="3559" spans="8:21" x14ac:dyDescent="0.3">
      <c r="H3559" s="1"/>
      <c r="K3559" s="1"/>
      <c r="O3559" s="1"/>
      <c r="P3559" s="1"/>
      <c r="T3559" s="1"/>
      <c r="U3559" s="1"/>
    </row>
    <row r="3560" spans="8:21" x14ac:dyDescent="0.3">
      <c r="H3560" s="1"/>
      <c r="K3560" s="1"/>
      <c r="O3560" s="1"/>
      <c r="P3560" s="1"/>
      <c r="T3560" s="1"/>
      <c r="U3560" s="1"/>
    </row>
    <row r="3561" spans="8:21" x14ac:dyDescent="0.3">
      <c r="H3561" s="1"/>
      <c r="K3561" s="1"/>
      <c r="O3561" s="1"/>
      <c r="P3561" s="1"/>
      <c r="T3561" s="1"/>
      <c r="U3561" s="1"/>
    </row>
    <row r="3562" spans="8:21" x14ac:dyDescent="0.3">
      <c r="H3562" s="1"/>
      <c r="K3562" s="1"/>
      <c r="O3562" s="1"/>
      <c r="P3562" s="1"/>
      <c r="T3562" s="1"/>
      <c r="U3562" s="1"/>
    </row>
    <row r="3563" spans="8:21" x14ac:dyDescent="0.3">
      <c r="H3563" s="1"/>
      <c r="K3563" s="1"/>
      <c r="O3563" s="1"/>
      <c r="P3563" s="1"/>
      <c r="T3563" s="1"/>
      <c r="U3563" s="1"/>
    </row>
    <row r="3564" spans="8:21" x14ac:dyDescent="0.3">
      <c r="H3564" s="1"/>
      <c r="K3564" s="1"/>
      <c r="O3564" s="1"/>
      <c r="P3564" s="1"/>
      <c r="T3564" s="1"/>
      <c r="U3564" s="1"/>
    </row>
    <row r="3565" spans="8:21" x14ac:dyDescent="0.3">
      <c r="H3565" s="1"/>
      <c r="K3565" s="1"/>
      <c r="O3565" s="1"/>
      <c r="P3565" s="1"/>
      <c r="T3565" s="1"/>
      <c r="U3565" s="1"/>
    </row>
    <row r="3566" spans="8:21" x14ac:dyDescent="0.3">
      <c r="H3566" s="1"/>
      <c r="K3566" s="1"/>
      <c r="O3566" s="1"/>
      <c r="P3566" s="1"/>
      <c r="T3566" s="1"/>
      <c r="U3566" s="1"/>
    </row>
    <row r="3567" spans="8:21" x14ac:dyDescent="0.3">
      <c r="H3567" s="1"/>
      <c r="K3567" s="1"/>
      <c r="O3567" s="1"/>
      <c r="P3567" s="1"/>
      <c r="T3567" s="1"/>
      <c r="U3567" s="1"/>
    </row>
    <row r="3568" spans="8:21" x14ac:dyDescent="0.3">
      <c r="H3568" s="1"/>
      <c r="K3568" s="1"/>
      <c r="O3568" s="1"/>
      <c r="P3568" s="1"/>
      <c r="T3568" s="1"/>
      <c r="U3568" s="1"/>
    </row>
    <row r="3569" spans="8:21" x14ac:dyDescent="0.3">
      <c r="H3569" s="1"/>
      <c r="K3569" s="1"/>
      <c r="O3569" s="1"/>
      <c r="P3569" s="1"/>
      <c r="T3569" s="1"/>
      <c r="U3569" s="1"/>
    </row>
    <row r="3570" spans="8:21" x14ac:dyDescent="0.3">
      <c r="H3570" s="1"/>
      <c r="K3570" s="1"/>
      <c r="O3570" s="1"/>
      <c r="P3570" s="1"/>
      <c r="T3570" s="1"/>
      <c r="U3570" s="1"/>
    </row>
    <row r="3571" spans="8:21" x14ac:dyDescent="0.3">
      <c r="H3571" s="1"/>
      <c r="K3571" s="1"/>
      <c r="O3571" s="1"/>
      <c r="P3571" s="1"/>
      <c r="T3571" s="1"/>
      <c r="U3571" s="1"/>
    </row>
    <row r="3572" spans="8:21" x14ac:dyDescent="0.3">
      <c r="H3572" s="1"/>
      <c r="K3572" s="1"/>
      <c r="O3572" s="1"/>
      <c r="P3572" s="1"/>
      <c r="T3572" s="1"/>
      <c r="U3572" s="1"/>
    </row>
    <row r="3573" spans="8:21" x14ac:dyDescent="0.3">
      <c r="H3573" s="1"/>
      <c r="K3573" s="1"/>
      <c r="O3573" s="1"/>
      <c r="P3573" s="1"/>
      <c r="T3573" s="1"/>
      <c r="U3573" s="1"/>
    </row>
    <row r="3574" spans="8:21" x14ac:dyDescent="0.3">
      <c r="H3574" s="1"/>
      <c r="K3574" s="1"/>
      <c r="O3574" s="1"/>
      <c r="P3574" s="1"/>
      <c r="T3574" s="1"/>
      <c r="U3574" s="1"/>
    </row>
    <row r="3575" spans="8:21" x14ac:dyDescent="0.3">
      <c r="H3575" s="1"/>
      <c r="K3575" s="1"/>
      <c r="O3575" s="1"/>
      <c r="P3575" s="1"/>
      <c r="T3575" s="1"/>
      <c r="U3575" s="1"/>
    </row>
    <row r="3576" spans="8:21" x14ac:dyDescent="0.3">
      <c r="H3576" s="1"/>
      <c r="K3576" s="1"/>
      <c r="O3576" s="1"/>
      <c r="P3576" s="1"/>
      <c r="T3576" s="1"/>
      <c r="U3576" s="1"/>
    </row>
    <row r="3577" spans="8:21" x14ac:dyDescent="0.3">
      <c r="H3577" s="1"/>
      <c r="K3577" s="1"/>
      <c r="O3577" s="1"/>
      <c r="P3577" s="1"/>
      <c r="T3577" s="1"/>
      <c r="U3577" s="1"/>
    </row>
    <row r="3578" spans="8:21" x14ac:dyDescent="0.3">
      <c r="H3578" s="1"/>
      <c r="K3578" s="1"/>
      <c r="O3578" s="1"/>
      <c r="P3578" s="1"/>
      <c r="T3578" s="1"/>
      <c r="U3578" s="1"/>
    </row>
    <row r="3579" spans="8:21" x14ac:dyDescent="0.3">
      <c r="H3579" s="1"/>
      <c r="K3579" s="1"/>
      <c r="O3579" s="1"/>
      <c r="P3579" s="1"/>
      <c r="T3579" s="1"/>
      <c r="U3579" s="1"/>
    </row>
    <row r="3580" spans="8:21" x14ac:dyDescent="0.3">
      <c r="H3580" s="1"/>
      <c r="K3580" s="1"/>
      <c r="O3580" s="1"/>
      <c r="P3580" s="1"/>
      <c r="T3580" s="1"/>
      <c r="U3580" s="1"/>
    </row>
    <row r="3581" spans="8:21" x14ac:dyDescent="0.3">
      <c r="H3581" s="1"/>
      <c r="K3581" s="1"/>
      <c r="O3581" s="1"/>
      <c r="P3581" s="1"/>
      <c r="T3581" s="1"/>
      <c r="U3581" s="1"/>
    </row>
    <row r="3582" spans="8:21" x14ac:dyDescent="0.3">
      <c r="H3582" s="1"/>
      <c r="K3582" s="1"/>
      <c r="O3582" s="1"/>
      <c r="P3582" s="1"/>
      <c r="T3582" s="1"/>
      <c r="U3582" s="1"/>
    </row>
    <row r="3583" spans="8:21" x14ac:dyDescent="0.3">
      <c r="H3583" s="1"/>
      <c r="K3583" s="1"/>
      <c r="O3583" s="1"/>
      <c r="P3583" s="1"/>
      <c r="T3583" s="1"/>
      <c r="U3583" s="1"/>
    </row>
    <row r="3584" spans="8:21" x14ac:dyDescent="0.3">
      <c r="H3584" s="1"/>
      <c r="K3584" s="1"/>
      <c r="O3584" s="1"/>
      <c r="P3584" s="1"/>
      <c r="T3584" s="1"/>
      <c r="U3584" s="1"/>
    </row>
    <row r="3585" spans="8:21" x14ac:dyDescent="0.3">
      <c r="H3585" s="1"/>
      <c r="K3585" s="1"/>
      <c r="O3585" s="1"/>
      <c r="P3585" s="1"/>
      <c r="T3585" s="1"/>
      <c r="U3585" s="1"/>
    </row>
    <row r="3586" spans="8:21" x14ac:dyDescent="0.3">
      <c r="H3586" s="1"/>
      <c r="K3586" s="1"/>
      <c r="O3586" s="1"/>
      <c r="P3586" s="1"/>
      <c r="T3586" s="1"/>
      <c r="U3586" s="1"/>
    </row>
    <row r="3587" spans="8:21" x14ac:dyDescent="0.3">
      <c r="H3587" s="1"/>
      <c r="K3587" s="1"/>
      <c r="O3587" s="1"/>
      <c r="P3587" s="1"/>
      <c r="T3587" s="1"/>
      <c r="U3587" s="1"/>
    </row>
    <row r="3588" spans="8:21" x14ac:dyDescent="0.3">
      <c r="H3588" s="1"/>
      <c r="K3588" s="1"/>
      <c r="O3588" s="1"/>
      <c r="P3588" s="1"/>
      <c r="T3588" s="1"/>
      <c r="U3588" s="1"/>
    </row>
    <row r="3589" spans="8:21" x14ac:dyDescent="0.3">
      <c r="H3589" s="1"/>
      <c r="K3589" s="1"/>
      <c r="O3589" s="1"/>
      <c r="P3589" s="1"/>
      <c r="T3589" s="1"/>
      <c r="U3589" s="1"/>
    </row>
    <row r="3590" spans="8:21" x14ac:dyDescent="0.3">
      <c r="H3590" s="1"/>
      <c r="K3590" s="1"/>
      <c r="O3590" s="1"/>
      <c r="P3590" s="1"/>
      <c r="T3590" s="1"/>
      <c r="U3590" s="1"/>
    </row>
    <row r="3591" spans="8:21" x14ac:dyDescent="0.3">
      <c r="H3591" s="1"/>
      <c r="K3591" s="1"/>
      <c r="O3591" s="1"/>
      <c r="P3591" s="1"/>
      <c r="T3591" s="1"/>
      <c r="U3591" s="1"/>
    </row>
    <row r="3592" spans="8:21" x14ac:dyDescent="0.3">
      <c r="H3592" s="1"/>
      <c r="K3592" s="1"/>
      <c r="O3592" s="1"/>
      <c r="P3592" s="1"/>
      <c r="T3592" s="1"/>
      <c r="U3592" s="1"/>
    </row>
    <row r="3593" spans="8:21" x14ac:dyDescent="0.3">
      <c r="H3593" s="1"/>
      <c r="K3593" s="1"/>
      <c r="O3593" s="1"/>
      <c r="P3593" s="1"/>
      <c r="T3593" s="1"/>
      <c r="U3593" s="1"/>
    </row>
    <row r="3594" spans="8:21" x14ac:dyDescent="0.3">
      <c r="H3594" s="1"/>
      <c r="K3594" s="1"/>
      <c r="O3594" s="1"/>
      <c r="P3594" s="1"/>
      <c r="T3594" s="1"/>
      <c r="U3594" s="1"/>
    </row>
    <row r="3595" spans="8:21" x14ac:dyDescent="0.3">
      <c r="H3595" s="1"/>
      <c r="K3595" s="1"/>
      <c r="O3595" s="1"/>
      <c r="P3595" s="1"/>
      <c r="T3595" s="1"/>
      <c r="U3595" s="1"/>
    </row>
    <row r="3596" spans="8:21" x14ac:dyDescent="0.3">
      <c r="H3596" s="1"/>
      <c r="K3596" s="1"/>
      <c r="O3596" s="1"/>
      <c r="P3596" s="1"/>
      <c r="T3596" s="1"/>
      <c r="U3596" s="1"/>
    </row>
    <row r="3597" spans="8:21" x14ac:dyDescent="0.3">
      <c r="H3597" s="1"/>
      <c r="K3597" s="1"/>
      <c r="O3597" s="1"/>
      <c r="P3597" s="1"/>
      <c r="T3597" s="1"/>
      <c r="U3597" s="1"/>
    </row>
    <row r="3598" spans="8:21" x14ac:dyDescent="0.3">
      <c r="H3598" s="1"/>
      <c r="K3598" s="1"/>
      <c r="O3598" s="1"/>
      <c r="P3598" s="1"/>
      <c r="T3598" s="1"/>
      <c r="U3598" s="1"/>
    </row>
    <row r="3599" spans="8:21" x14ac:dyDescent="0.3">
      <c r="H3599" s="1"/>
      <c r="K3599" s="1"/>
      <c r="O3599" s="1"/>
      <c r="P3599" s="1"/>
      <c r="T3599" s="1"/>
      <c r="U3599" s="1"/>
    </row>
    <row r="3600" spans="8:21" x14ac:dyDescent="0.3">
      <c r="H3600" s="1"/>
      <c r="K3600" s="1"/>
      <c r="O3600" s="1"/>
      <c r="P3600" s="1"/>
      <c r="T3600" s="1"/>
      <c r="U3600" s="1"/>
    </row>
    <row r="3601" spans="8:21" x14ac:dyDescent="0.3">
      <c r="H3601" s="1"/>
      <c r="K3601" s="1"/>
      <c r="O3601" s="1"/>
      <c r="P3601" s="1"/>
      <c r="T3601" s="1"/>
      <c r="U3601" s="1"/>
    </row>
    <row r="3602" spans="8:21" x14ac:dyDescent="0.3">
      <c r="H3602" s="1"/>
      <c r="K3602" s="1"/>
      <c r="O3602" s="1"/>
      <c r="P3602" s="1"/>
      <c r="T3602" s="1"/>
      <c r="U3602" s="1"/>
    </row>
    <row r="3603" spans="8:21" x14ac:dyDescent="0.3">
      <c r="H3603" s="1"/>
      <c r="K3603" s="1"/>
      <c r="O3603" s="1"/>
      <c r="P3603" s="1"/>
      <c r="T3603" s="1"/>
      <c r="U3603" s="1"/>
    </row>
    <row r="3604" spans="8:21" x14ac:dyDescent="0.3">
      <c r="H3604" s="1"/>
      <c r="K3604" s="1"/>
      <c r="O3604" s="1"/>
      <c r="P3604" s="1"/>
      <c r="T3604" s="1"/>
      <c r="U3604" s="1"/>
    </row>
    <row r="3605" spans="8:21" x14ac:dyDescent="0.3">
      <c r="H3605" s="1"/>
      <c r="K3605" s="1"/>
      <c r="O3605" s="1"/>
      <c r="P3605" s="1"/>
      <c r="T3605" s="1"/>
      <c r="U3605" s="1"/>
    </row>
    <row r="3606" spans="8:21" x14ac:dyDescent="0.3">
      <c r="H3606" s="1"/>
      <c r="K3606" s="1"/>
      <c r="O3606" s="1"/>
      <c r="P3606" s="1"/>
      <c r="T3606" s="1"/>
      <c r="U3606" s="1"/>
    </row>
    <row r="3607" spans="8:21" x14ac:dyDescent="0.3">
      <c r="H3607" s="1"/>
      <c r="K3607" s="1"/>
      <c r="O3607" s="1"/>
      <c r="P3607" s="1"/>
      <c r="T3607" s="1"/>
      <c r="U3607" s="1"/>
    </row>
    <row r="3608" spans="8:21" x14ac:dyDescent="0.3">
      <c r="H3608" s="1"/>
      <c r="K3608" s="1"/>
      <c r="O3608" s="1"/>
      <c r="P3608" s="1"/>
      <c r="T3608" s="1"/>
      <c r="U3608" s="1"/>
    </row>
    <row r="3609" spans="8:21" x14ac:dyDescent="0.3">
      <c r="H3609" s="1"/>
      <c r="K3609" s="1"/>
      <c r="O3609" s="1"/>
      <c r="P3609" s="1"/>
      <c r="T3609" s="1"/>
      <c r="U3609" s="1"/>
    </row>
    <row r="3610" spans="8:21" x14ac:dyDescent="0.3">
      <c r="H3610" s="1"/>
      <c r="K3610" s="1"/>
      <c r="O3610" s="1"/>
      <c r="P3610" s="1"/>
      <c r="T3610" s="1"/>
      <c r="U3610" s="1"/>
    </row>
    <row r="3611" spans="8:21" x14ac:dyDescent="0.3">
      <c r="H3611" s="1"/>
      <c r="K3611" s="1"/>
      <c r="O3611" s="1"/>
      <c r="P3611" s="1"/>
      <c r="T3611" s="1"/>
      <c r="U3611" s="1"/>
    </row>
    <row r="3612" spans="8:21" x14ac:dyDescent="0.3">
      <c r="H3612" s="1"/>
      <c r="K3612" s="1"/>
      <c r="O3612" s="1"/>
      <c r="P3612" s="1"/>
      <c r="T3612" s="1"/>
      <c r="U3612" s="1"/>
    </row>
    <row r="3613" spans="8:21" x14ac:dyDescent="0.3">
      <c r="H3613" s="1"/>
      <c r="K3613" s="1"/>
      <c r="O3613" s="1"/>
      <c r="P3613" s="1"/>
      <c r="T3613" s="1"/>
      <c r="U3613" s="1"/>
    </row>
    <row r="3614" spans="8:21" x14ac:dyDescent="0.3">
      <c r="H3614" s="1"/>
      <c r="K3614" s="1"/>
      <c r="O3614" s="1"/>
      <c r="P3614" s="1"/>
      <c r="T3614" s="1"/>
      <c r="U3614" s="1"/>
    </row>
    <row r="3615" spans="8:21" x14ac:dyDescent="0.3">
      <c r="H3615" s="1"/>
      <c r="K3615" s="1"/>
      <c r="O3615" s="1"/>
      <c r="P3615" s="1"/>
      <c r="T3615" s="1"/>
      <c r="U3615" s="1"/>
    </row>
    <row r="3616" spans="8:21" x14ac:dyDescent="0.3">
      <c r="H3616" s="1"/>
      <c r="K3616" s="1"/>
      <c r="O3616" s="1"/>
      <c r="P3616" s="1"/>
      <c r="T3616" s="1"/>
      <c r="U3616" s="1"/>
    </row>
    <row r="3617" spans="8:21" x14ac:dyDescent="0.3">
      <c r="H3617" s="1"/>
      <c r="K3617" s="1"/>
      <c r="O3617" s="1"/>
      <c r="P3617" s="1"/>
      <c r="T3617" s="1"/>
      <c r="U3617" s="1"/>
    </row>
    <row r="3618" spans="8:21" x14ac:dyDescent="0.3">
      <c r="H3618" s="1"/>
      <c r="K3618" s="1"/>
      <c r="O3618" s="1"/>
      <c r="P3618" s="1"/>
      <c r="T3618" s="1"/>
      <c r="U3618" s="1"/>
    </row>
    <row r="3619" spans="8:21" x14ac:dyDescent="0.3">
      <c r="H3619" s="1"/>
      <c r="K3619" s="1"/>
      <c r="O3619" s="1"/>
      <c r="P3619" s="1"/>
      <c r="T3619" s="1"/>
      <c r="U3619" s="1"/>
    </row>
    <row r="3620" spans="8:21" x14ac:dyDescent="0.3">
      <c r="H3620" s="1"/>
      <c r="K3620" s="1"/>
      <c r="O3620" s="1"/>
      <c r="P3620" s="1"/>
      <c r="T3620" s="1"/>
      <c r="U3620" s="1"/>
    </row>
    <row r="3621" spans="8:21" x14ac:dyDescent="0.3">
      <c r="H3621" s="1"/>
      <c r="K3621" s="1"/>
      <c r="O3621" s="1"/>
      <c r="P3621" s="1"/>
      <c r="T3621" s="1"/>
      <c r="U3621" s="1"/>
    </row>
    <row r="3622" spans="8:21" x14ac:dyDescent="0.3">
      <c r="H3622" s="1"/>
      <c r="K3622" s="1"/>
      <c r="O3622" s="1"/>
      <c r="P3622" s="1"/>
      <c r="T3622" s="1"/>
      <c r="U3622" s="1"/>
    </row>
    <row r="3623" spans="8:21" x14ac:dyDescent="0.3">
      <c r="H3623" s="1"/>
      <c r="K3623" s="1"/>
      <c r="O3623" s="1"/>
      <c r="P3623" s="1"/>
      <c r="T3623" s="1"/>
      <c r="U3623" s="1"/>
    </row>
    <row r="3624" spans="8:21" x14ac:dyDescent="0.3">
      <c r="H3624" s="1"/>
      <c r="K3624" s="1"/>
      <c r="O3624" s="1"/>
      <c r="P3624" s="1"/>
      <c r="T3624" s="1"/>
      <c r="U3624" s="1"/>
    </row>
    <row r="3625" spans="8:21" x14ac:dyDescent="0.3">
      <c r="H3625" s="1"/>
      <c r="K3625" s="1"/>
      <c r="O3625" s="1"/>
      <c r="P3625" s="1"/>
      <c r="T3625" s="1"/>
      <c r="U3625" s="1"/>
    </row>
    <row r="3626" spans="8:21" x14ac:dyDescent="0.3">
      <c r="H3626" s="1"/>
      <c r="K3626" s="1"/>
      <c r="O3626" s="1"/>
      <c r="P3626" s="1"/>
      <c r="T3626" s="1"/>
      <c r="U3626" s="1"/>
    </row>
    <row r="3627" spans="8:21" x14ac:dyDescent="0.3">
      <c r="H3627" s="1"/>
      <c r="K3627" s="1"/>
      <c r="O3627" s="1"/>
      <c r="P3627" s="1"/>
      <c r="T3627" s="1"/>
      <c r="U3627" s="1"/>
    </row>
    <row r="3628" spans="8:21" x14ac:dyDescent="0.3">
      <c r="H3628" s="1"/>
      <c r="K3628" s="1"/>
      <c r="O3628" s="1"/>
      <c r="P3628" s="1"/>
      <c r="T3628" s="1"/>
      <c r="U3628" s="1"/>
    </row>
    <row r="3629" spans="8:21" x14ac:dyDescent="0.3">
      <c r="H3629" s="1"/>
      <c r="K3629" s="1"/>
      <c r="O3629" s="1"/>
      <c r="P3629" s="1"/>
      <c r="T3629" s="1"/>
      <c r="U3629" s="1"/>
    </row>
    <row r="3630" spans="8:21" x14ac:dyDescent="0.3">
      <c r="H3630" s="1"/>
      <c r="K3630" s="1"/>
      <c r="O3630" s="1"/>
      <c r="P3630" s="1"/>
      <c r="T3630" s="1"/>
      <c r="U3630" s="1"/>
    </row>
    <row r="3631" spans="8:21" x14ac:dyDescent="0.3">
      <c r="H3631" s="1"/>
      <c r="K3631" s="1"/>
      <c r="O3631" s="1"/>
      <c r="P3631" s="1"/>
      <c r="T3631" s="1"/>
      <c r="U3631" s="1"/>
    </row>
    <row r="3632" spans="8:21" x14ac:dyDescent="0.3">
      <c r="H3632" s="1"/>
      <c r="K3632" s="1"/>
      <c r="O3632" s="1"/>
      <c r="P3632" s="1"/>
      <c r="T3632" s="1"/>
      <c r="U3632" s="1"/>
    </row>
    <row r="3633" spans="8:21" x14ac:dyDescent="0.3">
      <c r="H3633" s="1"/>
      <c r="K3633" s="1"/>
      <c r="O3633" s="1"/>
      <c r="P3633" s="1"/>
      <c r="T3633" s="1"/>
      <c r="U3633" s="1"/>
    </row>
    <row r="3634" spans="8:21" x14ac:dyDescent="0.3">
      <c r="H3634" s="1"/>
      <c r="K3634" s="1"/>
      <c r="O3634" s="1"/>
      <c r="P3634" s="1"/>
      <c r="T3634" s="1"/>
      <c r="U3634" s="1"/>
    </row>
    <row r="3635" spans="8:21" x14ac:dyDescent="0.3">
      <c r="H3635" s="1"/>
      <c r="K3635" s="1"/>
      <c r="O3635" s="1"/>
      <c r="P3635" s="1"/>
      <c r="T3635" s="1"/>
      <c r="U3635" s="1"/>
    </row>
    <row r="3636" spans="8:21" x14ac:dyDescent="0.3">
      <c r="H3636" s="1"/>
      <c r="K3636" s="1"/>
      <c r="O3636" s="1"/>
      <c r="P3636" s="1"/>
      <c r="T3636" s="1"/>
      <c r="U3636" s="1"/>
    </row>
    <row r="3637" spans="8:21" x14ac:dyDescent="0.3">
      <c r="H3637" s="1"/>
      <c r="K3637" s="1"/>
      <c r="O3637" s="1"/>
      <c r="P3637" s="1"/>
      <c r="T3637" s="1"/>
      <c r="U3637" s="1"/>
    </row>
    <row r="3638" spans="8:21" x14ac:dyDescent="0.3">
      <c r="H3638" s="1"/>
      <c r="K3638" s="1"/>
      <c r="O3638" s="1"/>
      <c r="P3638" s="1"/>
      <c r="T3638" s="1"/>
      <c r="U3638" s="1"/>
    </row>
    <row r="3639" spans="8:21" x14ac:dyDescent="0.3">
      <c r="H3639" s="1"/>
      <c r="K3639" s="1"/>
      <c r="O3639" s="1"/>
      <c r="P3639" s="1"/>
      <c r="T3639" s="1"/>
      <c r="U3639" s="1"/>
    </row>
    <row r="3640" spans="8:21" x14ac:dyDescent="0.3">
      <c r="H3640" s="1"/>
      <c r="K3640" s="1"/>
      <c r="O3640" s="1"/>
      <c r="P3640" s="1"/>
      <c r="T3640" s="1"/>
      <c r="U3640" s="1"/>
    </row>
    <row r="3641" spans="8:21" x14ac:dyDescent="0.3">
      <c r="H3641" s="1"/>
      <c r="K3641" s="1"/>
      <c r="O3641" s="1"/>
      <c r="P3641" s="1"/>
      <c r="T3641" s="1"/>
      <c r="U3641" s="1"/>
    </row>
    <row r="3642" spans="8:21" x14ac:dyDescent="0.3">
      <c r="H3642" s="1"/>
      <c r="K3642" s="1"/>
      <c r="O3642" s="1"/>
      <c r="P3642" s="1"/>
      <c r="T3642" s="1"/>
      <c r="U3642" s="1"/>
    </row>
    <row r="3643" spans="8:21" x14ac:dyDescent="0.3">
      <c r="H3643" s="1"/>
      <c r="K3643" s="1"/>
      <c r="O3643" s="1"/>
      <c r="P3643" s="1"/>
      <c r="T3643" s="1"/>
      <c r="U3643" s="1"/>
    </row>
    <row r="3644" spans="8:21" x14ac:dyDescent="0.3">
      <c r="H3644" s="1"/>
      <c r="K3644" s="1"/>
      <c r="O3644" s="1"/>
      <c r="P3644" s="1"/>
      <c r="T3644" s="1"/>
      <c r="U3644" s="1"/>
    </row>
    <row r="3645" spans="8:21" x14ac:dyDescent="0.3">
      <c r="H3645" s="1"/>
      <c r="K3645" s="1"/>
      <c r="O3645" s="1"/>
      <c r="P3645" s="1"/>
      <c r="T3645" s="1"/>
      <c r="U3645" s="1"/>
    </row>
    <row r="3646" spans="8:21" x14ac:dyDescent="0.3">
      <c r="H3646" s="1"/>
      <c r="K3646" s="1"/>
      <c r="O3646" s="1"/>
      <c r="P3646" s="1"/>
      <c r="T3646" s="1"/>
      <c r="U3646" s="1"/>
    </row>
    <row r="3647" spans="8:21" x14ac:dyDescent="0.3">
      <c r="H3647" s="1"/>
      <c r="K3647" s="1"/>
      <c r="O3647" s="1"/>
      <c r="P3647" s="1"/>
      <c r="T3647" s="1"/>
      <c r="U3647" s="1"/>
    </row>
    <row r="3648" spans="8:21" x14ac:dyDescent="0.3">
      <c r="H3648" s="1"/>
      <c r="K3648" s="1"/>
      <c r="O3648" s="1"/>
      <c r="P3648" s="1"/>
      <c r="T3648" s="1"/>
      <c r="U3648" s="1"/>
    </row>
    <row r="3649" spans="8:21" x14ac:dyDescent="0.3">
      <c r="H3649" s="1"/>
      <c r="K3649" s="1"/>
      <c r="O3649" s="1"/>
      <c r="P3649" s="1"/>
      <c r="T3649" s="1"/>
      <c r="U3649" s="1"/>
    </row>
    <row r="3650" spans="8:21" x14ac:dyDescent="0.3">
      <c r="H3650" s="1"/>
      <c r="K3650" s="1"/>
      <c r="O3650" s="1"/>
      <c r="P3650" s="1"/>
      <c r="T3650" s="1"/>
      <c r="U3650" s="1"/>
    </row>
    <row r="3651" spans="8:21" x14ac:dyDescent="0.3">
      <c r="H3651" s="1"/>
      <c r="K3651" s="1"/>
      <c r="O3651" s="1"/>
      <c r="P3651" s="1"/>
      <c r="T3651" s="1"/>
      <c r="U3651" s="1"/>
    </row>
    <row r="3652" spans="8:21" x14ac:dyDescent="0.3">
      <c r="H3652" s="1"/>
      <c r="K3652" s="1"/>
      <c r="O3652" s="1"/>
      <c r="P3652" s="1"/>
      <c r="T3652" s="1"/>
      <c r="U3652" s="1"/>
    </row>
    <row r="3653" spans="8:21" x14ac:dyDescent="0.3">
      <c r="H3653" s="1"/>
      <c r="K3653" s="1"/>
      <c r="O3653" s="1"/>
      <c r="P3653" s="1"/>
      <c r="T3653" s="1"/>
      <c r="U3653" s="1"/>
    </row>
    <row r="3654" spans="8:21" x14ac:dyDescent="0.3">
      <c r="H3654" s="1"/>
      <c r="K3654" s="1"/>
      <c r="O3654" s="1"/>
      <c r="P3654" s="1"/>
      <c r="T3654" s="1"/>
      <c r="U3654" s="1"/>
    </row>
    <row r="3655" spans="8:21" x14ac:dyDescent="0.3">
      <c r="H3655" s="1"/>
      <c r="K3655" s="1"/>
      <c r="O3655" s="1"/>
      <c r="P3655" s="1"/>
      <c r="T3655" s="1"/>
      <c r="U3655" s="1"/>
    </row>
    <row r="3656" spans="8:21" x14ac:dyDescent="0.3">
      <c r="H3656" s="1"/>
      <c r="K3656" s="1"/>
      <c r="O3656" s="1"/>
      <c r="P3656" s="1"/>
      <c r="T3656" s="1"/>
      <c r="U3656" s="1"/>
    </row>
    <row r="3657" spans="8:21" x14ac:dyDescent="0.3">
      <c r="H3657" s="1"/>
      <c r="K3657" s="1"/>
      <c r="O3657" s="1"/>
      <c r="P3657" s="1"/>
      <c r="T3657" s="1"/>
      <c r="U3657" s="1"/>
    </row>
    <row r="3658" spans="8:21" x14ac:dyDescent="0.3">
      <c r="H3658" s="1"/>
      <c r="K3658" s="1"/>
      <c r="O3658" s="1"/>
      <c r="P3658" s="1"/>
      <c r="T3658" s="1"/>
      <c r="U3658" s="1"/>
    </row>
    <row r="3659" spans="8:21" x14ac:dyDescent="0.3">
      <c r="H3659" s="1"/>
      <c r="K3659" s="1"/>
      <c r="O3659" s="1"/>
      <c r="P3659" s="1"/>
      <c r="T3659" s="1"/>
      <c r="U3659" s="1"/>
    </row>
    <row r="3660" spans="8:21" x14ac:dyDescent="0.3">
      <c r="H3660" s="1"/>
      <c r="K3660" s="1"/>
      <c r="O3660" s="1"/>
      <c r="P3660" s="1"/>
      <c r="T3660" s="1"/>
      <c r="U3660" s="1"/>
    </row>
    <row r="3661" spans="8:21" x14ac:dyDescent="0.3">
      <c r="H3661" s="1"/>
      <c r="K3661" s="1"/>
      <c r="O3661" s="1"/>
      <c r="P3661" s="1"/>
      <c r="T3661" s="1"/>
      <c r="U3661" s="1"/>
    </row>
    <row r="3662" spans="8:21" x14ac:dyDescent="0.3">
      <c r="H3662" s="1"/>
      <c r="K3662" s="1"/>
      <c r="O3662" s="1"/>
      <c r="P3662" s="1"/>
      <c r="T3662" s="1"/>
      <c r="U3662" s="1"/>
    </row>
    <row r="3663" spans="8:21" x14ac:dyDescent="0.3">
      <c r="H3663" s="1"/>
      <c r="K3663" s="1"/>
      <c r="O3663" s="1"/>
      <c r="P3663" s="1"/>
      <c r="T3663" s="1"/>
      <c r="U3663" s="1"/>
    </row>
    <row r="3664" spans="8:21" x14ac:dyDescent="0.3">
      <c r="H3664" s="1"/>
      <c r="K3664" s="1"/>
      <c r="O3664" s="1"/>
      <c r="P3664" s="1"/>
      <c r="T3664" s="1"/>
      <c r="U3664" s="1"/>
    </row>
    <row r="3665" spans="8:21" x14ac:dyDescent="0.3">
      <c r="H3665" s="1"/>
      <c r="K3665" s="1"/>
      <c r="O3665" s="1"/>
      <c r="P3665" s="1"/>
      <c r="T3665" s="1"/>
      <c r="U3665" s="1"/>
    </row>
    <row r="3666" spans="8:21" x14ac:dyDescent="0.3">
      <c r="H3666" s="1"/>
      <c r="K3666" s="1"/>
      <c r="O3666" s="1"/>
      <c r="P3666" s="1"/>
      <c r="T3666" s="1"/>
      <c r="U3666" s="1"/>
    </row>
    <row r="3667" spans="8:21" x14ac:dyDescent="0.3">
      <c r="H3667" s="1"/>
      <c r="K3667" s="1"/>
      <c r="O3667" s="1"/>
      <c r="P3667" s="1"/>
      <c r="T3667" s="1"/>
      <c r="U3667" s="1"/>
    </row>
    <row r="3668" spans="8:21" x14ac:dyDescent="0.3">
      <c r="H3668" s="1"/>
      <c r="K3668" s="1"/>
      <c r="O3668" s="1"/>
      <c r="P3668" s="1"/>
      <c r="T3668" s="1"/>
      <c r="U3668" s="1"/>
    </row>
    <row r="3669" spans="8:21" x14ac:dyDescent="0.3">
      <c r="H3669" s="1"/>
      <c r="K3669" s="1"/>
      <c r="O3669" s="1"/>
      <c r="P3669" s="1"/>
      <c r="T3669" s="1"/>
      <c r="U3669" s="1"/>
    </row>
    <row r="3670" spans="8:21" x14ac:dyDescent="0.3">
      <c r="H3670" s="1"/>
      <c r="K3670" s="1"/>
      <c r="O3670" s="1"/>
      <c r="P3670" s="1"/>
      <c r="T3670" s="1"/>
      <c r="U3670" s="1"/>
    </row>
    <row r="3671" spans="8:21" x14ac:dyDescent="0.3">
      <c r="H3671" s="1"/>
      <c r="K3671" s="1"/>
      <c r="O3671" s="1"/>
      <c r="P3671" s="1"/>
      <c r="T3671" s="1"/>
      <c r="U3671" s="1"/>
    </row>
    <row r="3672" spans="8:21" x14ac:dyDescent="0.3">
      <c r="H3672" s="1"/>
      <c r="K3672" s="1"/>
      <c r="O3672" s="1"/>
      <c r="P3672" s="1"/>
      <c r="T3672" s="1"/>
      <c r="U3672" s="1"/>
    </row>
    <row r="3673" spans="8:21" x14ac:dyDescent="0.3">
      <c r="H3673" s="1"/>
      <c r="K3673" s="1"/>
      <c r="O3673" s="1"/>
      <c r="P3673" s="1"/>
      <c r="T3673" s="1"/>
      <c r="U3673" s="1"/>
    </row>
    <row r="3674" spans="8:21" x14ac:dyDescent="0.3">
      <c r="H3674" s="1"/>
      <c r="K3674" s="1"/>
      <c r="O3674" s="1"/>
      <c r="P3674" s="1"/>
      <c r="T3674" s="1"/>
      <c r="U3674" s="1"/>
    </row>
    <row r="3675" spans="8:21" x14ac:dyDescent="0.3">
      <c r="H3675" s="1"/>
      <c r="K3675" s="1"/>
      <c r="O3675" s="1"/>
      <c r="P3675" s="1"/>
      <c r="T3675" s="1"/>
      <c r="U3675" s="1"/>
    </row>
    <row r="3676" spans="8:21" x14ac:dyDescent="0.3">
      <c r="H3676" s="1"/>
      <c r="K3676" s="1"/>
      <c r="O3676" s="1"/>
      <c r="P3676" s="1"/>
      <c r="T3676" s="1"/>
      <c r="U3676" s="1"/>
    </row>
    <row r="3677" spans="8:21" x14ac:dyDescent="0.3">
      <c r="H3677" s="1"/>
      <c r="K3677" s="1"/>
      <c r="O3677" s="1"/>
      <c r="P3677" s="1"/>
      <c r="T3677" s="1"/>
      <c r="U3677" s="1"/>
    </row>
    <row r="3678" spans="8:21" x14ac:dyDescent="0.3">
      <c r="H3678" s="1"/>
      <c r="K3678" s="1"/>
      <c r="O3678" s="1"/>
      <c r="P3678" s="1"/>
      <c r="T3678" s="1"/>
      <c r="U3678" s="1"/>
    </row>
    <row r="3679" spans="8:21" x14ac:dyDescent="0.3">
      <c r="H3679" s="1"/>
      <c r="K3679" s="1"/>
      <c r="O3679" s="1"/>
      <c r="P3679" s="1"/>
      <c r="T3679" s="1"/>
      <c r="U3679" s="1"/>
    </row>
    <row r="3680" spans="8:21" x14ac:dyDescent="0.3">
      <c r="H3680" s="1"/>
      <c r="K3680" s="1"/>
      <c r="O3680" s="1"/>
      <c r="P3680" s="1"/>
      <c r="T3680" s="1"/>
      <c r="U3680" s="1"/>
    </row>
    <row r="3681" spans="8:21" x14ac:dyDescent="0.3">
      <c r="H3681" s="1"/>
      <c r="K3681" s="1"/>
      <c r="O3681" s="1"/>
      <c r="P3681" s="1"/>
      <c r="T3681" s="1"/>
      <c r="U3681" s="1"/>
    </row>
    <row r="3682" spans="8:21" x14ac:dyDescent="0.3">
      <c r="H3682" s="1"/>
      <c r="K3682" s="1"/>
      <c r="O3682" s="1"/>
      <c r="P3682" s="1"/>
      <c r="T3682" s="1"/>
      <c r="U3682" s="1"/>
    </row>
    <row r="3683" spans="8:21" x14ac:dyDescent="0.3">
      <c r="H3683" s="1"/>
      <c r="K3683" s="1"/>
      <c r="O3683" s="1"/>
      <c r="P3683" s="1"/>
      <c r="T3683" s="1"/>
      <c r="U3683" s="1"/>
    </row>
    <row r="3684" spans="8:21" x14ac:dyDescent="0.3">
      <c r="H3684" s="1"/>
      <c r="K3684" s="1"/>
      <c r="O3684" s="1"/>
      <c r="P3684" s="1"/>
      <c r="T3684" s="1"/>
      <c r="U3684" s="1"/>
    </row>
    <row r="3685" spans="8:21" x14ac:dyDescent="0.3">
      <c r="H3685" s="1"/>
      <c r="K3685" s="1"/>
      <c r="O3685" s="1"/>
      <c r="P3685" s="1"/>
      <c r="T3685" s="1"/>
      <c r="U3685" s="1"/>
    </row>
    <row r="3686" spans="8:21" x14ac:dyDescent="0.3">
      <c r="H3686" s="1"/>
      <c r="K3686" s="1"/>
      <c r="O3686" s="1"/>
      <c r="P3686" s="1"/>
      <c r="T3686" s="1"/>
      <c r="U3686" s="1"/>
    </row>
    <row r="3687" spans="8:21" x14ac:dyDescent="0.3">
      <c r="H3687" s="1"/>
      <c r="K3687" s="1"/>
      <c r="O3687" s="1"/>
      <c r="P3687" s="1"/>
      <c r="T3687" s="1"/>
      <c r="U3687" s="1"/>
    </row>
    <row r="3688" spans="8:21" x14ac:dyDescent="0.3">
      <c r="H3688" s="1"/>
      <c r="K3688" s="1"/>
      <c r="O3688" s="1"/>
      <c r="P3688" s="1"/>
      <c r="T3688" s="1"/>
      <c r="U3688" s="1"/>
    </row>
    <row r="3689" spans="8:21" x14ac:dyDescent="0.3">
      <c r="H3689" s="1"/>
      <c r="K3689" s="1"/>
      <c r="O3689" s="1"/>
      <c r="P3689" s="1"/>
      <c r="T3689" s="1"/>
      <c r="U3689" s="1"/>
    </row>
    <row r="3690" spans="8:21" x14ac:dyDescent="0.3">
      <c r="H3690" s="1"/>
      <c r="K3690" s="1"/>
      <c r="O3690" s="1"/>
      <c r="P3690" s="1"/>
      <c r="T3690" s="1"/>
      <c r="U3690" s="1"/>
    </row>
    <row r="3691" spans="8:21" x14ac:dyDescent="0.3">
      <c r="H3691" s="1"/>
      <c r="K3691" s="1"/>
      <c r="O3691" s="1"/>
      <c r="P3691" s="1"/>
      <c r="T3691" s="1"/>
      <c r="U3691" s="1"/>
    </row>
    <row r="3692" spans="8:21" x14ac:dyDescent="0.3">
      <c r="H3692" s="1"/>
      <c r="K3692" s="1"/>
      <c r="O3692" s="1"/>
      <c r="P3692" s="1"/>
      <c r="T3692" s="1"/>
      <c r="U3692" s="1"/>
    </row>
    <row r="3693" spans="8:21" x14ac:dyDescent="0.3">
      <c r="H3693" s="1"/>
      <c r="K3693" s="1"/>
      <c r="O3693" s="1"/>
      <c r="P3693" s="1"/>
      <c r="T3693" s="1"/>
      <c r="U3693" s="1"/>
    </row>
    <row r="3694" spans="8:21" x14ac:dyDescent="0.3">
      <c r="H3694" s="1"/>
      <c r="K3694" s="1"/>
      <c r="O3694" s="1"/>
      <c r="P3694" s="1"/>
      <c r="T3694" s="1"/>
      <c r="U3694" s="1"/>
    </row>
    <row r="3695" spans="8:21" x14ac:dyDescent="0.3">
      <c r="H3695" s="1"/>
      <c r="K3695" s="1"/>
      <c r="O3695" s="1"/>
      <c r="P3695" s="1"/>
      <c r="T3695" s="1"/>
      <c r="U3695" s="1"/>
    </row>
    <row r="3696" spans="8:21" x14ac:dyDescent="0.3">
      <c r="H3696" s="1"/>
      <c r="K3696" s="1"/>
      <c r="O3696" s="1"/>
      <c r="P3696" s="1"/>
      <c r="T3696" s="1"/>
      <c r="U3696" s="1"/>
    </row>
    <row r="3697" spans="8:21" x14ac:dyDescent="0.3">
      <c r="H3697" s="1"/>
      <c r="K3697" s="1"/>
      <c r="O3697" s="1"/>
      <c r="P3697" s="1"/>
      <c r="T3697" s="1"/>
      <c r="U3697" s="1"/>
    </row>
    <row r="3698" spans="8:21" x14ac:dyDescent="0.3">
      <c r="H3698" s="1"/>
      <c r="K3698" s="1"/>
      <c r="O3698" s="1"/>
      <c r="P3698" s="1"/>
      <c r="T3698" s="1"/>
      <c r="U3698" s="1"/>
    </row>
    <row r="3699" spans="8:21" x14ac:dyDescent="0.3">
      <c r="H3699" s="1"/>
      <c r="K3699" s="1"/>
      <c r="O3699" s="1"/>
      <c r="P3699" s="1"/>
      <c r="T3699" s="1"/>
      <c r="U3699" s="1"/>
    </row>
    <row r="3700" spans="8:21" x14ac:dyDescent="0.3">
      <c r="H3700" s="1"/>
      <c r="K3700" s="1"/>
      <c r="O3700" s="1"/>
      <c r="P3700" s="1"/>
      <c r="T3700" s="1"/>
      <c r="U3700" s="1"/>
    </row>
    <row r="3701" spans="8:21" x14ac:dyDescent="0.3">
      <c r="H3701" s="1"/>
      <c r="K3701" s="1"/>
      <c r="O3701" s="1"/>
      <c r="P3701" s="1"/>
      <c r="T3701" s="1"/>
      <c r="U3701" s="1"/>
    </row>
    <row r="3702" spans="8:21" x14ac:dyDescent="0.3">
      <c r="H3702" s="1"/>
      <c r="K3702" s="1"/>
      <c r="O3702" s="1"/>
      <c r="P3702" s="1"/>
      <c r="T3702" s="1"/>
      <c r="U3702" s="1"/>
    </row>
    <row r="3703" spans="8:21" x14ac:dyDescent="0.3">
      <c r="H3703" s="1"/>
      <c r="K3703" s="1"/>
      <c r="O3703" s="1"/>
      <c r="P3703" s="1"/>
      <c r="T3703" s="1"/>
      <c r="U3703" s="1"/>
    </row>
    <row r="3704" spans="8:21" x14ac:dyDescent="0.3">
      <c r="H3704" s="1"/>
      <c r="K3704" s="1"/>
      <c r="O3704" s="1"/>
      <c r="P3704" s="1"/>
      <c r="T3704" s="1"/>
      <c r="U3704" s="1"/>
    </row>
    <row r="3705" spans="8:21" x14ac:dyDescent="0.3">
      <c r="H3705" s="1"/>
      <c r="K3705" s="1"/>
      <c r="O3705" s="1"/>
      <c r="P3705" s="1"/>
      <c r="T3705" s="1"/>
      <c r="U3705" s="1"/>
    </row>
    <row r="3706" spans="8:21" x14ac:dyDescent="0.3">
      <c r="H3706" s="1"/>
      <c r="K3706" s="1"/>
      <c r="O3706" s="1"/>
      <c r="P3706" s="1"/>
      <c r="T3706" s="1"/>
      <c r="U3706" s="1"/>
    </row>
    <row r="3707" spans="8:21" x14ac:dyDescent="0.3">
      <c r="H3707" s="1"/>
      <c r="K3707" s="1"/>
      <c r="O3707" s="1"/>
      <c r="P3707" s="1"/>
      <c r="T3707" s="1"/>
      <c r="U3707" s="1"/>
    </row>
    <row r="3708" spans="8:21" x14ac:dyDescent="0.3">
      <c r="H3708" s="1"/>
      <c r="K3708" s="1"/>
      <c r="O3708" s="1"/>
      <c r="P3708" s="1"/>
      <c r="T3708" s="1"/>
      <c r="U3708" s="1"/>
    </row>
    <row r="3709" spans="8:21" x14ac:dyDescent="0.3">
      <c r="H3709" s="1"/>
      <c r="K3709" s="1"/>
      <c r="O3709" s="1"/>
      <c r="P3709" s="1"/>
      <c r="T3709" s="1"/>
      <c r="U3709" s="1"/>
    </row>
    <row r="3710" spans="8:21" x14ac:dyDescent="0.3">
      <c r="H3710" s="1"/>
      <c r="K3710" s="1"/>
      <c r="O3710" s="1"/>
      <c r="P3710" s="1"/>
      <c r="T3710" s="1"/>
      <c r="U3710" s="1"/>
    </row>
    <row r="3711" spans="8:21" x14ac:dyDescent="0.3">
      <c r="H3711" s="1"/>
      <c r="K3711" s="1"/>
      <c r="O3711" s="1"/>
      <c r="P3711" s="1"/>
      <c r="T3711" s="1"/>
      <c r="U3711" s="1"/>
    </row>
    <row r="3712" spans="8:21" x14ac:dyDescent="0.3">
      <c r="H3712" s="1"/>
      <c r="K3712" s="1"/>
      <c r="O3712" s="1"/>
      <c r="P3712" s="1"/>
      <c r="T3712" s="1"/>
      <c r="U3712" s="1"/>
    </row>
    <row r="3713" spans="8:21" x14ac:dyDescent="0.3">
      <c r="H3713" s="1"/>
      <c r="K3713" s="1"/>
      <c r="O3713" s="1"/>
      <c r="P3713" s="1"/>
      <c r="T3713" s="1"/>
      <c r="U3713" s="1"/>
    </row>
    <row r="3714" spans="8:21" x14ac:dyDescent="0.3">
      <c r="H3714" s="1"/>
      <c r="K3714" s="1"/>
      <c r="O3714" s="1"/>
      <c r="P3714" s="1"/>
      <c r="T3714" s="1"/>
      <c r="U3714" s="1"/>
    </row>
    <row r="3715" spans="8:21" x14ac:dyDescent="0.3">
      <c r="H3715" s="1"/>
      <c r="K3715" s="1"/>
      <c r="O3715" s="1"/>
      <c r="P3715" s="1"/>
      <c r="T3715" s="1"/>
      <c r="U3715" s="1"/>
    </row>
    <row r="3716" spans="8:21" x14ac:dyDescent="0.3">
      <c r="H3716" s="1"/>
      <c r="K3716" s="1"/>
      <c r="O3716" s="1"/>
      <c r="P3716" s="1"/>
      <c r="T3716" s="1"/>
      <c r="U3716" s="1"/>
    </row>
    <row r="3717" spans="8:21" x14ac:dyDescent="0.3">
      <c r="H3717" s="1"/>
      <c r="K3717" s="1"/>
      <c r="O3717" s="1"/>
      <c r="P3717" s="1"/>
      <c r="T3717" s="1"/>
      <c r="U3717" s="1"/>
    </row>
    <row r="3718" spans="8:21" x14ac:dyDescent="0.3">
      <c r="H3718" s="1"/>
      <c r="K3718" s="1"/>
      <c r="O3718" s="1"/>
      <c r="P3718" s="1"/>
      <c r="T3718" s="1"/>
      <c r="U3718" s="1"/>
    </row>
    <row r="3719" spans="8:21" x14ac:dyDescent="0.3">
      <c r="H3719" s="1"/>
      <c r="K3719" s="1"/>
      <c r="O3719" s="1"/>
      <c r="P3719" s="1"/>
      <c r="T3719" s="1"/>
      <c r="U3719" s="1"/>
    </row>
    <row r="3720" spans="8:21" x14ac:dyDescent="0.3">
      <c r="H3720" s="1"/>
      <c r="K3720" s="1"/>
      <c r="O3720" s="1"/>
      <c r="P3720" s="1"/>
      <c r="T3720" s="1"/>
      <c r="U3720" s="1"/>
    </row>
    <row r="3721" spans="8:21" x14ac:dyDescent="0.3">
      <c r="H3721" s="1"/>
      <c r="K3721" s="1"/>
      <c r="O3721" s="1"/>
      <c r="P3721" s="1"/>
      <c r="T3721" s="1"/>
      <c r="U3721" s="1"/>
    </row>
    <row r="3722" spans="8:21" x14ac:dyDescent="0.3">
      <c r="H3722" s="1"/>
      <c r="K3722" s="1"/>
      <c r="O3722" s="1"/>
      <c r="P3722" s="1"/>
      <c r="T3722" s="1"/>
      <c r="U3722" s="1"/>
    </row>
    <row r="3723" spans="8:21" x14ac:dyDescent="0.3">
      <c r="H3723" s="1"/>
      <c r="K3723" s="1"/>
      <c r="O3723" s="1"/>
      <c r="P3723" s="1"/>
      <c r="T3723" s="1"/>
      <c r="U3723" s="1"/>
    </row>
    <row r="3724" spans="8:21" x14ac:dyDescent="0.3">
      <c r="H3724" s="1"/>
      <c r="K3724" s="1"/>
      <c r="O3724" s="1"/>
      <c r="P3724" s="1"/>
      <c r="T3724" s="1"/>
      <c r="U3724" s="1"/>
    </row>
    <row r="3725" spans="8:21" x14ac:dyDescent="0.3">
      <c r="H3725" s="1"/>
      <c r="K3725" s="1"/>
      <c r="O3725" s="1"/>
      <c r="P3725" s="1"/>
      <c r="T3725" s="1"/>
      <c r="U3725" s="1"/>
    </row>
    <row r="3726" spans="8:21" x14ac:dyDescent="0.3">
      <c r="H3726" s="1"/>
      <c r="K3726" s="1"/>
      <c r="O3726" s="1"/>
      <c r="P3726" s="1"/>
      <c r="T3726" s="1"/>
      <c r="U3726" s="1"/>
    </row>
    <row r="3727" spans="8:21" x14ac:dyDescent="0.3">
      <c r="H3727" s="1"/>
      <c r="K3727" s="1"/>
      <c r="O3727" s="1"/>
      <c r="P3727" s="1"/>
      <c r="T3727" s="1"/>
      <c r="U3727" s="1"/>
    </row>
    <row r="3728" spans="8:21" x14ac:dyDescent="0.3">
      <c r="H3728" s="1"/>
      <c r="K3728" s="1"/>
      <c r="O3728" s="1"/>
      <c r="P3728" s="1"/>
      <c r="T3728" s="1"/>
      <c r="U3728" s="1"/>
    </row>
    <row r="3729" spans="8:21" x14ac:dyDescent="0.3">
      <c r="H3729" s="1"/>
      <c r="K3729" s="1"/>
      <c r="O3729" s="1"/>
      <c r="P3729" s="1"/>
      <c r="T3729" s="1"/>
      <c r="U3729" s="1"/>
    </row>
    <row r="3730" spans="8:21" x14ac:dyDescent="0.3">
      <c r="H3730" s="1"/>
      <c r="K3730" s="1"/>
      <c r="O3730" s="1"/>
      <c r="P3730" s="1"/>
      <c r="T3730" s="1"/>
      <c r="U3730" s="1"/>
    </row>
    <row r="3731" spans="8:21" x14ac:dyDescent="0.3">
      <c r="H3731" s="1"/>
      <c r="K3731" s="1"/>
      <c r="O3731" s="1"/>
      <c r="P3731" s="1"/>
      <c r="T3731" s="1"/>
      <c r="U3731" s="1"/>
    </row>
    <row r="3732" spans="8:21" x14ac:dyDescent="0.3">
      <c r="H3732" s="1"/>
      <c r="K3732" s="1"/>
      <c r="O3732" s="1"/>
      <c r="P3732" s="1"/>
      <c r="T3732" s="1"/>
      <c r="U3732" s="1"/>
    </row>
    <row r="3733" spans="8:21" x14ac:dyDescent="0.3">
      <c r="H3733" s="1"/>
      <c r="K3733" s="1"/>
      <c r="O3733" s="1"/>
      <c r="P3733" s="1"/>
      <c r="T3733" s="1"/>
      <c r="U3733" s="1"/>
    </row>
    <row r="3734" spans="8:21" x14ac:dyDescent="0.3">
      <c r="H3734" s="1"/>
      <c r="K3734" s="1"/>
      <c r="O3734" s="1"/>
      <c r="P3734" s="1"/>
      <c r="T3734" s="1"/>
      <c r="U3734" s="1"/>
    </row>
    <row r="3735" spans="8:21" x14ac:dyDescent="0.3">
      <c r="H3735" s="1"/>
      <c r="K3735" s="1"/>
      <c r="O3735" s="1"/>
      <c r="P3735" s="1"/>
      <c r="T3735" s="1"/>
      <c r="U3735" s="1"/>
    </row>
    <row r="3736" spans="8:21" x14ac:dyDescent="0.3">
      <c r="H3736" s="1"/>
      <c r="K3736" s="1"/>
      <c r="O3736" s="1"/>
      <c r="P3736" s="1"/>
      <c r="T3736" s="1"/>
      <c r="U3736" s="1"/>
    </row>
    <row r="3737" spans="8:21" x14ac:dyDescent="0.3">
      <c r="H3737" s="1"/>
      <c r="K3737" s="1"/>
      <c r="O3737" s="1"/>
      <c r="P3737" s="1"/>
      <c r="T3737" s="1"/>
      <c r="U3737" s="1"/>
    </row>
    <row r="3738" spans="8:21" x14ac:dyDescent="0.3">
      <c r="H3738" s="1"/>
      <c r="K3738" s="1"/>
      <c r="O3738" s="1"/>
      <c r="P3738" s="1"/>
      <c r="T3738" s="1"/>
      <c r="U3738" s="1"/>
    </row>
    <row r="3739" spans="8:21" x14ac:dyDescent="0.3">
      <c r="H3739" s="1"/>
      <c r="K3739" s="1"/>
      <c r="O3739" s="1"/>
      <c r="P3739" s="1"/>
      <c r="T3739" s="1"/>
      <c r="U3739" s="1"/>
    </row>
    <row r="3740" spans="8:21" x14ac:dyDescent="0.3">
      <c r="H3740" s="1"/>
      <c r="K3740" s="1"/>
      <c r="O3740" s="1"/>
      <c r="P3740" s="1"/>
      <c r="T3740" s="1"/>
      <c r="U3740" s="1"/>
    </row>
    <row r="3741" spans="8:21" x14ac:dyDescent="0.3">
      <c r="H3741" s="1"/>
      <c r="K3741" s="1"/>
      <c r="O3741" s="1"/>
      <c r="P3741" s="1"/>
      <c r="T3741" s="1"/>
      <c r="U3741" s="1"/>
    </row>
    <row r="3742" spans="8:21" x14ac:dyDescent="0.3">
      <c r="H3742" s="1"/>
      <c r="K3742" s="1"/>
      <c r="O3742" s="1"/>
      <c r="P3742" s="1"/>
      <c r="T3742" s="1"/>
      <c r="U3742" s="1"/>
    </row>
    <row r="3743" spans="8:21" x14ac:dyDescent="0.3">
      <c r="H3743" s="1"/>
      <c r="K3743" s="1"/>
      <c r="O3743" s="1"/>
      <c r="P3743" s="1"/>
      <c r="T3743" s="1"/>
      <c r="U3743" s="1"/>
    </row>
    <row r="3744" spans="8:21" x14ac:dyDescent="0.3">
      <c r="H3744" s="1"/>
      <c r="K3744" s="1"/>
      <c r="O3744" s="1"/>
      <c r="P3744" s="1"/>
      <c r="T3744" s="1"/>
      <c r="U3744" s="1"/>
    </row>
    <row r="3745" spans="8:21" x14ac:dyDescent="0.3">
      <c r="H3745" s="1"/>
      <c r="K3745" s="1"/>
      <c r="O3745" s="1"/>
      <c r="P3745" s="1"/>
      <c r="T3745" s="1"/>
      <c r="U3745" s="1"/>
    </row>
    <row r="3746" spans="8:21" x14ac:dyDescent="0.3">
      <c r="H3746" s="1"/>
      <c r="K3746" s="1"/>
      <c r="O3746" s="1"/>
      <c r="P3746" s="1"/>
      <c r="T3746" s="1"/>
      <c r="U3746" s="1"/>
    </row>
    <row r="3747" spans="8:21" x14ac:dyDescent="0.3">
      <c r="H3747" s="1"/>
      <c r="K3747" s="1"/>
      <c r="O3747" s="1"/>
      <c r="P3747" s="1"/>
      <c r="T3747" s="1"/>
      <c r="U3747" s="1"/>
    </row>
    <row r="3748" spans="8:21" x14ac:dyDescent="0.3">
      <c r="H3748" s="1"/>
      <c r="K3748" s="1"/>
      <c r="O3748" s="1"/>
      <c r="P3748" s="1"/>
      <c r="T3748" s="1"/>
      <c r="U3748" s="1"/>
    </row>
    <row r="3749" spans="8:21" x14ac:dyDescent="0.3">
      <c r="H3749" s="1"/>
      <c r="K3749" s="1"/>
      <c r="O3749" s="1"/>
      <c r="P3749" s="1"/>
      <c r="T3749" s="1"/>
      <c r="U3749" s="1"/>
    </row>
    <row r="3750" spans="8:21" x14ac:dyDescent="0.3">
      <c r="H3750" s="1"/>
      <c r="K3750" s="1"/>
      <c r="O3750" s="1"/>
      <c r="P3750" s="1"/>
      <c r="T3750" s="1"/>
      <c r="U3750" s="1"/>
    </row>
    <row r="3751" spans="8:21" x14ac:dyDescent="0.3">
      <c r="H3751" s="1"/>
      <c r="K3751" s="1"/>
      <c r="O3751" s="1"/>
      <c r="P3751" s="1"/>
      <c r="T3751" s="1"/>
      <c r="U3751" s="1"/>
    </row>
    <row r="3752" spans="8:21" x14ac:dyDescent="0.3">
      <c r="H3752" s="1"/>
      <c r="K3752" s="1"/>
      <c r="O3752" s="1"/>
      <c r="P3752" s="1"/>
      <c r="T3752" s="1"/>
      <c r="U3752" s="1"/>
    </row>
    <row r="3753" spans="8:21" x14ac:dyDescent="0.3">
      <c r="H3753" s="1"/>
      <c r="K3753" s="1"/>
      <c r="O3753" s="1"/>
      <c r="P3753" s="1"/>
      <c r="T3753" s="1"/>
      <c r="U3753" s="1"/>
    </row>
    <row r="3754" spans="8:21" x14ac:dyDescent="0.3">
      <c r="H3754" s="1"/>
      <c r="K3754" s="1"/>
      <c r="O3754" s="1"/>
      <c r="P3754" s="1"/>
      <c r="T3754" s="1"/>
      <c r="U3754" s="1"/>
    </row>
    <row r="3755" spans="8:21" x14ac:dyDescent="0.3">
      <c r="H3755" s="1"/>
      <c r="K3755" s="1"/>
      <c r="O3755" s="1"/>
      <c r="P3755" s="1"/>
      <c r="T3755" s="1"/>
      <c r="U3755" s="1"/>
    </row>
    <row r="3756" spans="8:21" x14ac:dyDescent="0.3">
      <c r="H3756" s="1"/>
      <c r="K3756" s="1"/>
      <c r="O3756" s="1"/>
      <c r="P3756" s="1"/>
      <c r="T3756" s="1"/>
      <c r="U3756" s="1"/>
    </row>
    <row r="3757" spans="8:21" x14ac:dyDescent="0.3">
      <c r="H3757" s="1"/>
      <c r="K3757" s="1"/>
      <c r="O3757" s="1"/>
      <c r="P3757" s="1"/>
      <c r="T3757" s="1"/>
      <c r="U3757" s="1"/>
    </row>
    <row r="3758" spans="8:21" x14ac:dyDescent="0.3">
      <c r="H3758" s="1"/>
      <c r="K3758" s="1"/>
      <c r="O3758" s="1"/>
      <c r="P3758" s="1"/>
      <c r="T3758" s="1"/>
      <c r="U3758" s="1"/>
    </row>
    <row r="3759" spans="8:21" x14ac:dyDescent="0.3">
      <c r="H3759" s="1"/>
      <c r="K3759" s="1"/>
      <c r="O3759" s="1"/>
      <c r="P3759" s="1"/>
      <c r="T3759" s="1"/>
      <c r="U3759" s="1"/>
    </row>
    <row r="3760" spans="8:21" x14ac:dyDescent="0.3">
      <c r="H3760" s="1"/>
      <c r="K3760" s="1"/>
      <c r="O3760" s="1"/>
      <c r="P3760" s="1"/>
      <c r="T3760" s="1"/>
      <c r="U3760" s="1"/>
    </row>
    <row r="3761" spans="8:21" x14ac:dyDescent="0.3">
      <c r="H3761" s="1"/>
      <c r="K3761" s="1"/>
      <c r="O3761" s="1"/>
      <c r="P3761" s="1"/>
      <c r="T3761" s="1"/>
      <c r="U3761" s="1"/>
    </row>
    <row r="3762" spans="8:21" x14ac:dyDescent="0.3">
      <c r="H3762" s="1"/>
      <c r="K3762" s="1"/>
      <c r="O3762" s="1"/>
      <c r="P3762" s="1"/>
      <c r="T3762" s="1"/>
      <c r="U3762" s="1"/>
    </row>
    <row r="3763" spans="8:21" x14ac:dyDescent="0.3">
      <c r="H3763" s="1"/>
      <c r="K3763" s="1"/>
      <c r="O3763" s="1"/>
      <c r="P3763" s="1"/>
      <c r="T3763" s="1"/>
      <c r="U3763" s="1"/>
    </row>
    <row r="3764" spans="8:21" x14ac:dyDescent="0.3">
      <c r="H3764" s="1"/>
      <c r="K3764" s="1"/>
      <c r="O3764" s="1"/>
      <c r="P3764" s="1"/>
      <c r="T3764" s="1"/>
      <c r="U3764" s="1"/>
    </row>
    <row r="3765" spans="8:21" x14ac:dyDescent="0.3">
      <c r="H3765" s="1"/>
      <c r="K3765" s="1"/>
      <c r="O3765" s="1"/>
      <c r="P3765" s="1"/>
      <c r="T3765" s="1"/>
      <c r="U3765" s="1"/>
    </row>
    <row r="3766" spans="8:21" x14ac:dyDescent="0.3">
      <c r="H3766" s="1"/>
      <c r="K3766" s="1"/>
      <c r="O3766" s="1"/>
      <c r="P3766" s="1"/>
      <c r="T3766" s="1"/>
      <c r="U3766" s="1"/>
    </row>
    <row r="3767" spans="8:21" x14ac:dyDescent="0.3">
      <c r="H3767" s="1"/>
      <c r="K3767" s="1"/>
      <c r="O3767" s="1"/>
      <c r="P3767" s="1"/>
      <c r="T3767" s="1"/>
      <c r="U3767" s="1"/>
    </row>
    <row r="3768" spans="8:21" x14ac:dyDescent="0.3">
      <c r="H3768" s="1"/>
      <c r="K3768" s="1"/>
      <c r="O3768" s="1"/>
      <c r="P3768" s="1"/>
      <c r="T3768" s="1"/>
      <c r="U3768" s="1"/>
    </row>
    <row r="3769" spans="8:21" x14ac:dyDescent="0.3">
      <c r="H3769" s="1"/>
      <c r="K3769" s="1"/>
      <c r="O3769" s="1"/>
      <c r="P3769" s="1"/>
      <c r="T3769" s="1"/>
      <c r="U3769" s="1"/>
    </row>
    <row r="3770" spans="8:21" x14ac:dyDescent="0.3">
      <c r="H3770" s="1"/>
      <c r="K3770" s="1"/>
      <c r="O3770" s="1"/>
      <c r="P3770" s="1"/>
      <c r="T3770" s="1"/>
      <c r="U3770" s="1"/>
    </row>
    <row r="3771" spans="8:21" x14ac:dyDescent="0.3">
      <c r="H3771" s="1"/>
      <c r="K3771" s="1"/>
      <c r="O3771" s="1"/>
      <c r="P3771" s="1"/>
      <c r="T3771" s="1"/>
      <c r="U3771" s="1"/>
    </row>
    <row r="3772" spans="8:21" x14ac:dyDescent="0.3">
      <c r="H3772" s="1"/>
      <c r="K3772" s="1"/>
      <c r="O3772" s="1"/>
      <c r="P3772" s="1"/>
      <c r="T3772" s="1"/>
      <c r="U3772" s="1"/>
    </row>
    <row r="3773" spans="8:21" x14ac:dyDescent="0.3">
      <c r="H3773" s="1"/>
      <c r="K3773" s="1"/>
      <c r="O3773" s="1"/>
      <c r="P3773" s="1"/>
      <c r="T3773" s="1"/>
      <c r="U3773" s="1"/>
    </row>
    <row r="3774" spans="8:21" x14ac:dyDescent="0.3">
      <c r="H3774" s="1"/>
      <c r="K3774" s="1"/>
      <c r="O3774" s="1"/>
      <c r="P3774" s="1"/>
      <c r="T3774" s="1"/>
      <c r="U3774" s="1"/>
    </row>
    <row r="3775" spans="8:21" x14ac:dyDescent="0.3">
      <c r="H3775" s="1"/>
      <c r="K3775" s="1"/>
      <c r="O3775" s="1"/>
      <c r="P3775" s="1"/>
      <c r="T3775" s="1"/>
      <c r="U3775" s="1"/>
    </row>
    <row r="3776" spans="8:21" x14ac:dyDescent="0.3">
      <c r="H3776" s="1"/>
      <c r="K3776" s="1"/>
      <c r="O3776" s="1"/>
      <c r="P3776" s="1"/>
      <c r="T3776" s="1"/>
      <c r="U3776" s="1"/>
    </row>
    <row r="3777" spans="8:21" x14ac:dyDescent="0.3">
      <c r="H3777" s="1"/>
      <c r="K3777" s="1"/>
      <c r="O3777" s="1"/>
      <c r="P3777" s="1"/>
      <c r="T3777" s="1"/>
      <c r="U3777" s="1"/>
    </row>
    <row r="3778" spans="8:21" x14ac:dyDescent="0.3">
      <c r="H3778" s="1"/>
      <c r="K3778" s="1"/>
      <c r="O3778" s="1"/>
      <c r="P3778" s="1"/>
      <c r="T3778" s="1"/>
      <c r="U3778" s="1"/>
    </row>
    <row r="3779" spans="8:21" x14ac:dyDescent="0.3">
      <c r="H3779" s="1"/>
      <c r="K3779" s="1"/>
      <c r="O3779" s="1"/>
      <c r="P3779" s="1"/>
      <c r="T3779" s="1"/>
      <c r="U3779" s="1"/>
    </row>
    <row r="3780" spans="8:21" x14ac:dyDescent="0.3">
      <c r="H3780" s="1"/>
      <c r="K3780" s="1"/>
      <c r="O3780" s="1"/>
      <c r="P3780" s="1"/>
      <c r="T3780" s="1"/>
      <c r="U3780" s="1"/>
    </row>
    <row r="3781" spans="8:21" x14ac:dyDescent="0.3">
      <c r="H3781" s="1"/>
      <c r="K3781" s="1"/>
      <c r="O3781" s="1"/>
      <c r="P3781" s="1"/>
      <c r="T3781" s="1"/>
      <c r="U3781" s="1"/>
    </row>
    <row r="3782" spans="8:21" x14ac:dyDescent="0.3">
      <c r="H3782" s="1"/>
      <c r="K3782" s="1"/>
      <c r="O3782" s="1"/>
      <c r="P3782" s="1"/>
      <c r="T3782" s="1"/>
      <c r="U3782" s="1"/>
    </row>
    <row r="3783" spans="8:21" x14ac:dyDescent="0.3">
      <c r="H3783" s="1"/>
      <c r="K3783" s="1"/>
      <c r="O3783" s="1"/>
      <c r="P3783" s="1"/>
      <c r="T3783" s="1"/>
      <c r="U3783" s="1"/>
    </row>
    <row r="3784" spans="8:21" x14ac:dyDescent="0.3">
      <c r="H3784" s="1"/>
      <c r="K3784" s="1"/>
      <c r="O3784" s="1"/>
      <c r="P3784" s="1"/>
      <c r="T3784" s="1"/>
      <c r="U3784" s="1"/>
    </row>
    <row r="3785" spans="8:21" x14ac:dyDescent="0.3">
      <c r="H3785" s="1"/>
      <c r="K3785" s="1"/>
      <c r="O3785" s="1"/>
      <c r="P3785" s="1"/>
      <c r="T3785" s="1"/>
      <c r="U3785" s="1"/>
    </row>
    <row r="3786" spans="8:21" x14ac:dyDescent="0.3">
      <c r="H3786" s="1"/>
      <c r="K3786" s="1"/>
      <c r="O3786" s="1"/>
      <c r="P3786" s="1"/>
      <c r="T3786" s="1"/>
      <c r="U3786" s="1"/>
    </row>
    <row r="3787" spans="8:21" x14ac:dyDescent="0.3">
      <c r="H3787" s="1"/>
      <c r="K3787" s="1"/>
      <c r="O3787" s="1"/>
      <c r="P3787" s="1"/>
      <c r="T3787" s="1"/>
      <c r="U3787" s="1"/>
    </row>
    <row r="3788" spans="8:21" x14ac:dyDescent="0.3">
      <c r="H3788" s="1"/>
      <c r="K3788" s="1"/>
      <c r="O3788" s="1"/>
      <c r="P3788" s="1"/>
      <c r="T3788" s="1"/>
      <c r="U3788" s="1"/>
    </row>
    <row r="3789" spans="8:21" x14ac:dyDescent="0.3">
      <c r="H3789" s="1"/>
      <c r="K3789" s="1"/>
      <c r="O3789" s="1"/>
      <c r="P3789" s="1"/>
      <c r="T3789" s="1"/>
      <c r="U3789" s="1"/>
    </row>
    <row r="3790" spans="8:21" x14ac:dyDescent="0.3">
      <c r="H3790" s="1"/>
      <c r="K3790" s="1"/>
      <c r="O3790" s="1"/>
      <c r="P3790" s="1"/>
      <c r="T3790" s="1"/>
      <c r="U3790" s="1"/>
    </row>
    <row r="3791" spans="8:21" x14ac:dyDescent="0.3">
      <c r="H3791" s="1"/>
      <c r="K3791" s="1"/>
      <c r="O3791" s="1"/>
      <c r="P3791" s="1"/>
      <c r="T3791" s="1"/>
      <c r="U3791" s="1"/>
    </row>
    <row r="3792" spans="8:21" x14ac:dyDescent="0.3">
      <c r="H3792" s="1"/>
      <c r="K3792" s="1"/>
      <c r="O3792" s="1"/>
      <c r="P3792" s="1"/>
      <c r="T3792" s="1"/>
      <c r="U3792" s="1"/>
    </row>
    <row r="3793" spans="8:21" x14ac:dyDescent="0.3">
      <c r="H3793" s="1"/>
      <c r="K3793" s="1"/>
      <c r="O3793" s="1"/>
      <c r="P3793" s="1"/>
      <c r="T3793" s="1"/>
      <c r="U3793" s="1"/>
    </row>
    <row r="3794" spans="8:21" x14ac:dyDescent="0.3">
      <c r="H3794" s="1"/>
      <c r="K3794" s="1"/>
      <c r="O3794" s="1"/>
      <c r="P3794" s="1"/>
      <c r="T3794" s="1"/>
      <c r="U3794" s="1"/>
    </row>
    <row r="3795" spans="8:21" x14ac:dyDescent="0.3">
      <c r="H3795" s="1"/>
      <c r="K3795" s="1"/>
      <c r="O3795" s="1"/>
      <c r="P3795" s="1"/>
      <c r="T3795" s="1"/>
      <c r="U3795" s="1"/>
    </row>
    <row r="3796" spans="8:21" x14ac:dyDescent="0.3">
      <c r="H3796" s="1"/>
      <c r="K3796" s="1"/>
      <c r="O3796" s="1"/>
      <c r="P3796" s="1"/>
      <c r="T3796" s="1"/>
      <c r="U3796" s="1"/>
    </row>
    <row r="3797" spans="8:21" x14ac:dyDescent="0.3">
      <c r="H3797" s="1"/>
      <c r="K3797" s="1"/>
      <c r="O3797" s="1"/>
      <c r="P3797" s="1"/>
      <c r="T3797" s="1"/>
      <c r="U3797" s="1"/>
    </row>
    <row r="3798" spans="8:21" x14ac:dyDescent="0.3">
      <c r="H3798" s="1"/>
      <c r="K3798" s="1"/>
      <c r="O3798" s="1"/>
      <c r="P3798" s="1"/>
      <c r="T3798" s="1"/>
      <c r="U3798" s="1"/>
    </row>
    <row r="3799" spans="8:21" x14ac:dyDescent="0.3">
      <c r="H3799" s="1"/>
      <c r="K3799" s="1"/>
      <c r="O3799" s="1"/>
      <c r="P3799" s="1"/>
      <c r="T3799" s="1"/>
      <c r="U3799" s="1"/>
    </row>
    <row r="3800" spans="8:21" x14ac:dyDescent="0.3">
      <c r="H3800" s="1"/>
      <c r="K3800" s="1"/>
      <c r="O3800" s="1"/>
      <c r="P3800" s="1"/>
      <c r="T3800" s="1"/>
      <c r="U3800" s="1"/>
    </row>
    <row r="3801" spans="8:21" x14ac:dyDescent="0.3">
      <c r="H3801" s="1"/>
      <c r="K3801" s="1"/>
      <c r="O3801" s="1"/>
      <c r="P3801" s="1"/>
      <c r="T3801" s="1"/>
      <c r="U3801" s="1"/>
    </row>
    <row r="3802" spans="8:21" x14ac:dyDescent="0.3">
      <c r="H3802" s="1"/>
      <c r="K3802" s="1"/>
      <c r="O3802" s="1"/>
      <c r="P3802" s="1"/>
      <c r="T3802" s="1"/>
      <c r="U3802" s="1"/>
    </row>
    <row r="3803" spans="8:21" x14ac:dyDescent="0.3">
      <c r="H3803" s="1"/>
      <c r="K3803" s="1"/>
      <c r="O3803" s="1"/>
      <c r="P3803" s="1"/>
      <c r="T3803" s="1"/>
      <c r="U3803" s="1"/>
    </row>
    <row r="3804" spans="8:21" x14ac:dyDescent="0.3">
      <c r="H3804" s="1"/>
      <c r="K3804" s="1"/>
      <c r="O3804" s="1"/>
      <c r="P3804" s="1"/>
      <c r="T3804" s="1"/>
      <c r="U3804" s="1"/>
    </row>
    <row r="3805" spans="8:21" x14ac:dyDescent="0.3">
      <c r="H3805" s="1"/>
      <c r="K3805" s="1"/>
      <c r="O3805" s="1"/>
      <c r="P3805" s="1"/>
      <c r="T3805" s="1"/>
      <c r="U3805" s="1"/>
    </row>
    <row r="3806" spans="8:21" x14ac:dyDescent="0.3">
      <c r="H3806" s="1"/>
      <c r="K3806" s="1"/>
      <c r="O3806" s="1"/>
      <c r="P3806" s="1"/>
      <c r="T3806" s="1"/>
      <c r="U3806" s="1"/>
    </row>
    <row r="3807" spans="8:21" x14ac:dyDescent="0.3">
      <c r="H3807" s="1"/>
      <c r="K3807" s="1"/>
      <c r="O3807" s="1"/>
      <c r="P3807" s="1"/>
      <c r="T3807" s="1"/>
      <c r="U3807" s="1"/>
    </row>
    <row r="3808" spans="8:21" x14ac:dyDescent="0.3">
      <c r="H3808" s="1"/>
      <c r="K3808" s="1"/>
      <c r="O3808" s="1"/>
      <c r="P3808" s="1"/>
      <c r="T3808" s="1"/>
      <c r="U3808" s="1"/>
    </row>
    <row r="3809" spans="8:21" x14ac:dyDescent="0.3">
      <c r="H3809" s="1"/>
      <c r="K3809" s="1"/>
      <c r="O3809" s="1"/>
      <c r="P3809" s="1"/>
      <c r="T3809" s="1"/>
      <c r="U3809" s="1"/>
    </row>
    <row r="3810" spans="8:21" x14ac:dyDescent="0.3">
      <c r="H3810" s="1"/>
      <c r="K3810" s="1"/>
      <c r="O3810" s="1"/>
      <c r="P3810" s="1"/>
      <c r="T3810" s="1"/>
      <c r="U3810" s="1"/>
    </row>
    <row r="3811" spans="8:21" x14ac:dyDescent="0.3">
      <c r="H3811" s="1"/>
      <c r="K3811" s="1"/>
      <c r="O3811" s="1"/>
      <c r="P3811" s="1"/>
      <c r="T3811" s="1"/>
      <c r="U3811" s="1"/>
    </row>
    <row r="3812" spans="8:21" x14ac:dyDescent="0.3">
      <c r="H3812" s="1"/>
      <c r="K3812" s="1"/>
      <c r="O3812" s="1"/>
      <c r="P3812" s="1"/>
      <c r="T3812" s="1"/>
      <c r="U3812" s="1"/>
    </row>
    <row r="3813" spans="8:21" x14ac:dyDescent="0.3">
      <c r="H3813" s="1"/>
      <c r="K3813" s="1"/>
      <c r="O3813" s="1"/>
      <c r="P3813" s="1"/>
      <c r="T3813" s="1"/>
      <c r="U3813" s="1"/>
    </row>
    <row r="3814" spans="8:21" x14ac:dyDescent="0.3">
      <c r="H3814" s="1"/>
      <c r="K3814" s="1"/>
      <c r="O3814" s="1"/>
      <c r="P3814" s="1"/>
      <c r="T3814" s="1"/>
      <c r="U3814" s="1"/>
    </row>
    <row r="3815" spans="8:21" x14ac:dyDescent="0.3">
      <c r="H3815" s="1"/>
      <c r="K3815" s="1"/>
      <c r="O3815" s="1"/>
      <c r="P3815" s="1"/>
      <c r="T3815" s="1"/>
      <c r="U3815" s="1"/>
    </row>
    <row r="3816" spans="8:21" x14ac:dyDescent="0.3">
      <c r="H3816" s="1"/>
      <c r="K3816" s="1"/>
      <c r="O3816" s="1"/>
      <c r="P3816" s="1"/>
      <c r="T3816" s="1"/>
      <c r="U3816" s="1"/>
    </row>
    <row r="3817" spans="8:21" x14ac:dyDescent="0.3">
      <c r="H3817" s="1"/>
      <c r="K3817" s="1"/>
      <c r="O3817" s="1"/>
      <c r="P3817" s="1"/>
      <c r="T3817" s="1"/>
      <c r="U3817" s="1"/>
    </row>
    <row r="3818" spans="8:21" x14ac:dyDescent="0.3">
      <c r="H3818" s="1"/>
      <c r="K3818" s="1"/>
      <c r="O3818" s="1"/>
      <c r="P3818" s="1"/>
      <c r="T3818" s="1"/>
      <c r="U3818" s="1"/>
    </row>
    <row r="3819" spans="8:21" x14ac:dyDescent="0.3">
      <c r="H3819" s="1"/>
      <c r="K3819" s="1"/>
      <c r="O3819" s="1"/>
      <c r="P3819" s="1"/>
      <c r="T3819" s="1"/>
      <c r="U3819" s="1"/>
    </row>
    <row r="3820" spans="8:21" x14ac:dyDescent="0.3">
      <c r="H3820" s="1"/>
      <c r="K3820" s="1"/>
      <c r="O3820" s="1"/>
      <c r="P3820" s="1"/>
      <c r="T3820" s="1"/>
      <c r="U3820" s="1"/>
    </row>
    <row r="3821" spans="8:21" x14ac:dyDescent="0.3">
      <c r="H3821" s="1"/>
      <c r="K3821" s="1"/>
      <c r="O3821" s="1"/>
      <c r="P3821" s="1"/>
      <c r="T3821" s="1"/>
      <c r="U3821" s="1"/>
    </row>
    <row r="3822" spans="8:21" x14ac:dyDescent="0.3">
      <c r="H3822" s="1"/>
      <c r="K3822" s="1"/>
      <c r="O3822" s="1"/>
      <c r="P3822" s="1"/>
      <c r="T3822" s="1"/>
      <c r="U3822" s="1"/>
    </row>
    <row r="3823" spans="8:21" x14ac:dyDescent="0.3">
      <c r="H3823" s="1"/>
      <c r="K3823" s="1"/>
      <c r="O3823" s="1"/>
      <c r="P3823" s="1"/>
      <c r="T3823" s="1"/>
      <c r="U3823" s="1"/>
    </row>
    <row r="3824" spans="8:21" x14ac:dyDescent="0.3">
      <c r="H3824" s="1"/>
      <c r="K3824" s="1"/>
      <c r="O3824" s="1"/>
      <c r="P3824" s="1"/>
      <c r="T3824" s="1"/>
      <c r="U3824" s="1"/>
    </row>
    <row r="3825" spans="8:21" x14ac:dyDescent="0.3">
      <c r="H3825" s="1"/>
      <c r="K3825" s="1"/>
      <c r="O3825" s="1"/>
      <c r="P3825" s="1"/>
      <c r="T3825" s="1"/>
      <c r="U3825" s="1"/>
    </row>
    <row r="3826" spans="8:21" x14ac:dyDescent="0.3">
      <c r="H3826" s="1"/>
      <c r="K3826" s="1"/>
      <c r="O3826" s="1"/>
      <c r="P3826" s="1"/>
      <c r="T3826" s="1"/>
      <c r="U3826" s="1"/>
    </row>
    <row r="3827" spans="8:21" x14ac:dyDescent="0.3">
      <c r="H3827" s="1"/>
      <c r="K3827" s="1"/>
      <c r="O3827" s="1"/>
      <c r="P3827" s="1"/>
      <c r="T3827" s="1"/>
      <c r="U3827" s="1"/>
    </row>
    <row r="3828" spans="8:21" x14ac:dyDescent="0.3">
      <c r="H3828" s="1"/>
      <c r="K3828" s="1"/>
      <c r="O3828" s="1"/>
      <c r="P3828" s="1"/>
      <c r="T3828" s="1"/>
      <c r="U3828" s="1"/>
    </row>
    <row r="3829" spans="8:21" x14ac:dyDescent="0.3">
      <c r="H3829" s="1"/>
      <c r="K3829" s="1"/>
      <c r="O3829" s="1"/>
      <c r="P3829" s="1"/>
      <c r="T3829" s="1"/>
      <c r="U3829" s="1"/>
    </row>
    <row r="3830" spans="8:21" x14ac:dyDescent="0.3">
      <c r="H3830" s="1"/>
      <c r="K3830" s="1"/>
      <c r="O3830" s="1"/>
      <c r="P3830" s="1"/>
      <c r="T3830" s="1"/>
      <c r="U3830" s="1"/>
    </row>
    <row r="3831" spans="8:21" x14ac:dyDescent="0.3">
      <c r="H3831" s="1"/>
      <c r="K3831" s="1"/>
      <c r="O3831" s="1"/>
      <c r="P3831" s="1"/>
      <c r="T3831" s="1"/>
      <c r="U3831" s="1"/>
    </row>
    <row r="3832" spans="8:21" x14ac:dyDescent="0.3">
      <c r="H3832" s="1"/>
      <c r="K3832" s="1"/>
      <c r="O3832" s="1"/>
      <c r="P3832" s="1"/>
      <c r="T3832" s="1"/>
      <c r="U3832" s="1"/>
    </row>
    <row r="3833" spans="8:21" x14ac:dyDescent="0.3">
      <c r="H3833" s="1"/>
      <c r="K3833" s="1"/>
      <c r="O3833" s="1"/>
      <c r="P3833" s="1"/>
      <c r="T3833" s="1"/>
      <c r="U3833" s="1"/>
    </row>
    <row r="3834" spans="8:21" x14ac:dyDescent="0.3">
      <c r="H3834" s="1"/>
      <c r="K3834" s="1"/>
      <c r="O3834" s="1"/>
      <c r="P3834" s="1"/>
      <c r="T3834" s="1"/>
      <c r="U3834" s="1"/>
    </row>
    <row r="3835" spans="8:21" x14ac:dyDescent="0.3">
      <c r="H3835" s="1"/>
      <c r="K3835" s="1"/>
      <c r="O3835" s="1"/>
      <c r="P3835" s="1"/>
      <c r="T3835" s="1"/>
      <c r="U3835" s="1"/>
    </row>
    <row r="3836" spans="8:21" x14ac:dyDescent="0.3">
      <c r="H3836" s="1"/>
      <c r="K3836" s="1"/>
      <c r="O3836" s="1"/>
      <c r="P3836" s="1"/>
      <c r="T3836" s="1"/>
      <c r="U3836" s="1"/>
    </row>
    <row r="3837" spans="8:21" x14ac:dyDescent="0.3">
      <c r="H3837" s="1"/>
      <c r="K3837" s="1"/>
      <c r="O3837" s="1"/>
      <c r="P3837" s="1"/>
      <c r="T3837" s="1"/>
      <c r="U3837" s="1"/>
    </row>
    <row r="3838" spans="8:21" x14ac:dyDescent="0.3">
      <c r="H3838" s="1"/>
      <c r="K3838" s="1"/>
      <c r="O3838" s="1"/>
      <c r="P3838" s="1"/>
      <c r="T3838" s="1"/>
      <c r="U3838" s="1"/>
    </row>
    <row r="3839" spans="8:21" x14ac:dyDescent="0.3">
      <c r="H3839" s="1"/>
      <c r="K3839" s="1"/>
      <c r="O3839" s="1"/>
      <c r="P3839" s="1"/>
      <c r="T3839" s="1"/>
      <c r="U3839" s="1"/>
    </row>
    <row r="3840" spans="8:21" x14ac:dyDescent="0.3">
      <c r="H3840" s="1"/>
      <c r="K3840" s="1"/>
      <c r="O3840" s="1"/>
      <c r="P3840" s="1"/>
      <c r="T3840" s="1"/>
      <c r="U3840" s="1"/>
    </row>
    <row r="3841" spans="8:21" x14ac:dyDescent="0.3">
      <c r="H3841" s="1"/>
      <c r="K3841" s="1"/>
      <c r="O3841" s="1"/>
      <c r="P3841" s="1"/>
      <c r="T3841" s="1"/>
      <c r="U3841" s="1"/>
    </row>
    <row r="3842" spans="8:21" x14ac:dyDescent="0.3">
      <c r="H3842" s="1"/>
      <c r="K3842" s="1"/>
      <c r="O3842" s="1"/>
      <c r="P3842" s="1"/>
      <c r="T3842" s="1"/>
      <c r="U3842" s="1"/>
    </row>
    <row r="3843" spans="8:21" x14ac:dyDescent="0.3">
      <c r="H3843" s="1"/>
      <c r="K3843" s="1"/>
      <c r="O3843" s="1"/>
      <c r="P3843" s="1"/>
      <c r="T3843" s="1"/>
      <c r="U3843" s="1"/>
    </row>
    <row r="3844" spans="8:21" x14ac:dyDescent="0.3">
      <c r="H3844" s="1"/>
      <c r="K3844" s="1"/>
      <c r="O3844" s="1"/>
      <c r="P3844" s="1"/>
      <c r="T3844" s="1"/>
      <c r="U3844" s="1"/>
    </row>
    <row r="3845" spans="8:21" x14ac:dyDescent="0.3">
      <c r="H3845" s="1"/>
      <c r="K3845" s="1"/>
      <c r="O3845" s="1"/>
      <c r="P3845" s="1"/>
      <c r="T3845" s="1"/>
      <c r="U3845" s="1"/>
    </row>
    <row r="3846" spans="8:21" x14ac:dyDescent="0.3">
      <c r="H3846" s="1"/>
      <c r="K3846" s="1"/>
      <c r="O3846" s="1"/>
      <c r="P3846" s="1"/>
      <c r="T3846" s="1"/>
      <c r="U3846" s="1"/>
    </row>
    <row r="3847" spans="8:21" x14ac:dyDescent="0.3">
      <c r="H3847" s="1"/>
      <c r="K3847" s="1"/>
      <c r="O3847" s="1"/>
      <c r="P3847" s="1"/>
      <c r="T3847" s="1"/>
      <c r="U3847" s="1"/>
    </row>
    <row r="3848" spans="8:21" x14ac:dyDescent="0.3">
      <c r="H3848" s="1"/>
      <c r="K3848" s="1"/>
      <c r="O3848" s="1"/>
      <c r="P3848" s="1"/>
      <c r="T3848" s="1"/>
      <c r="U3848" s="1"/>
    </row>
    <row r="3849" spans="8:21" x14ac:dyDescent="0.3">
      <c r="H3849" s="1"/>
      <c r="K3849" s="1"/>
      <c r="O3849" s="1"/>
      <c r="P3849" s="1"/>
      <c r="T3849" s="1"/>
      <c r="U3849" s="1"/>
    </row>
    <row r="3850" spans="8:21" x14ac:dyDescent="0.3">
      <c r="H3850" s="1"/>
      <c r="K3850" s="1"/>
      <c r="O3850" s="1"/>
      <c r="P3850" s="1"/>
      <c r="T3850" s="1"/>
      <c r="U3850" s="1"/>
    </row>
    <row r="3851" spans="8:21" x14ac:dyDescent="0.3">
      <c r="H3851" s="1"/>
      <c r="K3851" s="1"/>
      <c r="O3851" s="1"/>
      <c r="P3851" s="1"/>
      <c r="T3851" s="1"/>
      <c r="U3851" s="1"/>
    </row>
    <row r="3852" spans="8:21" x14ac:dyDescent="0.3">
      <c r="H3852" s="1"/>
      <c r="K3852" s="1"/>
      <c r="O3852" s="1"/>
      <c r="P3852" s="1"/>
      <c r="T3852" s="1"/>
      <c r="U3852" s="1"/>
    </row>
    <row r="3853" spans="8:21" x14ac:dyDescent="0.3">
      <c r="H3853" s="1"/>
      <c r="K3853" s="1"/>
      <c r="O3853" s="1"/>
      <c r="P3853" s="1"/>
      <c r="T3853" s="1"/>
      <c r="U3853" s="1"/>
    </row>
    <row r="3854" spans="8:21" x14ac:dyDescent="0.3">
      <c r="H3854" s="1"/>
      <c r="K3854" s="1"/>
      <c r="O3854" s="1"/>
      <c r="P3854" s="1"/>
      <c r="T3854" s="1"/>
      <c r="U3854" s="1"/>
    </row>
    <row r="3855" spans="8:21" x14ac:dyDescent="0.3">
      <c r="H3855" s="1"/>
      <c r="K3855" s="1"/>
      <c r="O3855" s="1"/>
      <c r="P3855" s="1"/>
      <c r="T3855" s="1"/>
      <c r="U3855" s="1"/>
    </row>
    <row r="3856" spans="8:21" x14ac:dyDescent="0.3">
      <c r="H3856" s="1"/>
      <c r="K3856" s="1"/>
      <c r="O3856" s="1"/>
      <c r="P3856" s="1"/>
      <c r="T3856" s="1"/>
      <c r="U3856" s="1"/>
    </row>
    <row r="3857" spans="8:21" x14ac:dyDescent="0.3">
      <c r="H3857" s="1"/>
      <c r="K3857" s="1"/>
      <c r="O3857" s="1"/>
      <c r="P3857" s="1"/>
      <c r="T3857" s="1"/>
      <c r="U3857" s="1"/>
    </row>
    <row r="3858" spans="8:21" x14ac:dyDescent="0.3">
      <c r="H3858" s="1"/>
      <c r="K3858" s="1"/>
      <c r="O3858" s="1"/>
      <c r="P3858" s="1"/>
      <c r="T3858" s="1"/>
      <c r="U3858" s="1"/>
    </row>
    <row r="3859" spans="8:21" x14ac:dyDescent="0.3">
      <c r="H3859" s="1"/>
      <c r="K3859" s="1"/>
      <c r="O3859" s="1"/>
      <c r="P3859" s="1"/>
      <c r="T3859" s="1"/>
      <c r="U3859" s="1"/>
    </row>
    <row r="3860" spans="8:21" x14ac:dyDescent="0.3">
      <c r="H3860" s="1"/>
      <c r="K3860" s="1"/>
      <c r="O3860" s="1"/>
      <c r="P3860" s="1"/>
      <c r="T3860" s="1"/>
      <c r="U3860" s="1"/>
    </row>
    <row r="3861" spans="8:21" x14ac:dyDescent="0.3">
      <c r="H3861" s="1"/>
      <c r="K3861" s="1"/>
      <c r="O3861" s="1"/>
      <c r="P3861" s="1"/>
      <c r="T3861" s="1"/>
      <c r="U3861" s="1"/>
    </row>
    <row r="3862" spans="8:21" x14ac:dyDescent="0.3">
      <c r="H3862" s="1"/>
      <c r="K3862" s="1"/>
      <c r="O3862" s="1"/>
      <c r="P3862" s="1"/>
      <c r="T3862" s="1"/>
      <c r="U3862" s="1"/>
    </row>
    <row r="3863" spans="8:21" x14ac:dyDescent="0.3">
      <c r="H3863" s="1"/>
      <c r="K3863" s="1"/>
      <c r="O3863" s="1"/>
      <c r="P3863" s="1"/>
      <c r="T3863" s="1"/>
      <c r="U3863" s="1"/>
    </row>
    <row r="3864" spans="8:21" x14ac:dyDescent="0.3">
      <c r="H3864" s="1"/>
      <c r="K3864" s="1"/>
      <c r="O3864" s="1"/>
      <c r="P3864" s="1"/>
      <c r="T3864" s="1"/>
      <c r="U3864" s="1"/>
    </row>
    <row r="3865" spans="8:21" x14ac:dyDescent="0.3">
      <c r="H3865" s="1"/>
      <c r="K3865" s="1"/>
      <c r="O3865" s="1"/>
      <c r="P3865" s="1"/>
      <c r="T3865" s="1"/>
      <c r="U3865" s="1"/>
    </row>
    <row r="3866" spans="8:21" x14ac:dyDescent="0.3">
      <c r="H3866" s="1"/>
      <c r="K3866" s="1"/>
      <c r="O3866" s="1"/>
      <c r="P3866" s="1"/>
      <c r="T3866" s="1"/>
      <c r="U3866" s="1"/>
    </row>
    <row r="3867" spans="8:21" x14ac:dyDescent="0.3">
      <c r="H3867" s="1"/>
      <c r="K3867" s="1"/>
      <c r="O3867" s="1"/>
      <c r="P3867" s="1"/>
      <c r="T3867" s="1"/>
      <c r="U3867" s="1"/>
    </row>
    <row r="3868" spans="8:21" x14ac:dyDescent="0.3">
      <c r="H3868" s="1"/>
      <c r="K3868" s="1"/>
      <c r="O3868" s="1"/>
      <c r="P3868" s="1"/>
      <c r="T3868" s="1"/>
      <c r="U3868" s="1"/>
    </row>
    <row r="3869" spans="8:21" x14ac:dyDescent="0.3">
      <c r="H3869" s="1"/>
      <c r="K3869" s="1"/>
      <c r="O3869" s="1"/>
      <c r="P3869" s="1"/>
      <c r="T3869" s="1"/>
      <c r="U3869" s="1"/>
    </row>
    <row r="3870" spans="8:21" x14ac:dyDescent="0.3">
      <c r="H3870" s="1"/>
      <c r="K3870" s="1"/>
      <c r="O3870" s="1"/>
      <c r="P3870" s="1"/>
      <c r="T3870" s="1"/>
      <c r="U3870" s="1"/>
    </row>
    <row r="3871" spans="8:21" x14ac:dyDescent="0.3">
      <c r="H3871" s="1"/>
      <c r="K3871" s="1"/>
      <c r="O3871" s="1"/>
      <c r="P3871" s="1"/>
      <c r="T3871" s="1"/>
      <c r="U3871" s="1"/>
    </row>
    <row r="3872" spans="8:21" x14ac:dyDescent="0.3">
      <c r="H3872" s="1"/>
      <c r="K3872" s="1"/>
      <c r="O3872" s="1"/>
      <c r="P3872" s="1"/>
      <c r="T3872" s="1"/>
      <c r="U3872" s="1"/>
    </row>
    <row r="3873" spans="8:21" x14ac:dyDescent="0.3">
      <c r="H3873" s="1"/>
      <c r="K3873" s="1"/>
      <c r="O3873" s="1"/>
      <c r="P3873" s="1"/>
      <c r="T3873" s="1"/>
      <c r="U3873" s="1"/>
    </row>
    <row r="3874" spans="8:21" x14ac:dyDescent="0.3">
      <c r="H3874" s="1"/>
      <c r="K3874" s="1"/>
      <c r="O3874" s="1"/>
      <c r="P3874" s="1"/>
      <c r="T3874" s="1"/>
      <c r="U3874" s="1"/>
    </row>
    <row r="3875" spans="8:21" x14ac:dyDescent="0.3">
      <c r="H3875" s="1"/>
      <c r="K3875" s="1"/>
      <c r="O3875" s="1"/>
      <c r="P3875" s="1"/>
      <c r="T3875" s="1"/>
      <c r="U3875" s="1"/>
    </row>
    <row r="3876" spans="8:21" x14ac:dyDescent="0.3">
      <c r="H3876" s="1"/>
      <c r="K3876" s="1"/>
      <c r="O3876" s="1"/>
      <c r="P3876" s="1"/>
      <c r="T3876" s="1"/>
      <c r="U3876" s="1"/>
    </row>
    <row r="3877" spans="8:21" x14ac:dyDescent="0.3">
      <c r="H3877" s="1"/>
      <c r="K3877" s="1"/>
      <c r="O3877" s="1"/>
      <c r="P3877" s="1"/>
      <c r="T3877" s="1"/>
      <c r="U3877" s="1"/>
    </row>
    <row r="3878" spans="8:21" x14ac:dyDescent="0.3">
      <c r="H3878" s="1"/>
      <c r="K3878" s="1"/>
      <c r="O3878" s="1"/>
      <c r="P3878" s="1"/>
      <c r="T3878" s="1"/>
      <c r="U3878" s="1"/>
    </row>
    <row r="3879" spans="8:21" x14ac:dyDescent="0.3">
      <c r="H3879" s="1"/>
      <c r="K3879" s="1"/>
      <c r="O3879" s="1"/>
      <c r="P3879" s="1"/>
      <c r="T3879" s="1"/>
      <c r="U3879" s="1"/>
    </row>
    <row r="3880" spans="8:21" x14ac:dyDescent="0.3">
      <c r="H3880" s="1"/>
      <c r="K3880" s="1"/>
      <c r="O3880" s="1"/>
      <c r="P3880" s="1"/>
      <c r="T3880" s="1"/>
      <c r="U3880" s="1"/>
    </row>
    <row r="3881" spans="8:21" x14ac:dyDescent="0.3">
      <c r="H3881" s="1"/>
      <c r="K3881" s="1"/>
      <c r="O3881" s="1"/>
      <c r="P3881" s="1"/>
      <c r="T3881" s="1"/>
      <c r="U3881" s="1"/>
    </row>
    <row r="3882" spans="8:21" x14ac:dyDescent="0.3">
      <c r="H3882" s="1"/>
      <c r="K3882" s="1"/>
      <c r="O3882" s="1"/>
      <c r="P3882" s="1"/>
      <c r="T3882" s="1"/>
      <c r="U3882" s="1"/>
    </row>
    <row r="3883" spans="8:21" x14ac:dyDescent="0.3">
      <c r="H3883" s="1"/>
      <c r="K3883" s="1"/>
      <c r="O3883" s="1"/>
      <c r="P3883" s="1"/>
      <c r="T3883" s="1"/>
      <c r="U3883" s="1"/>
    </row>
    <row r="3884" spans="8:21" x14ac:dyDescent="0.3">
      <c r="H3884" s="1"/>
      <c r="K3884" s="1"/>
      <c r="O3884" s="1"/>
      <c r="P3884" s="1"/>
      <c r="T3884" s="1"/>
      <c r="U3884" s="1"/>
    </row>
    <row r="3885" spans="8:21" x14ac:dyDescent="0.3">
      <c r="H3885" s="1"/>
      <c r="K3885" s="1"/>
      <c r="O3885" s="1"/>
      <c r="P3885" s="1"/>
      <c r="T3885" s="1"/>
      <c r="U3885" s="1"/>
    </row>
    <row r="3886" spans="8:21" x14ac:dyDescent="0.3">
      <c r="H3886" s="1"/>
      <c r="K3886" s="1"/>
      <c r="O3886" s="1"/>
      <c r="P3886" s="1"/>
      <c r="T3886" s="1"/>
      <c r="U3886" s="1"/>
    </row>
    <row r="3887" spans="8:21" x14ac:dyDescent="0.3">
      <c r="H3887" s="1"/>
      <c r="K3887" s="1"/>
      <c r="O3887" s="1"/>
      <c r="P3887" s="1"/>
      <c r="T3887" s="1"/>
      <c r="U3887" s="1"/>
    </row>
    <row r="3888" spans="8:21" x14ac:dyDescent="0.3">
      <c r="H3888" s="1"/>
      <c r="K3888" s="1"/>
      <c r="O3888" s="1"/>
      <c r="P3888" s="1"/>
      <c r="T3888" s="1"/>
      <c r="U3888" s="1"/>
    </row>
    <row r="3889" spans="8:21" x14ac:dyDescent="0.3">
      <c r="H3889" s="1"/>
      <c r="K3889" s="1"/>
      <c r="O3889" s="1"/>
      <c r="P3889" s="1"/>
      <c r="T3889" s="1"/>
      <c r="U3889" s="1"/>
    </row>
    <row r="3890" spans="8:21" x14ac:dyDescent="0.3">
      <c r="H3890" s="1"/>
      <c r="K3890" s="1"/>
      <c r="O3890" s="1"/>
      <c r="P3890" s="1"/>
      <c r="T3890" s="1"/>
      <c r="U3890" s="1"/>
    </row>
    <row r="3891" spans="8:21" x14ac:dyDescent="0.3">
      <c r="H3891" s="1"/>
      <c r="K3891" s="1"/>
      <c r="O3891" s="1"/>
      <c r="P3891" s="1"/>
      <c r="T3891" s="1"/>
      <c r="U3891" s="1"/>
    </row>
    <row r="3892" spans="8:21" x14ac:dyDescent="0.3">
      <c r="H3892" s="1"/>
      <c r="K3892" s="1"/>
      <c r="O3892" s="1"/>
      <c r="P3892" s="1"/>
      <c r="T3892" s="1"/>
      <c r="U3892" s="1"/>
    </row>
    <row r="3893" spans="8:21" x14ac:dyDescent="0.3">
      <c r="H3893" s="1"/>
      <c r="K3893" s="1"/>
      <c r="O3893" s="1"/>
      <c r="P3893" s="1"/>
      <c r="T3893" s="1"/>
      <c r="U3893" s="1"/>
    </row>
    <row r="3894" spans="8:21" x14ac:dyDescent="0.3">
      <c r="H3894" s="1"/>
      <c r="K3894" s="1"/>
      <c r="O3894" s="1"/>
      <c r="P3894" s="1"/>
      <c r="T3894" s="1"/>
      <c r="U3894" s="1"/>
    </row>
    <row r="3895" spans="8:21" x14ac:dyDescent="0.3">
      <c r="H3895" s="1"/>
      <c r="K3895" s="1"/>
      <c r="O3895" s="1"/>
      <c r="P3895" s="1"/>
      <c r="T3895" s="1"/>
      <c r="U3895" s="1"/>
    </row>
    <row r="3896" spans="8:21" x14ac:dyDescent="0.3">
      <c r="H3896" s="1"/>
      <c r="K3896" s="1"/>
      <c r="O3896" s="1"/>
      <c r="P3896" s="1"/>
      <c r="T3896" s="1"/>
      <c r="U3896" s="1"/>
    </row>
    <row r="3897" spans="8:21" x14ac:dyDescent="0.3">
      <c r="H3897" s="1"/>
      <c r="K3897" s="1"/>
      <c r="O3897" s="1"/>
      <c r="P3897" s="1"/>
      <c r="T3897" s="1"/>
      <c r="U3897" s="1"/>
    </row>
    <row r="3898" spans="8:21" x14ac:dyDescent="0.3">
      <c r="H3898" s="1"/>
      <c r="K3898" s="1"/>
      <c r="O3898" s="1"/>
      <c r="P3898" s="1"/>
      <c r="T3898" s="1"/>
      <c r="U3898" s="1"/>
    </row>
    <row r="3899" spans="8:21" x14ac:dyDescent="0.3">
      <c r="H3899" s="1"/>
      <c r="K3899" s="1"/>
      <c r="O3899" s="1"/>
      <c r="P3899" s="1"/>
      <c r="T3899" s="1"/>
      <c r="U3899" s="1"/>
    </row>
    <row r="3900" spans="8:21" x14ac:dyDescent="0.3">
      <c r="H3900" s="1"/>
      <c r="K3900" s="1"/>
      <c r="O3900" s="1"/>
      <c r="P3900" s="1"/>
      <c r="T3900" s="1"/>
      <c r="U3900" s="1"/>
    </row>
    <row r="3901" spans="8:21" x14ac:dyDescent="0.3">
      <c r="H3901" s="1"/>
      <c r="K3901" s="1"/>
      <c r="O3901" s="1"/>
      <c r="P3901" s="1"/>
      <c r="T3901" s="1"/>
      <c r="U3901" s="1"/>
    </row>
    <row r="3902" spans="8:21" x14ac:dyDescent="0.3">
      <c r="H3902" s="1"/>
      <c r="K3902" s="1"/>
      <c r="O3902" s="1"/>
      <c r="P3902" s="1"/>
      <c r="T3902" s="1"/>
      <c r="U3902" s="1"/>
    </row>
    <row r="3903" spans="8:21" x14ac:dyDescent="0.3">
      <c r="H3903" s="1"/>
      <c r="K3903" s="1"/>
      <c r="O3903" s="1"/>
      <c r="P3903" s="1"/>
      <c r="T3903" s="1"/>
      <c r="U3903" s="1"/>
    </row>
    <row r="3904" spans="8:21" x14ac:dyDescent="0.3">
      <c r="H3904" s="1"/>
      <c r="K3904" s="1"/>
      <c r="O3904" s="1"/>
      <c r="P3904" s="1"/>
      <c r="T3904" s="1"/>
      <c r="U3904" s="1"/>
    </row>
    <row r="3905" spans="8:21" x14ac:dyDescent="0.3">
      <c r="H3905" s="1"/>
      <c r="K3905" s="1"/>
      <c r="O3905" s="1"/>
      <c r="P3905" s="1"/>
      <c r="T3905" s="1"/>
      <c r="U3905" s="1"/>
    </row>
    <row r="3906" spans="8:21" x14ac:dyDescent="0.3">
      <c r="H3906" s="1"/>
      <c r="K3906" s="1"/>
      <c r="O3906" s="1"/>
      <c r="P3906" s="1"/>
      <c r="T3906" s="1"/>
      <c r="U3906" s="1"/>
    </row>
    <row r="3907" spans="8:21" x14ac:dyDescent="0.3">
      <c r="H3907" s="1"/>
      <c r="K3907" s="1"/>
      <c r="O3907" s="1"/>
      <c r="P3907" s="1"/>
      <c r="T3907" s="1"/>
      <c r="U3907" s="1"/>
    </row>
    <row r="3908" spans="8:21" x14ac:dyDescent="0.3">
      <c r="H3908" s="1"/>
      <c r="K3908" s="1"/>
      <c r="O3908" s="1"/>
      <c r="P3908" s="1"/>
      <c r="T3908" s="1"/>
      <c r="U3908" s="1"/>
    </row>
    <row r="3909" spans="8:21" x14ac:dyDescent="0.3">
      <c r="H3909" s="1"/>
      <c r="K3909" s="1"/>
      <c r="O3909" s="1"/>
      <c r="P3909" s="1"/>
      <c r="T3909" s="1"/>
      <c r="U3909" s="1"/>
    </row>
    <row r="3910" spans="8:21" x14ac:dyDescent="0.3">
      <c r="H3910" s="1"/>
      <c r="K3910" s="1"/>
      <c r="O3910" s="1"/>
      <c r="P3910" s="1"/>
      <c r="T3910" s="1"/>
      <c r="U3910" s="1"/>
    </row>
    <row r="3911" spans="8:21" x14ac:dyDescent="0.3">
      <c r="H3911" s="1"/>
      <c r="K3911" s="1"/>
      <c r="O3911" s="1"/>
      <c r="P3911" s="1"/>
      <c r="T3911" s="1"/>
      <c r="U3911" s="1"/>
    </row>
    <row r="3912" spans="8:21" x14ac:dyDescent="0.3">
      <c r="H3912" s="1"/>
      <c r="K3912" s="1"/>
      <c r="O3912" s="1"/>
      <c r="P3912" s="1"/>
      <c r="T3912" s="1"/>
      <c r="U3912" s="1"/>
    </row>
    <row r="3913" spans="8:21" x14ac:dyDescent="0.3">
      <c r="H3913" s="1"/>
      <c r="K3913" s="1"/>
      <c r="O3913" s="1"/>
      <c r="P3913" s="1"/>
      <c r="T3913" s="1"/>
      <c r="U3913" s="1"/>
    </row>
    <row r="3914" spans="8:21" x14ac:dyDescent="0.3">
      <c r="H3914" s="1"/>
      <c r="K3914" s="1"/>
      <c r="O3914" s="1"/>
      <c r="P3914" s="1"/>
      <c r="T3914" s="1"/>
      <c r="U3914" s="1"/>
    </row>
    <row r="3915" spans="8:21" x14ac:dyDescent="0.3">
      <c r="H3915" s="1"/>
      <c r="K3915" s="1"/>
      <c r="O3915" s="1"/>
      <c r="P3915" s="1"/>
      <c r="T3915" s="1"/>
      <c r="U3915" s="1"/>
    </row>
    <row r="3916" spans="8:21" x14ac:dyDescent="0.3">
      <c r="H3916" s="1"/>
      <c r="K3916" s="1"/>
      <c r="O3916" s="1"/>
      <c r="P3916" s="1"/>
      <c r="T3916" s="1"/>
      <c r="U3916" s="1"/>
    </row>
    <row r="3917" spans="8:21" x14ac:dyDescent="0.3">
      <c r="H3917" s="1"/>
      <c r="K3917" s="1"/>
      <c r="O3917" s="1"/>
      <c r="P3917" s="1"/>
      <c r="T3917" s="1"/>
      <c r="U3917" s="1"/>
    </row>
    <row r="3918" spans="8:21" x14ac:dyDescent="0.3">
      <c r="H3918" s="1"/>
      <c r="K3918" s="1"/>
      <c r="O3918" s="1"/>
      <c r="P3918" s="1"/>
      <c r="T3918" s="1"/>
      <c r="U3918" s="1"/>
    </row>
    <row r="3919" spans="8:21" x14ac:dyDescent="0.3">
      <c r="H3919" s="1"/>
      <c r="K3919" s="1"/>
      <c r="O3919" s="1"/>
      <c r="P3919" s="1"/>
      <c r="T3919" s="1"/>
      <c r="U3919" s="1"/>
    </row>
    <row r="3920" spans="8:21" x14ac:dyDescent="0.3">
      <c r="H3920" s="1"/>
      <c r="K3920" s="1"/>
      <c r="O3920" s="1"/>
      <c r="P3920" s="1"/>
      <c r="T3920" s="1"/>
      <c r="U3920" s="1"/>
    </row>
    <row r="3921" spans="8:21" x14ac:dyDescent="0.3">
      <c r="H3921" s="1"/>
      <c r="K3921" s="1"/>
      <c r="O3921" s="1"/>
      <c r="P3921" s="1"/>
      <c r="T3921" s="1"/>
      <c r="U3921" s="1"/>
    </row>
    <row r="3922" spans="8:21" x14ac:dyDescent="0.3">
      <c r="H3922" s="1"/>
      <c r="K3922" s="1"/>
      <c r="O3922" s="1"/>
      <c r="P3922" s="1"/>
      <c r="T3922" s="1"/>
      <c r="U3922" s="1"/>
    </row>
    <row r="3923" spans="8:21" x14ac:dyDescent="0.3">
      <c r="H3923" s="1"/>
      <c r="K3923" s="1"/>
      <c r="O3923" s="1"/>
      <c r="P3923" s="1"/>
      <c r="T3923" s="1"/>
      <c r="U3923" s="1"/>
    </row>
    <row r="3924" spans="8:21" x14ac:dyDescent="0.3">
      <c r="H3924" s="1"/>
      <c r="K3924" s="1"/>
      <c r="O3924" s="1"/>
      <c r="P3924" s="1"/>
      <c r="T3924" s="1"/>
      <c r="U3924" s="1"/>
    </row>
    <row r="3925" spans="8:21" x14ac:dyDescent="0.3">
      <c r="H3925" s="1"/>
      <c r="K3925" s="1"/>
      <c r="O3925" s="1"/>
      <c r="P3925" s="1"/>
      <c r="T3925" s="1"/>
      <c r="U3925" s="1"/>
    </row>
    <row r="3926" spans="8:21" x14ac:dyDescent="0.3">
      <c r="H3926" s="1"/>
      <c r="K3926" s="1"/>
      <c r="O3926" s="1"/>
      <c r="P3926" s="1"/>
      <c r="T3926" s="1"/>
      <c r="U3926" s="1"/>
    </row>
    <row r="3927" spans="8:21" x14ac:dyDescent="0.3">
      <c r="H3927" s="1"/>
      <c r="K3927" s="1"/>
      <c r="O3927" s="1"/>
      <c r="P3927" s="1"/>
      <c r="T3927" s="1"/>
      <c r="U3927" s="1"/>
    </row>
    <row r="3928" spans="8:21" x14ac:dyDescent="0.3">
      <c r="H3928" s="1"/>
      <c r="K3928" s="1"/>
      <c r="O3928" s="1"/>
      <c r="P3928" s="1"/>
      <c r="T3928" s="1"/>
      <c r="U3928" s="1"/>
    </row>
    <row r="3929" spans="8:21" x14ac:dyDescent="0.3">
      <c r="H3929" s="1"/>
      <c r="K3929" s="1"/>
      <c r="O3929" s="1"/>
      <c r="P3929" s="1"/>
      <c r="T3929" s="1"/>
      <c r="U3929" s="1"/>
    </row>
    <row r="3930" spans="8:21" x14ac:dyDescent="0.3">
      <c r="H3930" s="1"/>
      <c r="K3930" s="1"/>
      <c r="O3930" s="1"/>
      <c r="P3930" s="1"/>
      <c r="T3930" s="1"/>
      <c r="U3930" s="1"/>
    </row>
    <row r="3931" spans="8:21" x14ac:dyDescent="0.3">
      <c r="H3931" s="1"/>
      <c r="K3931" s="1"/>
      <c r="O3931" s="1"/>
      <c r="P3931" s="1"/>
      <c r="T3931" s="1"/>
      <c r="U3931" s="1"/>
    </row>
    <row r="3932" spans="8:21" x14ac:dyDescent="0.3">
      <c r="H3932" s="1"/>
      <c r="K3932" s="1"/>
      <c r="O3932" s="1"/>
      <c r="P3932" s="1"/>
      <c r="T3932" s="1"/>
      <c r="U3932" s="1"/>
    </row>
    <row r="3933" spans="8:21" x14ac:dyDescent="0.3">
      <c r="H3933" s="1"/>
      <c r="K3933" s="1"/>
      <c r="O3933" s="1"/>
      <c r="P3933" s="1"/>
      <c r="T3933" s="1"/>
      <c r="U3933" s="1"/>
    </row>
    <row r="3934" spans="8:21" x14ac:dyDescent="0.3">
      <c r="H3934" s="1"/>
      <c r="K3934" s="1"/>
      <c r="O3934" s="1"/>
      <c r="P3934" s="1"/>
      <c r="T3934" s="1"/>
      <c r="U3934" s="1"/>
    </row>
    <row r="3935" spans="8:21" x14ac:dyDescent="0.3">
      <c r="H3935" s="1"/>
      <c r="K3935" s="1"/>
      <c r="O3935" s="1"/>
      <c r="P3935" s="1"/>
      <c r="T3935" s="1"/>
      <c r="U3935" s="1"/>
    </row>
    <row r="3936" spans="8:21" x14ac:dyDescent="0.3">
      <c r="H3936" s="1"/>
      <c r="K3936" s="1"/>
      <c r="O3936" s="1"/>
      <c r="P3936" s="1"/>
      <c r="T3936" s="1"/>
      <c r="U3936" s="1"/>
    </row>
    <row r="3937" spans="8:21" x14ac:dyDescent="0.3">
      <c r="H3937" s="1"/>
      <c r="K3937" s="1"/>
      <c r="O3937" s="1"/>
      <c r="P3937" s="1"/>
      <c r="T3937" s="1"/>
      <c r="U3937" s="1"/>
    </row>
    <row r="3938" spans="8:21" x14ac:dyDescent="0.3">
      <c r="H3938" s="1"/>
      <c r="K3938" s="1"/>
      <c r="O3938" s="1"/>
      <c r="P3938" s="1"/>
      <c r="T3938" s="1"/>
      <c r="U3938" s="1"/>
    </row>
    <row r="3939" spans="8:21" x14ac:dyDescent="0.3">
      <c r="H3939" s="1"/>
      <c r="K3939" s="1"/>
      <c r="O3939" s="1"/>
      <c r="P3939" s="1"/>
      <c r="T3939" s="1"/>
      <c r="U3939" s="1"/>
    </row>
    <row r="3940" spans="8:21" x14ac:dyDescent="0.3">
      <c r="H3940" s="1"/>
      <c r="K3940" s="1"/>
      <c r="O3940" s="1"/>
      <c r="P3940" s="1"/>
      <c r="T3940" s="1"/>
      <c r="U3940" s="1"/>
    </row>
    <row r="3941" spans="8:21" x14ac:dyDescent="0.3">
      <c r="H3941" s="1"/>
      <c r="K3941" s="1"/>
      <c r="O3941" s="1"/>
      <c r="P3941" s="1"/>
      <c r="T3941" s="1"/>
      <c r="U3941" s="1"/>
    </row>
    <row r="3942" spans="8:21" x14ac:dyDescent="0.3">
      <c r="H3942" s="1"/>
      <c r="K3942" s="1"/>
      <c r="O3942" s="1"/>
      <c r="P3942" s="1"/>
      <c r="T3942" s="1"/>
      <c r="U3942" s="1"/>
    </row>
    <row r="3943" spans="8:21" x14ac:dyDescent="0.3">
      <c r="H3943" s="1"/>
      <c r="K3943" s="1"/>
      <c r="O3943" s="1"/>
      <c r="P3943" s="1"/>
      <c r="T3943" s="1"/>
      <c r="U3943" s="1"/>
    </row>
    <row r="3944" spans="8:21" x14ac:dyDescent="0.3">
      <c r="H3944" s="1"/>
      <c r="K3944" s="1"/>
      <c r="O3944" s="1"/>
      <c r="P3944" s="1"/>
      <c r="T3944" s="1"/>
      <c r="U3944" s="1"/>
    </row>
    <row r="3945" spans="8:21" x14ac:dyDescent="0.3">
      <c r="H3945" s="1"/>
      <c r="K3945" s="1"/>
      <c r="O3945" s="1"/>
      <c r="P3945" s="1"/>
      <c r="T3945" s="1"/>
      <c r="U3945" s="1"/>
    </row>
    <row r="3946" spans="8:21" x14ac:dyDescent="0.3">
      <c r="H3946" s="1"/>
      <c r="K3946" s="1"/>
      <c r="O3946" s="1"/>
      <c r="P3946" s="1"/>
      <c r="T3946" s="1"/>
      <c r="U3946" s="1"/>
    </row>
    <row r="3947" spans="8:21" x14ac:dyDescent="0.3">
      <c r="H3947" s="1"/>
      <c r="K3947" s="1"/>
      <c r="O3947" s="1"/>
      <c r="P3947" s="1"/>
      <c r="T3947" s="1"/>
      <c r="U3947" s="1"/>
    </row>
    <row r="3948" spans="8:21" x14ac:dyDescent="0.3">
      <c r="H3948" s="1"/>
      <c r="K3948" s="1"/>
      <c r="O3948" s="1"/>
      <c r="P3948" s="1"/>
      <c r="T3948" s="1"/>
      <c r="U3948" s="1"/>
    </row>
    <row r="3949" spans="8:21" x14ac:dyDescent="0.3">
      <c r="H3949" s="1"/>
      <c r="K3949" s="1"/>
      <c r="O3949" s="1"/>
      <c r="P3949" s="1"/>
      <c r="T3949" s="1"/>
      <c r="U3949" s="1"/>
    </row>
    <row r="3950" spans="8:21" x14ac:dyDescent="0.3">
      <c r="H3950" s="1"/>
      <c r="K3950" s="1"/>
      <c r="O3950" s="1"/>
      <c r="P3950" s="1"/>
      <c r="T3950" s="1"/>
      <c r="U3950" s="1"/>
    </row>
    <row r="3951" spans="8:21" x14ac:dyDescent="0.3">
      <c r="H3951" s="1"/>
      <c r="K3951" s="1"/>
      <c r="O3951" s="1"/>
      <c r="P3951" s="1"/>
      <c r="T3951" s="1"/>
      <c r="U3951" s="1"/>
    </row>
    <row r="3952" spans="8:21" x14ac:dyDescent="0.3">
      <c r="H3952" s="1"/>
      <c r="K3952" s="1"/>
      <c r="O3952" s="1"/>
      <c r="P3952" s="1"/>
      <c r="T3952" s="1"/>
      <c r="U3952" s="1"/>
    </row>
    <row r="3953" spans="8:21" x14ac:dyDescent="0.3">
      <c r="H3953" s="1"/>
      <c r="K3953" s="1"/>
      <c r="O3953" s="1"/>
      <c r="P3953" s="1"/>
      <c r="T3953" s="1"/>
      <c r="U3953" s="1"/>
    </row>
    <row r="3954" spans="8:21" x14ac:dyDescent="0.3">
      <c r="H3954" s="1"/>
      <c r="K3954" s="1"/>
      <c r="O3954" s="1"/>
      <c r="P3954" s="1"/>
      <c r="T3954" s="1"/>
      <c r="U3954" s="1"/>
    </row>
    <row r="3955" spans="8:21" x14ac:dyDescent="0.3">
      <c r="H3955" s="1"/>
      <c r="K3955" s="1"/>
      <c r="O3955" s="1"/>
      <c r="P3955" s="1"/>
      <c r="T3955" s="1"/>
      <c r="U3955" s="1"/>
    </row>
    <row r="3956" spans="8:21" x14ac:dyDescent="0.3">
      <c r="H3956" s="1"/>
      <c r="K3956" s="1"/>
      <c r="O3956" s="1"/>
      <c r="P3956" s="1"/>
      <c r="T3956" s="1"/>
      <c r="U3956" s="1"/>
    </row>
    <row r="3957" spans="8:21" x14ac:dyDescent="0.3">
      <c r="H3957" s="1"/>
      <c r="K3957" s="1"/>
      <c r="O3957" s="1"/>
      <c r="P3957" s="1"/>
      <c r="T3957" s="1"/>
      <c r="U3957" s="1"/>
    </row>
    <row r="3958" spans="8:21" x14ac:dyDescent="0.3">
      <c r="H3958" s="1"/>
      <c r="K3958" s="1"/>
      <c r="O3958" s="1"/>
      <c r="P3958" s="1"/>
      <c r="T3958" s="1"/>
      <c r="U3958" s="1"/>
    </row>
    <row r="3959" spans="8:21" x14ac:dyDescent="0.3">
      <c r="H3959" s="1"/>
      <c r="K3959" s="1"/>
      <c r="O3959" s="1"/>
      <c r="P3959" s="1"/>
      <c r="T3959" s="1"/>
      <c r="U3959" s="1"/>
    </row>
    <row r="3960" spans="8:21" x14ac:dyDescent="0.3">
      <c r="H3960" s="1"/>
      <c r="K3960" s="1"/>
      <c r="O3960" s="1"/>
      <c r="P3960" s="1"/>
      <c r="T3960" s="1"/>
      <c r="U3960" s="1"/>
    </row>
    <row r="3961" spans="8:21" x14ac:dyDescent="0.3">
      <c r="H3961" s="1"/>
      <c r="K3961" s="1"/>
      <c r="O3961" s="1"/>
      <c r="P3961" s="1"/>
      <c r="T3961" s="1"/>
      <c r="U3961" s="1"/>
    </row>
    <row r="3962" spans="8:21" x14ac:dyDescent="0.3">
      <c r="H3962" s="1"/>
      <c r="K3962" s="1"/>
      <c r="O3962" s="1"/>
      <c r="P3962" s="1"/>
      <c r="T3962" s="1"/>
      <c r="U3962" s="1"/>
    </row>
    <row r="3963" spans="8:21" x14ac:dyDescent="0.3">
      <c r="H3963" s="1"/>
      <c r="K3963" s="1"/>
      <c r="O3963" s="1"/>
      <c r="P3963" s="1"/>
      <c r="T3963" s="1"/>
      <c r="U3963" s="1"/>
    </row>
    <row r="3964" spans="8:21" x14ac:dyDescent="0.3">
      <c r="H3964" s="1"/>
      <c r="K3964" s="1"/>
      <c r="O3964" s="1"/>
      <c r="P3964" s="1"/>
      <c r="T3964" s="1"/>
      <c r="U3964" s="1"/>
    </row>
    <row r="3965" spans="8:21" x14ac:dyDescent="0.3">
      <c r="H3965" s="1"/>
      <c r="K3965" s="1"/>
      <c r="O3965" s="1"/>
      <c r="P3965" s="1"/>
      <c r="T3965" s="1"/>
      <c r="U3965" s="1"/>
    </row>
    <row r="3966" spans="8:21" x14ac:dyDescent="0.3">
      <c r="H3966" s="1"/>
      <c r="K3966" s="1"/>
      <c r="O3966" s="1"/>
      <c r="P3966" s="1"/>
      <c r="T3966" s="1"/>
      <c r="U3966" s="1"/>
    </row>
    <row r="3967" spans="8:21" x14ac:dyDescent="0.3">
      <c r="H3967" s="1"/>
      <c r="K3967" s="1"/>
      <c r="O3967" s="1"/>
      <c r="P3967" s="1"/>
      <c r="T3967" s="1"/>
      <c r="U3967" s="1"/>
    </row>
    <row r="3968" spans="8:21" x14ac:dyDescent="0.3">
      <c r="H3968" s="1"/>
      <c r="K3968" s="1"/>
      <c r="O3968" s="1"/>
      <c r="P3968" s="1"/>
      <c r="T3968" s="1"/>
      <c r="U3968" s="1"/>
    </row>
    <row r="3969" spans="8:21" x14ac:dyDescent="0.3">
      <c r="H3969" s="1"/>
      <c r="K3969" s="1"/>
      <c r="O3969" s="1"/>
      <c r="P3969" s="1"/>
      <c r="T3969" s="1"/>
      <c r="U3969" s="1"/>
    </row>
    <row r="3970" spans="8:21" x14ac:dyDescent="0.3">
      <c r="H3970" s="1"/>
      <c r="K3970" s="1"/>
      <c r="O3970" s="1"/>
      <c r="P3970" s="1"/>
      <c r="T3970" s="1"/>
      <c r="U3970" s="1"/>
    </row>
    <row r="3971" spans="8:21" x14ac:dyDescent="0.3">
      <c r="H3971" s="1"/>
      <c r="K3971" s="1"/>
      <c r="O3971" s="1"/>
      <c r="P3971" s="1"/>
      <c r="T3971" s="1"/>
      <c r="U3971" s="1"/>
    </row>
    <row r="3972" spans="8:21" x14ac:dyDescent="0.3">
      <c r="H3972" s="1"/>
      <c r="K3972" s="1"/>
      <c r="O3972" s="1"/>
      <c r="P3972" s="1"/>
      <c r="T3972" s="1"/>
      <c r="U3972" s="1"/>
    </row>
    <row r="3973" spans="8:21" x14ac:dyDescent="0.3">
      <c r="H3973" s="1"/>
      <c r="K3973" s="1"/>
      <c r="O3973" s="1"/>
      <c r="P3973" s="1"/>
      <c r="T3973" s="1"/>
      <c r="U3973" s="1"/>
    </row>
    <row r="3974" spans="8:21" x14ac:dyDescent="0.3">
      <c r="H3974" s="1"/>
      <c r="K3974" s="1"/>
      <c r="O3974" s="1"/>
      <c r="P3974" s="1"/>
      <c r="T3974" s="1"/>
      <c r="U3974" s="1"/>
    </row>
    <row r="3975" spans="8:21" x14ac:dyDescent="0.3">
      <c r="H3975" s="1"/>
      <c r="K3975" s="1"/>
      <c r="O3975" s="1"/>
      <c r="P3975" s="1"/>
      <c r="T3975" s="1"/>
      <c r="U3975" s="1"/>
    </row>
    <row r="3976" spans="8:21" x14ac:dyDescent="0.3">
      <c r="H3976" s="1"/>
      <c r="K3976" s="1"/>
      <c r="O3976" s="1"/>
      <c r="P3976" s="1"/>
      <c r="T3976" s="1"/>
      <c r="U3976" s="1"/>
    </row>
    <row r="3977" spans="8:21" x14ac:dyDescent="0.3">
      <c r="H3977" s="1"/>
      <c r="K3977" s="1"/>
      <c r="O3977" s="1"/>
      <c r="P3977" s="1"/>
      <c r="T3977" s="1"/>
      <c r="U3977" s="1"/>
    </row>
    <row r="3978" spans="8:21" x14ac:dyDescent="0.3">
      <c r="H3978" s="1"/>
      <c r="K3978" s="1"/>
      <c r="O3978" s="1"/>
      <c r="P3978" s="1"/>
      <c r="T3978" s="1"/>
      <c r="U3978" s="1"/>
    </row>
    <row r="3979" spans="8:21" x14ac:dyDescent="0.3">
      <c r="H3979" s="1"/>
      <c r="K3979" s="1"/>
      <c r="O3979" s="1"/>
      <c r="P3979" s="1"/>
      <c r="T3979" s="1"/>
      <c r="U3979" s="1"/>
    </row>
    <row r="3980" spans="8:21" x14ac:dyDescent="0.3">
      <c r="H3980" s="1"/>
      <c r="K3980" s="1"/>
      <c r="O3980" s="1"/>
      <c r="P3980" s="1"/>
      <c r="T3980" s="1"/>
      <c r="U3980" s="1"/>
    </row>
    <row r="3981" spans="8:21" x14ac:dyDescent="0.3">
      <c r="H3981" s="1"/>
      <c r="K3981" s="1"/>
      <c r="O3981" s="1"/>
      <c r="P3981" s="1"/>
      <c r="T3981" s="1"/>
      <c r="U3981" s="1"/>
    </row>
    <row r="3982" spans="8:21" x14ac:dyDescent="0.3">
      <c r="H3982" s="1"/>
      <c r="K3982" s="1"/>
      <c r="O3982" s="1"/>
      <c r="P3982" s="1"/>
      <c r="T3982" s="1"/>
      <c r="U3982" s="1"/>
    </row>
    <row r="3983" spans="8:21" x14ac:dyDescent="0.3">
      <c r="H3983" s="1"/>
      <c r="K3983" s="1"/>
      <c r="O3983" s="1"/>
      <c r="P3983" s="1"/>
      <c r="T3983" s="1"/>
      <c r="U3983" s="1"/>
    </row>
    <row r="3984" spans="8:21" x14ac:dyDescent="0.3">
      <c r="H3984" s="1"/>
      <c r="K3984" s="1"/>
      <c r="O3984" s="1"/>
      <c r="P3984" s="1"/>
      <c r="T3984" s="1"/>
      <c r="U3984" s="1"/>
    </row>
    <row r="3985" spans="8:21" x14ac:dyDescent="0.3">
      <c r="H3985" s="1"/>
      <c r="K3985" s="1"/>
      <c r="O3985" s="1"/>
      <c r="P3985" s="1"/>
      <c r="T3985" s="1"/>
      <c r="U3985" s="1"/>
    </row>
    <row r="3986" spans="8:21" x14ac:dyDescent="0.3">
      <c r="H3986" s="1"/>
      <c r="K3986" s="1"/>
      <c r="O3986" s="1"/>
      <c r="P3986" s="1"/>
      <c r="T3986" s="1"/>
      <c r="U3986" s="1"/>
    </row>
    <row r="3987" spans="8:21" x14ac:dyDescent="0.3">
      <c r="H3987" s="1"/>
      <c r="K3987" s="1"/>
      <c r="O3987" s="1"/>
      <c r="P3987" s="1"/>
      <c r="T3987" s="1"/>
      <c r="U3987" s="1"/>
    </row>
    <row r="3988" spans="8:21" x14ac:dyDescent="0.3">
      <c r="H3988" s="1"/>
      <c r="K3988" s="1"/>
      <c r="O3988" s="1"/>
      <c r="P3988" s="1"/>
      <c r="T3988" s="1"/>
      <c r="U3988" s="1"/>
    </row>
    <row r="3989" spans="8:21" x14ac:dyDescent="0.3">
      <c r="H3989" s="1"/>
      <c r="K3989" s="1"/>
      <c r="O3989" s="1"/>
      <c r="P3989" s="1"/>
      <c r="T3989" s="1"/>
      <c r="U3989" s="1"/>
    </row>
    <row r="3990" spans="8:21" x14ac:dyDescent="0.3">
      <c r="H3990" s="1"/>
      <c r="K3990" s="1"/>
      <c r="O3990" s="1"/>
      <c r="P3990" s="1"/>
      <c r="T3990" s="1"/>
      <c r="U3990" s="1"/>
    </row>
    <row r="3991" spans="8:21" x14ac:dyDescent="0.3">
      <c r="H3991" s="1"/>
      <c r="K3991" s="1"/>
      <c r="O3991" s="1"/>
      <c r="P3991" s="1"/>
      <c r="T3991" s="1"/>
      <c r="U3991" s="1"/>
    </row>
    <row r="3992" spans="8:21" x14ac:dyDescent="0.3">
      <c r="H3992" s="1"/>
      <c r="K3992" s="1"/>
      <c r="O3992" s="1"/>
      <c r="P3992" s="1"/>
      <c r="T3992" s="1"/>
      <c r="U3992" s="1"/>
    </row>
    <row r="3993" spans="8:21" x14ac:dyDescent="0.3">
      <c r="H3993" s="1"/>
      <c r="K3993" s="1"/>
      <c r="O3993" s="1"/>
      <c r="P3993" s="1"/>
      <c r="T3993" s="1"/>
      <c r="U3993" s="1"/>
    </row>
    <row r="3994" spans="8:21" x14ac:dyDescent="0.3">
      <c r="H3994" s="1"/>
      <c r="K3994" s="1"/>
      <c r="O3994" s="1"/>
      <c r="P3994" s="1"/>
      <c r="T3994" s="1"/>
      <c r="U3994" s="1"/>
    </row>
    <row r="3995" spans="8:21" x14ac:dyDescent="0.3">
      <c r="H3995" s="1"/>
      <c r="K3995" s="1"/>
      <c r="O3995" s="1"/>
      <c r="P3995" s="1"/>
      <c r="T3995" s="1"/>
      <c r="U3995" s="1"/>
    </row>
    <row r="3996" spans="8:21" x14ac:dyDescent="0.3">
      <c r="H3996" s="1"/>
      <c r="K3996" s="1"/>
      <c r="O3996" s="1"/>
      <c r="P3996" s="1"/>
      <c r="T3996" s="1"/>
      <c r="U3996" s="1"/>
    </row>
    <row r="3997" spans="8:21" x14ac:dyDescent="0.3">
      <c r="H3997" s="1"/>
      <c r="K3997" s="1"/>
      <c r="O3997" s="1"/>
      <c r="P3997" s="1"/>
      <c r="T3997" s="1"/>
      <c r="U3997" s="1"/>
    </row>
    <row r="3998" spans="8:21" x14ac:dyDescent="0.3">
      <c r="H3998" s="1"/>
      <c r="K3998" s="1"/>
      <c r="O3998" s="1"/>
      <c r="P3998" s="1"/>
      <c r="T3998" s="1"/>
      <c r="U3998" s="1"/>
    </row>
    <row r="3999" spans="8:21" x14ac:dyDescent="0.3">
      <c r="H3999" s="1"/>
      <c r="K3999" s="1"/>
      <c r="O3999" s="1"/>
      <c r="P3999" s="1"/>
      <c r="T3999" s="1"/>
      <c r="U3999" s="1"/>
    </row>
    <row r="4000" spans="8:21" x14ac:dyDescent="0.3">
      <c r="H4000" s="1"/>
      <c r="K4000" s="1"/>
      <c r="O4000" s="1"/>
      <c r="P4000" s="1"/>
      <c r="T4000" s="1"/>
      <c r="U4000" s="1"/>
    </row>
    <row r="4001" spans="8:21" x14ac:dyDescent="0.3">
      <c r="H4001" s="1"/>
      <c r="K4001" s="1"/>
      <c r="O4001" s="1"/>
      <c r="P4001" s="1"/>
      <c r="T4001" s="1"/>
      <c r="U4001" s="1"/>
    </row>
    <row r="4002" spans="8:21" x14ac:dyDescent="0.3">
      <c r="H4002" s="1"/>
      <c r="K4002" s="1"/>
      <c r="O4002" s="1"/>
      <c r="P4002" s="1"/>
      <c r="T4002" s="1"/>
      <c r="U4002" s="1"/>
    </row>
    <row r="4003" spans="8:21" x14ac:dyDescent="0.3">
      <c r="H4003" s="1"/>
      <c r="K4003" s="1"/>
      <c r="O4003" s="1"/>
      <c r="P4003" s="1"/>
      <c r="T4003" s="1"/>
      <c r="U4003" s="1"/>
    </row>
    <row r="4004" spans="8:21" x14ac:dyDescent="0.3">
      <c r="H4004" s="1"/>
      <c r="K4004" s="1"/>
      <c r="O4004" s="1"/>
      <c r="P4004" s="1"/>
      <c r="T4004" s="1"/>
      <c r="U4004" s="1"/>
    </row>
    <row r="4005" spans="8:21" x14ac:dyDescent="0.3">
      <c r="H4005" s="1"/>
      <c r="K4005" s="1"/>
      <c r="O4005" s="1"/>
      <c r="P4005" s="1"/>
      <c r="T4005" s="1"/>
      <c r="U4005" s="1"/>
    </row>
    <row r="4006" spans="8:21" x14ac:dyDescent="0.3">
      <c r="H4006" s="1"/>
      <c r="K4006" s="1"/>
      <c r="O4006" s="1"/>
      <c r="P4006" s="1"/>
      <c r="T4006" s="1"/>
      <c r="U4006" s="1"/>
    </row>
    <row r="4007" spans="8:21" x14ac:dyDescent="0.3">
      <c r="H4007" s="1"/>
      <c r="K4007" s="1"/>
      <c r="O4007" s="1"/>
      <c r="P4007" s="1"/>
      <c r="T4007" s="1"/>
      <c r="U4007" s="1"/>
    </row>
    <row r="4008" spans="8:21" x14ac:dyDescent="0.3">
      <c r="H4008" s="1"/>
      <c r="K4008" s="1"/>
      <c r="O4008" s="1"/>
      <c r="P4008" s="1"/>
      <c r="T4008" s="1"/>
      <c r="U4008" s="1"/>
    </row>
    <row r="4009" spans="8:21" x14ac:dyDescent="0.3">
      <c r="H4009" s="1"/>
      <c r="K4009" s="1"/>
      <c r="O4009" s="1"/>
      <c r="P4009" s="1"/>
      <c r="T4009" s="1"/>
      <c r="U4009" s="1"/>
    </row>
    <row r="4010" spans="8:21" x14ac:dyDescent="0.3">
      <c r="H4010" s="1"/>
      <c r="K4010" s="1"/>
      <c r="O4010" s="1"/>
      <c r="P4010" s="1"/>
      <c r="T4010" s="1"/>
      <c r="U4010" s="1"/>
    </row>
    <row r="4011" spans="8:21" x14ac:dyDescent="0.3">
      <c r="H4011" s="1"/>
      <c r="K4011" s="1"/>
      <c r="O4011" s="1"/>
      <c r="P4011" s="1"/>
      <c r="T4011" s="1"/>
      <c r="U4011" s="1"/>
    </row>
    <row r="4012" spans="8:21" x14ac:dyDescent="0.3">
      <c r="H4012" s="1"/>
      <c r="K4012" s="1"/>
      <c r="O4012" s="1"/>
      <c r="P4012" s="1"/>
      <c r="T4012" s="1"/>
      <c r="U4012" s="1"/>
    </row>
    <row r="4013" spans="8:21" x14ac:dyDescent="0.3">
      <c r="H4013" s="1"/>
      <c r="K4013" s="1"/>
      <c r="O4013" s="1"/>
      <c r="P4013" s="1"/>
      <c r="T4013" s="1"/>
      <c r="U4013" s="1"/>
    </row>
    <row r="4014" spans="8:21" x14ac:dyDescent="0.3">
      <c r="H4014" s="1"/>
      <c r="K4014" s="1"/>
      <c r="O4014" s="1"/>
      <c r="P4014" s="1"/>
      <c r="T4014" s="1"/>
      <c r="U4014" s="1"/>
    </row>
    <row r="4015" spans="8:21" x14ac:dyDescent="0.3">
      <c r="H4015" s="1"/>
      <c r="K4015" s="1"/>
      <c r="O4015" s="1"/>
      <c r="P4015" s="1"/>
      <c r="T4015" s="1"/>
      <c r="U4015" s="1"/>
    </row>
    <row r="4016" spans="8:21" x14ac:dyDescent="0.3">
      <c r="H4016" s="1"/>
      <c r="K4016" s="1"/>
      <c r="O4016" s="1"/>
      <c r="P4016" s="1"/>
      <c r="T4016" s="1"/>
      <c r="U4016" s="1"/>
    </row>
    <row r="4017" spans="8:21" x14ac:dyDescent="0.3">
      <c r="H4017" s="1"/>
      <c r="K4017" s="1"/>
      <c r="O4017" s="1"/>
      <c r="P4017" s="1"/>
      <c r="T4017" s="1"/>
      <c r="U4017" s="1"/>
    </row>
    <row r="4018" spans="8:21" x14ac:dyDescent="0.3">
      <c r="H4018" s="1"/>
      <c r="K4018" s="1"/>
      <c r="O4018" s="1"/>
      <c r="P4018" s="1"/>
      <c r="T4018" s="1"/>
      <c r="U4018" s="1"/>
    </row>
    <row r="4019" spans="8:21" x14ac:dyDescent="0.3">
      <c r="H4019" s="1"/>
      <c r="K4019" s="1"/>
      <c r="O4019" s="1"/>
      <c r="P4019" s="1"/>
      <c r="T4019" s="1"/>
      <c r="U4019" s="1"/>
    </row>
    <row r="4020" spans="8:21" x14ac:dyDescent="0.3">
      <c r="H4020" s="1"/>
      <c r="K4020" s="1"/>
      <c r="O4020" s="1"/>
      <c r="P4020" s="1"/>
      <c r="T4020" s="1"/>
      <c r="U4020" s="1"/>
    </row>
    <row r="4021" spans="8:21" x14ac:dyDescent="0.3">
      <c r="H4021" s="1"/>
      <c r="K4021" s="1"/>
      <c r="O4021" s="1"/>
      <c r="P4021" s="1"/>
      <c r="T4021" s="1"/>
      <c r="U4021" s="1"/>
    </row>
    <row r="4022" spans="8:21" x14ac:dyDescent="0.3">
      <c r="H4022" s="1"/>
      <c r="K4022" s="1"/>
      <c r="O4022" s="1"/>
      <c r="P4022" s="1"/>
      <c r="T4022" s="1"/>
      <c r="U4022" s="1"/>
    </row>
    <row r="4023" spans="8:21" x14ac:dyDescent="0.3">
      <c r="H4023" s="1"/>
      <c r="K4023" s="1"/>
      <c r="O4023" s="1"/>
      <c r="P4023" s="1"/>
      <c r="T4023" s="1"/>
      <c r="U4023" s="1"/>
    </row>
    <row r="4024" spans="8:21" x14ac:dyDescent="0.3">
      <c r="H4024" s="1"/>
      <c r="K4024" s="1"/>
      <c r="O4024" s="1"/>
      <c r="P4024" s="1"/>
      <c r="T4024" s="1"/>
      <c r="U4024" s="1"/>
    </row>
    <row r="4025" spans="8:21" x14ac:dyDescent="0.3">
      <c r="H4025" s="1"/>
      <c r="K4025" s="1"/>
      <c r="O4025" s="1"/>
      <c r="P4025" s="1"/>
      <c r="T4025" s="1"/>
      <c r="U4025" s="1"/>
    </row>
    <row r="4026" spans="8:21" x14ac:dyDescent="0.3">
      <c r="H4026" s="1"/>
      <c r="K4026" s="1"/>
      <c r="O4026" s="1"/>
      <c r="P4026" s="1"/>
      <c r="T4026" s="1"/>
      <c r="U4026" s="1"/>
    </row>
    <row r="4027" spans="8:21" x14ac:dyDescent="0.3">
      <c r="H4027" s="1"/>
      <c r="K4027" s="1"/>
      <c r="O4027" s="1"/>
      <c r="P4027" s="1"/>
      <c r="T4027" s="1"/>
      <c r="U4027" s="1"/>
    </row>
    <row r="4028" spans="8:21" x14ac:dyDescent="0.3">
      <c r="H4028" s="1"/>
      <c r="K4028" s="1"/>
      <c r="O4028" s="1"/>
      <c r="P4028" s="1"/>
      <c r="T4028" s="1"/>
      <c r="U4028" s="1"/>
    </row>
    <row r="4029" spans="8:21" x14ac:dyDescent="0.3">
      <c r="H4029" s="1"/>
      <c r="K4029" s="1"/>
      <c r="O4029" s="1"/>
      <c r="P4029" s="1"/>
      <c r="T4029" s="1"/>
      <c r="U4029" s="1"/>
    </row>
    <row r="4030" spans="8:21" x14ac:dyDescent="0.3">
      <c r="H4030" s="1"/>
      <c r="K4030" s="1"/>
      <c r="O4030" s="1"/>
      <c r="P4030" s="1"/>
      <c r="T4030" s="1"/>
      <c r="U4030" s="1"/>
    </row>
    <row r="4031" spans="8:21" x14ac:dyDescent="0.3">
      <c r="H4031" s="1"/>
      <c r="K4031" s="1"/>
      <c r="O4031" s="1"/>
      <c r="P4031" s="1"/>
      <c r="T4031" s="1"/>
      <c r="U4031" s="1"/>
    </row>
    <row r="4032" spans="8:21" x14ac:dyDescent="0.3">
      <c r="H4032" s="1"/>
      <c r="K4032" s="1"/>
      <c r="O4032" s="1"/>
      <c r="P4032" s="1"/>
      <c r="T4032" s="1"/>
      <c r="U4032" s="1"/>
    </row>
    <row r="4033" spans="8:21" x14ac:dyDescent="0.3">
      <c r="H4033" s="1"/>
      <c r="K4033" s="1"/>
      <c r="O4033" s="1"/>
      <c r="P4033" s="1"/>
      <c r="T4033" s="1"/>
      <c r="U4033" s="1"/>
    </row>
    <row r="4034" spans="8:21" x14ac:dyDescent="0.3">
      <c r="H4034" s="1"/>
      <c r="K4034" s="1"/>
      <c r="O4034" s="1"/>
      <c r="P4034" s="1"/>
      <c r="T4034" s="1"/>
      <c r="U4034" s="1"/>
    </row>
    <row r="4035" spans="8:21" x14ac:dyDescent="0.3">
      <c r="H4035" s="1"/>
      <c r="K4035" s="1"/>
      <c r="O4035" s="1"/>
      <c r="P4035" s="1"/>
      <c r="T4035" s="1"/>
      <c r="U4035" s="1"/>
    </row>
    <row r="4036" spans="8:21" x14ac:dyDescent="0.3">
      <c r="H4036" s="1"/>
      <c r="K4036" s="1"/>
      <c r="O4036" s="1"/>
      <c r="P4036" s="1"/>
      <c r="T4036" s="1"/>
      <c r="U4036" s="1"/>
    </row>
    <row r="4037" spans="8:21" x14ac:dyDescent="0.3">
      <c r="H4037" s="1"/>
      <c r="K4037" s="1"/>
      <c r="O4037" s="1"/>
      <c r="P4037" s="1"/>
      <c r="T4037" s="1"/>
      <c r="U4037" s="1"/>
    </row>
    <row r="4038" spans="8:21" x14ac:dyDescent="0.3">
      <c r="H4038" s="1"/>
      <c r="K4038" s="1"/>
      <c r="O4038" s="1"/>
      <c r="P4038" s="1"/>
      <c r="T4038" s="1"/>
      <c r="U4038" s="1"/>
    </row>
    <row r="4039" spans="8:21" x14ac:dyDescent="0.3">
      <c r="H4039" s="1"/>
      <c r="K4039" s="1"/>
      <c r="O4039" s="1"/>
      <c r="P4039" s="1"/>
      <c r="T4039" s="1"/>
      <c r="U4039" s="1"/>
    </row>
    <row r="4040" spans="8:21" x14ac:dyDescent="0.3">
      <c r="H4040" s="1"/>
      <c r="K4040" s="1"/>
      <c r="O4040" s="1"/>
      <c r="P4040" s="1"/>
      <c r="T4040" s="1"/>
      <c r="U4040" s="1"/>
    </row>
    <row r="4041" spans="8:21" x14ac:dyDescent="0.3">
      <c r="H4041" s="1"/>
      <c r="K4041" s="1"/>
      <c r="O4041" s="1"/>
      <c r="P4041" s="1"/>
      <c r="T4041" s="1"/>
      <c r="U4041" s="1"/>
    </row>
    <row r="4042" spans="8:21" x14ac:dyDescent="0.3">
      <c r="H4042" s="1"/>
      <c r="K4042" s="1"/>
      <c r="O4042" s="1"/>
      <c r="P4042" s="1"/>
      <c r="T4042" s="1"/>
      <c r="U4042" s="1"/>
    </row>
    <row r="4043" spans="8:21" x14ac:dyDescent="0.3">
      <c r="H4043" s="1"/>
      <c r="K4043" s="1"/>
      <c r="O4043" s="1"/>
      <c r="P4043" s="1"/>
      <c r="T4043" s="1"/>
      <c r="U4043" s="1"/>
    </row>
    <row r="4044" spans="8:21" x14ac:dyDescent="0.3">
      <c r="H4044" s="1"/>
      <c r="K4044" s="1"/>
      <c r="O4044" s="1"/>
      <c r="P4044" s="1"/>
      <c r="T4044" s="1"/>
      <c r="U4044" s="1"/>
    </row>
    <row r="4045" spans="8:21" x14ac:dyDescent="0.3">
      <c r="H4045" s="1"/>
      <c r="K4045" s="1"/>
      <c r="O4045" s="1"/>
      <c r="P4045" s="1"/>
      <c r="T4045" s="1"/>
      <c r="U4045" s="1"/>
    </row>
    <row r="4046" spans="8:21" x14ac:dyDescent="0.3">
      <c r="H4046" s="1"/>
      <c r="K4046" s="1"/>
      <c r="O4046" s="1"/>
      <c r="P4046" s="1"/>
      <c r="T4046" s="1"/>
      <c r="U4046" s="1"/>
    </row>
    <row r="4047" spans="8:21" x14ac:dyDescent="0.3">
      <c r="H4047" s="1"/>
      <c r="K4047" s="1"/>
      <c r="O4047" s="1"/>
      <c r="P4047" s="1"/>
      <c r="T4047" s="1"/>
      <c r="U4047" s="1"/>
    </row>
    <row r="4048" spans="8:21" x14ac:dyDescent="0.3">
      <c r="H4048" s="1"/>
      <c r="K4048" s="1"/>
      <c r="O4048" s="1"/>
      <c r="P4048" s="1"/>
      <c r="T4048" s="1"/>
      <c r="U4048" s="1"/>
    </row>
    <row r="4049" spans="8:21" x14ac:dyDescent="0.3">
      <c r="H4049" s="1"/>
      <c r="K4049" s="1"/>
      <c r="O4049" s="1"/>
      <c r="P4049" s="1"/>
      <c r="T4049" s="1"/>
      <c r="U4049" s="1"/>
    </row>
    <row r="4050" spans="8:21" x14ac:dyDescent="0.3">
      <c r="H4050" s="1"/>
      <c r="K4050" s="1"/>
      <c r="O4050" s="1"/>
      <c r="P4050" s="1"/>
      <c r="T4050" s="1"/>
      <c r="U4050" s="1"/>
    </row>
    <row r="4051" spans="8:21" x14ac:dyDescent="0.3">
      <c r="H4051" s="1"/>
      <c r="K4051" s="1"/>
      <c r="O4051" s="1"/>
      <c r="P4051" s="1"/>
      <c r="T4051" s="1"/>
      <c r="U4051" s="1"/>
    </row>
    <row r="4052" spans="8:21" x14ac:dyDescent="0.3">
      <c r="H4052" s="1"/>
      <c r="K4052" s="1"/>
      <c r="O4052" s="1"/>
      <c r="P4052" s="1"/>
      <c r="T4052" s="1"/>
      <c r="U4052" s="1"/>
    </row>
    <row r="4053" spans="8:21" x14ac:dyDescent="0.3">
      <c r="H4053" s="1"/>
      <c r="K4053" s="1"/>
      <c r="O4053" s="1"/>
      <c r="P4053" s="1"/>
      <c r="T4053" s="1"/>
      <c r="U4053" s="1"/>
    </row>
    <row r="4054" spans="8:21" x14ac:dyDescent="0.3">
      <c r="H4054" s="1"/>
      <c r="K4054" s="1"/>
      <c r="O4054" s="1"/>
      <c r="P4054" s="1"/>
      <c r="T4054" s="1"/>
      <c r="U4054" s="1"/>
    </row>
    <row r="4055" spans="8:21" x14ac:dyDescent="0.3">
      <c r="H4055" s="1"/>
      <c r="K4055" s="1"/>
      <c r="O4055" s="1"/>
      <c r="P4055" s="1"/>
      <c r="T4055" s="1"/>
      <c r="U4055" s="1"/>
    </row>
    <row r="4056" spans="8:21" x14ac:dyDescent="0.3">
      <c r="H4056" s="1"/>
      <c r="K4056" s="1"/>
      <c r="O4056" s="1"/>
      <c r="P4056" s="1"/>
      <c r="T4056" s="1"/>
      <c r="U4056" s="1"/>
    </row>
    <row r="4057" spans="8:21" x14ac:dyDescent="0.3">
      <c r="H4057" s="1"/>
      <c r="K4057" s="1"/>
      <c r="O4057" s="1"/>
      <c r="P4057" s="1"/>
      <c r="T4057" s="1"/>
      <c r="U4057" s="1"/>
    </row>
    <row r="4058" spans="8:21" x14ac:dyDescent="0.3">
      <c r="H4058" s="1"/>
      <c r="K4058" s="1"/>
      <c r="O4058" s="1"/>
      <c r="P4058" s="1"/>
      <c r="T4058" s="1"/>
      <c r="U4058" s="1"/>
    </row>
    <row r="4059" spans="8:21" x14ac:dyDescent="0.3">
      <c r="H4059" s="1"/>
      <c r="K4059" s="1"/>
      <c r="O4059" s="1"/>
      <c r="P4059" s="1"/>
      <c r="T4059" s="1"/>
      <c r="U4059" s="1"/>
    </row>
    <row r="4060" spans="8:21" x14ac:dyDescent="0.3">
      <c r="H4060" s="1"/>
      <c r="K4060" s="1"/>
      <c r="O4060" s="1"/>
      <c r="P4060" s="1"/>
      <c r="T4060" s="1"/>
      <c r="U4060" s="1"/>
    </row>
    <row r="4061" spans="8:21" x14ac:dyDescent="0.3">
      <c r="H4061" s="1"/>
      <c r="K4061" s="1"/>
      <c r="O4061" s="1"/>
      <c r="P4061" s="1"/>
      <c r="T4061" s="1"/>
      <c r="U4061" s="1"/>
    </row>
    <row r="4062" spans="8:21" x14ac:dyDescent="0.3">
      <c r="H4062" s="1"/>
      <c r="K4062" s="1"/>
      <c r="O4062" s="1"/>
      <c r="P4062" s="1"/>
      <c r="T4062" s="1"/>
      <c r="U4062" s="1"/>
    </row>
    <row r="4063" spans="8:21" x14ac:dyDescent="0.3">
      <c r="H4063" s="1"/>
      <c r="K4063" s="1"/>
      <c r="O4063" s="1"/>
      <c r="P4063" s="1"/>
      <c r="T4063" s="1"/>
      <c r="U4063" s="1"/>
    </row>
    <row r="4064" spans="8:21" x14ac:dyDescent="0.3">
      <c r="H4064" s="1"/>
      <c r="K4064" s="1"/>
      <c r="O4064" s="1"/>
      <c r="P4064" s="1"/>
      <c r="T4064" s="1"/>
      <c r="U4064" s="1"/>
    </row>
    <row r="4065" spans="8:21" x14ac:dyDescent="0.3">
      <c r="H4065" s="1"/>
      <c r="K4065" s="1"/>
      <c r="O4065" s="1"/>
      <c r="P4065" s="1"/>
      <c r="T4065" s="1"/>
      <c r="U4065" s="1"/>
    </row>
    <row r="4066" spans="8:21" x14ac:dyDescent="0.3">
      <c r="H4066" s="1"/>
      <c r="K4066" s="1"/>
      <c r="O4066" s="1"/>
      <c r="P4066" s="1"/>
      <c r="T4066" s="1"/>
      <c r="U4066" s="1"/>
    </row>
    <row r="4067" spans="8:21" x14ac:dyDescent="0.3">
      <c r="H4067" s="1"/>
      <c r="K4067" s="1"/>
      <c r="O4067" s="1"/>
      <c r="P4067" s="1"/>
      <c r="T4067" s="1"/>
      <c r="U4067" s="1"/>
    </row>
    <row r="4068" spans="8:21" x14ac:dyDescent="0.3">
      <c r="H4068" s="1"/>
      <c r="K4068" s="1"/>
      <c r="O4068" s="1"/>
      <c r="P4068" s="1"/>
      <c r="T4068" s="1"/>
      <c r="U4068" s="1"/>
    </row>
    <row r="4069" spans="8:21" x14ac:dyDescent="0.3">
      <c r="H4069" s="1"/>
      <c r="K4069" s="1"/>
      <c r="O4069" s="1"/>
      <c r="P4069" s="1"/>
      <c r="T4069" s="1"/>
      <c r="U4069" s="1"/>
    </row>
    <row r="4070" spans="8:21" x14ac:dyDescent="0.3">
      <c r="H4070" s="1"/>
      <c r="K4070" s="1"/>
      <c r="O4070" s="1"/>
      <c r="P4070" s="1"/>
      <c r="T4070" s="1"/>
      <c r="U4070" s="1"/>
    </row>
    <row r="4071" spans="8:21" x14ac:dyDescent="0.3">
      <c r="H4071" s="1"/>
      <c r="K4071" s="1"/>
      <c r="O4071" s="1"/>
      <c r="P4071" s="1"/>
      <c r="T4071" s="1"/>
      <c r="U4071" s="1"/>
    </row>
    <row r="4072" spans="8:21" x14ac:dyDescent="0.3">
      <c r="H4072" s="1"/>
      <c r="K4072" s="1"/>
      <c r="O4072" s="1"/>
      <c r="P4072" s="1"/>
      <c r="T4072" s="1"/>
      <c r="U4072" s="1"/>
    </row>
    <row r="4073" spans="8:21" x14ac:dyDescent="0.3">
      <c r="H4073" s="1"/>
      <c r="K4073" s="1"/>
      <c r="O4073" s="1"/>
      <c r="P4073" s="1"/>
      <c r="T4073" s="1"/>
      <c r="U4073" s="1"/>
    </row>
    <row r="4074" spans="8:21" x14ac:dyDescent="0.3">
      <c r="H4074" s="1"/>
      <c r="K4074" s="1"/>
      <c r="O4074" s="1"/>
      <c r="P4074" s="1"/>
      <c r="T4074" s="1"/>
      <c r="U4074" s="1"/>
    </row>
    <row r="4075" spans="8:21" x14ac:dyDescent="0.3">
      <c r="H4075" s="1"/>
      <c r="K4075" s="1"/>
      <c r="O4075" s="1"/>
      <c r="P4075" s="1"/>
      <c r="T4075" s="1"/>
      <c r="U4075" s="1"/>
    </row>
    <row r="4076" spans="8:21" x14ac:dyDescent="0.3">
      <c r="H4076" s="1"/>
      <c r="K4076" s="1"/>
      <c r="O4076" s="1"/>
      <c r="P4076" s="1"/>
      <c r="T4076" s="1"/>
      <c r="U4076" s="1"/>
    </row>
    <row r="4077" spans="8:21" x14ac:dyDescent="0.3">
      <c r="H4077" s="1"/>
      <c r="K4077" s="1"/>
      <c r="O4077" s="1"/>
      <c r="P4077" s="1"/>
      <c r="T4077" s="1"/>
      <c r="U4077" s="1"/>
    </row>
    <row r="4078" spans="8:21" x14ac:dyDescent="0.3">
      <c r="H4078" s="1"/>
      <c r="K4078" s="1"/>
      <c r="O4078" s="1"/>
      <c r="P4078" s="1"/>
      <c r="T4078" s="1"/>
      <c r="U4078" s="1"/>
    </row>
    <row r="4079" spans="8:21" x14ac:dyDescent="0.3">
      <c r="H4079" s="1"/>
      <c r="K4079" s="1"/>
      <c r="O4079" s="1"/>
      <c r="P4079" s="1"/>
      <c r="T4079" s="1"/>
      <c r="U4079" s="1"/>
    </row>
    <row r="4080" spans="8:21" x14ac:dyDescent="0.3">
      <c r="H4080" s="1"/>
      <c r="K4080" s="1"/>
      <c r="O4080" s="1"/>
      <c r="P4080" s="1"/>
      <c r="T4080" s="1"/>
      <c r="U4080" s="1"/>
    </row>
    <row r="4081" spans="8:21" x14ac:dyDescent="0.3">
      <c r="H4081" s="1"/>
      <c r="K4081" s="1"/>
      <c r="O4081" s="1"/>
      <c r="P4081" s="1"/>
      <c r="T4081" s="1"/>
      <c r="U4081" s="1"/>
    </row>
    <row r="4082" spans="8:21" x14ac:dyDescent="0.3">
      <c r="H4082" s="1"/>
      <c r="K4082" s="1"/>
      <c r="O4082" s="1"/>
      <c r="P4082" s="1"/>
      <c r="T4082" s="1"/>
      <c r="U4082" s="1"/>
    </row>
    <row r="4083" spans="8:21" x14ac:dyDescent="0.3">
      <c r="H4083" s="1"/>
      <c r="K4083" s="1"/>
      <c r="O4083" s="1"/>
      <c r="P4083" s="1"/>
      <c r="T4083" s="1"/>
      <c r="U4083" s="1"/>
    </row>
    <row r="4084" spans="8:21" x14ac:dyDescent="0.3">
      <c r="H4084" s="1"/>
      <c r="K4084" s="1"/>
      <c r="O4084" s="1"/>
      <c r="P4084" s="1"/>
      <c r="T4084" s="1"/>
      <c r="U4084" s="1"/>
    </row>
    <row r="4085" spans="8:21" x14ac:dyDescent="0.3">
      <c r="H4085" s="1"/>
      <c r="K4085" s="1"/>
      <c r="O4085" s="1"/>
      <c r="P4085" s="1"/>
      <c r="T4085" s="1"/>
      <c r="U4085" s="1"/>
    </row>
    <row r="4086" spans="8:21" x14ac:dyDescent="0.3">
      <c r="H4086" s="1"/>
      <c r="K4086" s="1"/>
      <c r="O4086" s="1"/>
      <c r="P4086" s="1"/>
      <c r="T4086" s="1"/>
      <c r="U4086" s="1"/>
    </row>
    <row r="4087" spans="8:21" x14ac:dyDescent="0.3">
      <c r="H4087" s="1"/>
      <c r="K4087" s="1"/>
      <c r="O4087" s="1"/>
      <c r="P4087" s="1"/>
      <c r="T4087" s="1"/>
      <c r="U4087" s="1"/>
    </row>
    <row r="4088" spans="8:21" x14ac:dyDescent="0.3">
      <c r="H4088" s="1"/>
      <c r="K4088" s="1"/>
      <c r="O4088" s="1"/>
      <c r="P4088" s="1"/>
      <c r="T4088" s="1"/>
      <c r="U4088" s="1"/>
    </row>
    <row r="4089" spans="8:21" x14ac:dyDescent="0.3">
      <c r="H4089" s="1"/>
      <c r="K4089" s="1"/>
      <c r="O4089" s="1"/>
      <c r="P4089" s="1"/>
      <c r="T4089" s="1"/>
      <c r="U4089" s="1"/>
    </row>
    <row r="4090" spans="8:21" x14ac:dyDescent="0.3">
      <c r="H4090" s="1"/>
      <c r="K4090" s="1"/>
      <c r="O4090" s="1"/>
      <c r="P4090" s="1"/>
      <c r="T4090" s="1"/>
      <c r="U4090" s="1"/>
    </row>
    <row r="4091" spans="8:21" x14ac:dyDescent="0.3">
      <c r="H4091" s="1"/>
      <c r="K4091" s="1"/>
      <c r="O4091" s="1"/>
      <c r="P4091" s="1"/>
      <c r="T4091" s="1"/>
      <c r="U4091" s="1"/>
    </row>
    <row r="4092" spans="8:21" x14ac:dyDescent="0.3">
      <c r="H4092" s="1"/>
      <c r="K4092" s="1"/>
      <c r="O4092" s="1"/>
      <c r="P4092" s="1"/>
      <c r="T4092" s="1"/>
      <c r="U4092" s="1"/>
    </row>
    <row r="4093" spans="8:21" x14ac:dyDescent="0.3">
      <c r="H4093" s="1"/>
      <c r="K4093" s="1"/>
      <c r="O4093" s="1"/>
      <c r="P4093" s="1"/>
      <c r="T4093" s="1"/>
      <c r="U4093" s="1"/>
    </row>
    <row r="4094" spans="8:21" x14ac:dyDescent="0.3">
      <c r="H4094" s="1"/>
      <c r="K4094" s="1"/>
      <c r="O4094" s="1"/>
      <c r="P4094" s="1"/>
      <c r="T4094" s="1"/>
      <c r="U4094" s="1"/>
    </row>
    <row r="4095" spans="8:21" x14ac:dyDescent="0.3">
      <c r="H4095" s="1"/>
      <c r="K4095" s="1"/>
      <c r="O4095" s="1"/>
      <c r="P4095" s="1"/>
      <c r="T4095" s="1"/>
      <c r="U4095" s="1"/>
    </row>
    <row r="4096" spans="8:21" x14ac:dyDescent="0.3">
      <c r="H4096" s="1"/>
      <c r="K4096" s="1"/>
      <c r="O4096" s="1"/>
      <c r="P4096" s="1"/>
      <c r="T4096" s="1"/>
      <c r="U4096" s="1"/>
    </row>
    <row r="4097" spans="8:21" x14ac:dyDescent="0.3">
      <c r="H4097" s="1"/>
      <c r="K4097" s="1"/>
      <c r="O4097" s="1"/>
      <c r="P4097" s="1"/>
      <c r="T4097" s="1"/>
      <c r="U4097" s="1"/>
    </row>
    <row r="4098" spans="8:21" x14ac:dyDescent="0.3">
      <c r="H4098" s="1"/>
      <c r="K4098" s="1"/>
      <c r="O4098" s="1"/>
      <c r="P4098" s="1"/>
      <c r="T4098" s="1"/>
      <c r="U4098" s="1"/>
    </row>
    <row r="4099" spans="8:21" x14ac:dyDescent="0.3">
      <c r="H4099" s="1"/>
      <c r="K4099" s="1"/>
      <c r="O4099" s="1"/>
      <c r="P4099" s="1"/>
      <c r="T4099" s="1"/>
      <c r="U4099" s="1"/>
    </row>
    <row r="4100" spans="8:21" x14ac:dyDescent="0.3">
      <c r="H4100" s="1"/>
      <c r="K4100" s="1"/>
      <c r="O4100" s="1"/>
      <c r="P4100" s="1"/>
      <c r="T4100" s="1"/>
      <c r="U4100" s="1"/>
    </row>
    <row r="4101" spans="8:21" x14ac:dyDescent="0.3">
      <c r="H4101" s="1"/>
      <c r="K4101" s="1"/>
      <c r="O4101" s="1"/>
      <c r="P4101" s="1"/>
      <c r="T4101" s="1"/>
      <c r="U4101" s="1"/>
    </row>
    <row r="4102" spans="8:21" x14ac:dyDescent="0.3">
      <c r="H4102" s="1"/>
      <c r="K4102" s="1"/>
      <c r="O4102" s="1"/>
      <c r="P4102" s="1"/>
      <c r="T4102" s="1"/>
      <c r="U4102" s="1"/>
    </row>
    <row r="4103" spans="8:21" x14ac:dyDescent="0.3">
      <c r="H4103" s="1"/>
      <c r="K4103" s="1"/>
      <c r="O4103" s="1"/>
      <c r="P4103" s="1"/>
      <c r="T4103" s="1"/>
      <c r="U4103" s="1"/>
    </row>
    <row r="4104" spans="8:21" x14ac:dyDescent="0.3">
      <c r="H4104" s="1"/>
      <c r="K4104" s="1"/>
      <c r="O4104" s="1"/>
      <c r="P4104" s="1"/>
      <c r="T4104" s="1"/>
      <c r="U4104" s="1"/>
    </row>
    <row r="4105" spans="8:21" x14ac:dyDescent="0.3">
      <c r="H4105" s="1"/>
      <c r="K4105" s="1"/>
      <c r="O4105" s="1"/>
      <c r="P4105" s="1"/>
      <c r="T4105" s="1"/>
      <c r="U4105" s="1"/>
    </row>
    <row r="4106" spans="8:21" x14ac:dyDescent="0.3">
      <c r="H4106" s="1"/>
      <c r="K4106" s="1"/>
      <c r="O4106" s="1"/>
      <c r="P4106" s="1"/>
      <c r="T4106" s="1"/>
      <c r="U4106" s="1"/>
    </row>
    <row r="4107" spans="8:21" x14ac:dyDescent="0.3">
      <c r="H4107" s="1"/>
      <c r="K4107" s="1"/>
      <c r="O4107" s="1"/>
      <c r="P4107" s="1"/>
      <c r="T4107" s="1"/>
      <c r="U4107" s="1"/>
    </row>
    <row r="4108" spans="8:21" x14ac:dyDescent="0.3">
      <c r="H4108" s="1"/>
      <c r="K4108" s="1"/>
      <c r="O4108" s="1"/>
      <c r="P4108" s="1"/>
      <c r="T4108" s="1"/>
      <c r="U4108" s="1"/>
    </row>
    <row r="4109" spans="8:21" x14ac:dyDescent="0.3">
      <c r="H4109" s="1"/>
      <c r="K4109" s="1"/>
      <c r="O4109" s="1"/>
      <c r="P4109" s="1"/>
      <c r="T4109" s="1"/>
      <c r="U4109" s="1"/>
    </row>
    <row r="4110" spans="8:21" x14ac:dyDescent="0.3">
      <c r="H4110" s="1"/>
      <c r="K4110" s="1"/>
      <c r="O4110" s="1"/>
      <c r="P4110" s="1"/>
      <c r="T4110" s="1"/>
      <c r="U4110" s="1"/>
    </row>
    <row r="4111" spans="8:21" x14ac:dyDescent="0.3">
      <c r="H4111" s="1"/>
      <c r="K4111" s="1"/>
      <c r="O4111" s="1"/>
      <c r="P4111" s="1"/>
      <c r="T4111" s="1"/>
      <c r="U4111" s="1"/>
    </row>
    <row r="4112" spans="8:21" x14ac:dyDescent="0.3">
      <c r="H4112" s="1"/>
      <c r="K4112" s="1"/>
      <c r="O4112" s="1"/>
      <c r="P4112" s="1"/>
      <c r="T4112" s="1"/>
      <c r="U4112" s="1"/>
    </row>
    <row r="4113" spans="8:21" x14ac:dyDescent="0.3">
      <c r="H4113" s="1"/>
      <c r="K4113" s="1"/>
      <c r="O4113" s="1"/>
      <c r="P4113" s="1"/>
      <c r="T4113" s="1"/>
      <c r="U4113" s="1"/>
    </row>
    <row r="4114" spans="8:21" x14ac:dyDescent="0.3">
      <c r="H4114" s="1"/>
      <c r="K4114" s="1"/>
      <c r="O4114" s="1"/>
      <c r="P4114" s="1"/>
      <c r="T4114" s="1"/>
      <c r="U4114" s="1"/>
    </row>
    <row r="4115" spans="8:21" x14ac:dyDescent="0.3">
      <c r="H4115" s="1"/>
      <c r="K4115" s="1"/>
      <c r="O4115" s="1"/>
      <c r="P4115" s="1"/>
      <c r="T4115" s="1"/>
      <c r="U4115" s="1"/>
    </row>
    <row r="4116" spans="8:21" x14ac:dyDescent="0.3">
      <c r="H4116" s="1"/>
      <c r="K4116" s="1"/>
      <c r="O4116" s="1"/>
      <c r="P4116" s="1"/>
      <c r="T4116" s="1"/>
      <c r="U4116" s="1"/>
    </row>
    <row r="4117" spans="8:21" x14ac:dyDescent="0.3">
      <c r="H4117" s="1"/>
      <c r="K4117" s="1"/>
      <c r="O4117" s="1"/>
      <c r="P4117" s="1"/>
      <c r="T4117" s="1"/>
      <c r="U4117" s="1"/>
    </row>
    <row r="4118" spans="8:21" x14ac:dyDescent="0.3">
      <c r="H4118" s="1"/>
      <c r="K4118" s="1"/>
      <c r="O4118" s="1"/>
      <c r="P4118" s="1"/>
      <c r="T4118" s="1"/>
      <c r="U4118" s="1"/>
    </row>
    <row r="4119" spans="8:21" x14ac:dyDescent="0.3">
      <c r="H4119" s="1"/>
      <c r="K4119" s="1"/>
      <c r="O4119" s="1"/>
      <c r="P4119" s="1"/>
      <c r="T4119" s="1"/>
      <c r="U4119" s="1"/>
    </row>
    <row r="4120" spans="8:21" x14ac:dyDescent="0.3">
      <c r="H4120" s="1"/>
      <c r="K4120" s="1"/>
      <c r="O4120" s="1"/>
      <c r="P4120" s="1"/>
      <c r="T4120" s="1"/>
      <c r="U4120" s="1"/>
    </row>
    <row r="4121" spans="8:21" x14ac:dyDescent="0.3">
      <c r="H4121" s="1"/>
      <c r="K4121" s="1"/>
      <c r="O4121" s="1"/>
      <c r="P4121" s="1"/>
      <c r="T4121" s="1"/>
      <c r="U4121" s="1"/>
    </row>
    <row r="4122" spans="8:21" x14ac:dyDescent="0.3">
      <c r="H4122" s="1"/>
      <c r="K4122" s="1"/>
      <c r="O4122" s="1"/>
      <c r="P4122" s="1"/>
      <c r="T4122" s="1"/>
      <c r="U4122" s="1"/>
    </row>
    <row r="4123" spans="8:21" x14ac:dyDescent="0.3">
      <c r="H4123" s="1"/>
      <c r="K4123" s="1"/>
      <c r="O4123" s="1"/>
      <c r="P4123" s="1"/>
      <c r="T4123" s="1"/>
      <c r="U4123" s="1"/>
    </row>
    <row r="4124" spans="8:21" x14ac:dyDescent="0.3">
      <c r="H4124" s="1"/>
      <c r="K4124" s="1"/>
      <c r="O4124" s="1"/>
      <c r="P4124" s="1"/>
      <c r="T4124" s="1"/>
      <c r="U4124" s="1"/>
    </row>
    <row r="4125" spans="8:21" x14ac:dyDescent="0.3">
      <c r="H4125" s="1"/>
      <c r="K4125" s="1"/>
      <c r="O4125" s="1"/>
      <c r="P4125" s="1"/>
      <c r="T4125" s="1"/>
      <c r="U4125" s="1"/>
    </row>
    <row r="4126" spans="8:21" x14ac:dyDescent="0.3">
      <c r="H4126" s="1"/>
      <c r="K4126" s="1"/>
      <c r="O4126" s="1"/>
      <c r="P4126" s="1"/>
      <c r="T4126" s="1"/>
      <c r="U4126" s="1"/>
    </row>
    <row r="4127" spans="8:21" x14ac:dyDescent="0.3">
      <c r="H4127" s="1"/>
      <c r="K4127" s="1"/>
      <c r="O4127" s="1"/>
      <c r="P4127" s="1"/>
      <c r="T4127" s="1"/>
      <c r="U4127" s="1"/>
    </row>
    <row r="4128" spans="8:21" x14ac:dyDescent="0.3">
      <c r="H4128" s="1"/>
      <c r="K4128" s="1"/>
      <c r="O4128" s="1"/>
      <c r="P4128" s="1"/>
      <c r="T4128" s="1"/>
      <c r="U4128" s="1"/>
    </row>
    <row r="4129" spans="8:21" x14ac:dyDescent="0.3">
      <c r="H4129" s="1"/>
      <c r="K4129" s="1"/>
      <c r="O4129" s="1"/>
      <c r="P4129" s="1"/>
      <c r="T4129" s="1"/>
      <c r="U4129" s="1"/>
    </row>
    <row r="4130" spans="8:21" x14ac:dyDescent="0.3">
      <c r="H4130" s="1"/>
      <c r="K4130" s="1"/>
      <c r="O4130" s="1"/>
      <c r="P4130" s="1"/>
      <c r="T4130" s="1"/>
      <c r="U4130" s="1"/>
    </row>
    <row r="4131" spans="8:21" x14ac:dyDescent="0.3">
      <c r="H4131" s="1"/>
      <c r="K4131" s="1"/>
      <c r="O4131" s="1"/>
      <c r="P4131" s="1"/>
      <c r="T4131" s="1"/>
      <c r="U4131" s="1"/>
    </row>
    <row r="4132" spans="8:21" x14ac:dyDescent="0.3">
      <c r="H4132" s="1"/>
      <c r="K4132" s="1"/>
      <c r="O4132" s="1"/>
      <c r="P4132" s="1"/>
      <c r="T4132" s="1"/>
      <c r="U4132" s="1"/>
    </row>
    <row r="4133" spans="8:21" x14ac:dyDescent="0.3">
      <c r="H4133" s="1"/>
      <c r="K4133" s="1"/>
      <c r="O4133" s="1"/>
      <c r="P4133" s="1"/>
      <c r="T4133" s="1"/>
      <c r="U4133" s="1"/>
    </row>
    <row r="4134" spans="8:21" x14ac:dyDescent="0.3">
      <c r="H4134" s="1"/>
      <c r="K4134" s="1"/>
      <c r="O4134" s="1"/>
      <c r="P4134" s="1"/>
      <c r="T4134" s="1"/>
      <c r="U4134" s="1"/>
    </row>
    <row r="4135" spans="8:21" x14ac:dyDescent="0.3">
      <c r="H4135" s="1"/>
      <c r="K4135" s="1"/>
      <c r="O4135" s="1"/>
      <c r="P4135" s="1"/>
      <c r="T4135" s="1"/>
      <c r="U4135" s="1"/>
    </row>
    <row r="4136" spans="8:21" x14ac:dyDescent="0.3">
      <c r="H4136" s="1"/>
      <c r="K4136" s="1"/>
      <c r="O4136" s="1"/>
      <c r="P4136" s="1"/>
      <c r="T4136" s="1"/>
      <c r="U4136" s="1"/>
    </row>
    <row r="4137" spans="8:21" x14ac:dyDescent="0.3">
      <c r="H4137" s="1"/>
      <c r="K4137" s="1"/>
      <c r="O4137" s="1"/>
      <c r="P4137" s="1"/>
      <c r="T4137" s="1"/>
      <c r="U4137" s="1"/>
    </row>
    <row r="4138" spans="8:21" x14ac:dyDescent="0.3">
      <c r="H4138" s="1"/>
      <c r="K4138" s="1"/>
      <c r="O4138" s="1"/>
      <c r="P4138" s="1"/>
      <c r="T4138" s="1"/>
      <c r="U4138" s="1"/>
    </row>
    <row r="4139" spans="8:21" x14ac:dyDescent="0.3">
      <c r="H4139" s="1"/>
      <c r="K4139" s="1"/>
      <c r="O4139" s="1"/>
      <c r="P4139" s="1"/>
      <c r="T4139" s="1"/>
      <c r="U4139" s="1"/>
    </row>
    <row r="4140" spans="8:21" x14ac:dyDescent="0.3">
      <c r="H4140" s="1"/>
      <c r="K4140" s="1"/>
      <c r="O4140" s="1"/>
      <c r="P4140" s="1"/>
      <c r="T4140" s="1"/>
      <c r="U4140" s="1"/>
    </row>
    <row r="4141" spans="8:21" x14ac:dyDescent="0.3">
      <c r="H4141" s="1"/>
      <c r="K4141" s="1"/>
      <c r="O4141" s="1"/>
      <c r="P4141" s="1"/>
      <c r="T4141" s="1"/>
      <c r="U4141" s="1"/>
    </row>
    <row r="4142" spans="8:21" x14ac:dyDescent="0.3">
      <c r="H4142" s="1"/>
      <c r="K4142" s="1"/>
      <c r="O4142" s="1"/>
      <c r="P4142" s="1"/>
      <c r="T4142" s="1"/>
      <c r="U4142" s="1"/>
    </row>
    <row r="4143" spans="8:21" x14ac:dyDescent="0.3">
      <c r="H4143" s="1"/>
      <c r="K4143" s="1"/>
      <c r="O4143" s="1"/>
      <c r="P4143" s="1"/>
      <c r="T4143" s="1"/>
      <c r="U4143" s="1"/>
    </row>
    <row r="4144" spans="8:21" x14ac:dyDescent="0.3">
      <c r="H4144" s="1"/>
      <c r="K4144" s="1"/>
      <c r="O4144" s="1"/>
      <c r="P4144" s="1"/>
      <c r="T4144" s="1"/>
      <c r="U4144" s="1"/>
    </row>
    <row r="4145" spans="8:21" x14ac:dyDescent="0.3">
      <c r="H4145" s="1"/>
      <c r="K4145" s="1"/>
      <c r="O4145" s="1"/>
      <c r="P4145" s="1"/>
      <c r="T4145" s="1"/>
      <c r="U4145" s="1"/>
    </row>
    <row r="4146" spans="8:21" x14ac:dyDescent="0.3">
      <c r="H4146" s="1"/>
      <c r="K4146" s="1"/>
      <c r="O4146" s="1"/>
      <c r="P4146" s="1"/>
      <c r="T4146" s="1"/>
      <c r="U4146" s="1"/>
    </row>
    <row r="4147" spans="8:21" x14ac:dyDescent="0.3">
      <c r="H4147" s="1"/>
      <c r="K4147" s="1"/>
      <c r="O4147" s="1"/>
      <c r="P4147" s="1"/>
      <c r="T4147" s="1"/>
      <c r="U4147" s="1"/>
    </row>
    <row r="4148" spans="8:21" x14ac:dyDescent="0.3">
      <c r="H4148" s="1"/>
      <c r="K4148" s="1"/>
      <c r="O4148" s="1"/>
      <c r="P4148" s="1"/>
      <c r="T4148" s="1"/>
      <c r="U4148" s="1"/>
    </row>
    <row r="4149" spans="8:21" x14ac:dyDescent="0.3">
      <c r="H4149" s="1"/>
      <c r="K4149" s="1"/>
      <c r="O4149" s="1"/>
      <c r="P4149" s="1"/>
      <c r="T4149" s="1"/>
      <c r="U4149" s="1"/>
    </row>
    <row r="4150" spans="8:21" x14ac:dyDescent="0.3">
      <c r="H4150" s="1"/>
      <c r="K4150" s="1"/>
      <c r="O4150" s="1"/>
      <c r="P4150" s="1"/>
      <c r="T4150" s="1"/>
      <c r="U4150" s="1"/>
    </row>
    <row r="4151" spans="8:21" x14ac:dyDescent="0.3">
      <c r="H4151" s="1"/>
      <c r="K4151" s="1"/>
      <c r="O4151" s="1"/>
      <c r="P4151" s="1"/>
      <c r="T4151" s="1"/>
      <c r="U4151" s="1"/>
    </row>
    <row r="4152" spans="8:21" x14ac:dyDescent="0.3">
      <c r="H4152" s="1"/>
      <c r="K4152" s="1"/>
      <c r="O4152" s="1"/>
      <c r="P4152" s="1"/>
      <c r="T4152" s="1"/>
      <c r="U4152" s="1"/>
    </row>
    <row r="4153" spans="8:21" x14ac:dyDescent="0.3">
      <c r="H4153" s="1"/>
      <c r="K4153" s="1"/>
      <c r="O4153" s="1"/>
      <c r="P4153" s="1"/>
      <c r="T4153" s="1"/>
      <c r="U4153" s="1"/>
    </row>
    <row r="4154" spans="8:21" x14ac:dyDescent="0.3">
      <c r="H4154" s="1"/>
      <c r="K4154" s="1"/>
      <c r="O4154" s="1"/>
      <c r="P4154" s="1"/>
      <c r="T4154" s="1"/>
      <c r="U4154" s="1"/>
    </row>
    <row r="4155" spans="8:21" x14ac:dyDescent="0.3">
      <c r="H4155" s="1"/>
      <c r="K4155" s="1"/>
      <c r="O4155" s="1"/>
      <c r="P4155" s="1"/>
      <c r="T4155" s="1"/>
      <c r="U4155" s="1"/>
    </row>
    <row r="4156" spans="8:21" x14ac:dyDescent="0.3">
      <c r="H4156" s="1"/>
      <c r="K4156" s="1"/>
      <c r="O4156" s="1"/>
      <c r="P4156" s="1"/>
      <c r="T4156" s="1"/>
      <c r="U4156" s="1"/>
    </row>
    <row r="4157" spans="8:21" x14ac:dyDescent="0.3">
      <c r="H4157" s="1"/>
      <c r="K4157" s="1"/>
      <c r="O4157" s="1"/>
      <c r="P4157" s="1"/>
      <c r="T4157" s="1"/>
      <c r="U4157" s="1"/>
    </row>
    <row r="4158" spans="8:21" x14ac:dyDescent="0.3">
      <c r="H4158" s="1"/>
      <c r="K4158" s="1"/>
      <c r="O4158" s="1"/>
      <c r="P4158" s="1"/>
      <c r="T4158" s="1"/>
      <c r="U4158" s="1"/>
    </row>
    <row r="4159" spans="8:21" x14ac:dyDescent="0.3">
      <c r="H4159" s="1"/>
      <c r="K4159" s="1"/>
      <c r="O4159" s="1"/>
      <c r="P4159" s="1"/>
      <c r="T4159" s="1"/>
      <c r="U4159" s="1"/>
    </row>
    <row r="4160" spans="8:21" x14ac:dyDescent="0.3">
      <c r="H4160" s="1"/>
      <c r="K4160" s="1"/>
      <c r="O4160" s="1"/>
      <c r="P4160" s="1"/>
      <c r="T4160" s="1"/>
      <c r="U4160" s="1"/>
    </row>
    <row r="4161" spans="8:21" x14ac:dyDescent="0.3">
      <c r="H4161" s="1"/>
      <c r="K4161" s="1"/>
      <c r="O4161" s="1"/>
      <c r="P4161" s="1"/>
      <c r="T4161" s="1"/>
      <c r="U4161" s="1"/>
    </row>
    <row r="4162" spans="8:21" x14ac:dyDescent="0.3">
      <c r="H4162" s="1"/>
      <c r="K4162" s="1"/>
      <c r="O4162" s="1"/>
      <c r="P4162" s="1"/>
      <c r="T4162" s="1"/>
      <c r="U4162" s="1"/>
    </row>
    <row r="4163" spans="8:21" x14ac:dyDescent="0.3">
      <c r="H4163" s="1"/>
      <c r="K4163" s="1"/>
      <c r="O4163" s="1"/>
      <c r="P4163" s="1"/>
      <c r="T4163" s="1"/>
      <c r="U4163" s="1"/>
    </row>
    <row r="4164" spans="8:21" x14ac:dyDescent="0.3">
      <c r="H4164" s="1"/>
      <c r="K4164" s="1"/>
      <c r="O4164" s="1"/>
      <c r="P4164" s="1"/>
      <c r="T4164" s="1"/>
      <c r="U4164" s="1"/>
    </row>
    <row r="4165" spans="8:21" x14ac:dyDescent="0.3">
      <c r="H4165" s="1"/>
      <c r="K4165" s="1"/>
      <c r="O4165" s="1"/>
      <c r="P4165" s="1"/>
      <c r="T4165" s="1"/>
      <c r="U4165" s="1"/>
    </row>
    <row r="4166" spans="8:21" x14ac:dyDescent="0.3">
      <c r="H4166" s="1"/>
      <c r="K4166" s="1"/>
      <c r="O4166" s="1"/>
      <c r="P4166" s="1"/>
      <c r="T4166" s="1"/>
      <c r="U4166" s="1"/>
    </row>
    <row r="4167" spans="8:21" x14ac:dyDescent="0.3">
      <c r="H4167" s="1"/>
      <c r="K4167" s="1"/>
      <c r="O4167" s="1"/>
      <c r="P4167" s="1"/>
      <c r="T4167" s="1"/>
      <c r="U4167" s="1"/>
    </row>
    <row r="4168" spans="8:21" x14ac:dyDescent="0.3">
      <c r="H4168" s="1"/>
      <c r="K4168" s="1"/>
      <c r="O4168" s="1"/>
      <c r="P4168" s="1"/>
      <c r="T4168" s="1"/>
      <c r="U4168" s="1"/>
    </row>
    <row r="4169" spans="8:21" x14ac:dyDescent="0.3">
      <c r="H4169" s="1"/>
      <c r="K4169" s="1"/>
      <c r="O4169" s="1"/>
      <c r="P4169" s="1"/>
      <c r="T4169" s="1"/>
      <c r="U4169" s="1"/>
    </row>
    <row r="4170" spans="8:21" x14ac:dyDescent="0.3">
      <c r="H4170" s="1"/>
      <c r="K4170" s="1"/>
      <c r="O4170" s="1"/>
      <c r="P4170" s="1"/>
      <c r="T4170" s="1"/>
      <c r="U4170" s="1"/>
    </row>
    <row r="4171" spans="8:21" x14ac:dyDescent="0.3">
      <c r="H4171" s="1"/>
      <c r="K4171" s="1"/>
      <c r="O4171" s="1"/>
      <c r="P4171" s="1"/>
      <c r="T4171" s="1"/>
      <c r="U4171" s="1"/>
    </row>
    <row r="4172" spans="8:21" x14ac:dyDescent="0.3">
      <c r="H4172" s="1"/>
      <c r="K4172" s="1"/>
      <c r="O4172" s="1"/>
      <c r="P4172" s="1"/>
      <c r="T4172" s="1"/>
      <c r="U4172" s="1"/>
    </row>
    <row r="4173" spans="8:21" x14ac:dyDescent="0.3">
      <c r="H4173" s="1"/>
      <c r="K4173" s="1"/>
      <c r="O4173" s="1"/>
      <c r="P4173" s="1"/>
      <c r="T4173" s="1"/>
      <c r="U4173" s="1"/>
    </row>
    <row r="4174" spans="8:21" x14ac:dyDescent="0.3">
      <c r="H4174" s="1"/>
      <c r="K4174" s="1"/>
      <c r="O4174" s="1"/>
      <c r="P4174" s="1"/>
      <c r="T4174" s="1"/>
      <c r="U4174" s="1"/>
    </row>
    <row r="4175" spans="8:21" x14ac:dyDescent="0.3">
      <c r="H4175" s="1"/>
      <c r="K4175" s="1"/>
      <c r="O4175" s="1"/>
      <c r="P4175" s="1"/>
      <c r="T4175" s="1"/>
      <c r="U4175" s="1"/>
    </row>
    <row r="4176" spans="8:21" x14ac:dyDescent="0.3">
      <c r="H4176" s="1"/>
      <c r="K4176" s="1"/>
      <c r="O4176" s="1"/>
      <c r="P4176" s="1"/>
      <c r="T4176" s="1"/>
      <c r="U4176" s="1"/>
    </row>
    <row r="4177" spans="8:21" x14ac:dyDescent="0.3">
      <c r="H4177" s="1"/>
      <c r="K4177" s="1"/>
      <c r="O4177" s="1"/>
      <c r="P4177" s="1"/>
      <c r="T4177" s="1"/>
      <c r="U4177" s="1"/>
    </row>
    <row r="4178" spans="8:21" x14ac:dyDescent="0.3">
      <c r="H4178" s="1"/>
      <c r="K4178" s="1"/>
      <c r="O4178" s="1"/>
      <c r="P4178" s="1"/>
      <c r="T4178" s="1"/>
      <c r="U4178" s="1"/>
    </row>
    <row r="4179" spans="8:21" x14ac:dyDescent="0.3">
      <c r="H4179" s="1"/>
      <c r="K4179" s="1"/>
      <c r="O4179" s="1"/>
      <c r="P4179" s="1"/>
      <c r="T4179" s="1"/>
      <c r="U4179" s="1"/>
    </row>
    <row r="4180" spans="8:21" x14ac:dyDescent="0.3">
      <c r="H4180" s="1"/>
      <c r="K4180" s="1"/>
      <c r="O4180" s="1"/>
      <c r="P4180" s="1"/>
      <c r="T4180" s="1"/>
      <c r="U4180" s="1"/>
    </row>
    <row r="4181" spans="8:21" x14ac:dyDescent="0.3">
      <c r="H4181" s="1"/>
      <c r="K4181" s="1"/>
      <c r="O4181" s="1"/>
      <c r="P4181" s="1"/>
      <c r="T4181" s="1"/>
      <c r="U4181" s="1"/>
    </row>
    <row r="4182" spans="8:21" x14ac:dyDescent="0.3">
      <c r="H4182" s="1"/>
      <c r="K4182" s="1"/>
      <c r="O4182" s="1"/>
      <c r="P4182" s="1"/>
      <c r="T4182" s="1"/>
      <c r="U4182" s="1"/>
    </row>
    <row r="4183" spans="8:21" x14ac:dyDescent="0.3">
      <c r="H4183" s="1"/>
      <c r="K4183" s="1"/>
      <c r="O4183" s="1"/>
      <c r="P4183" s="1"/>
      <c r="T4183" s="1"/>
      <c r="U4183" s="1"/>
    </row>
    <row r="4184" spans="8:21" x14ac:dyDescent="0.3">
      <c r="H4184" s="1"/>
      <c r="K4184" s="1"/>
      <c r="O4184" s="1"/>
      <c r="P4184" s="1"/>
      <c r="T4184" s="1"/>
      <c r="U4184" s="1"/>
    </row>
    <row r="4185" spans="8:21" x14ac:dyDescent="0.3">
      <c r="H4185" s="1"/>
      <c r="K4185" s="1"/>
      <c r="O4185" s="1"/>
      <c r="P4185" s="1"/>
      <c r="T4185" s="1"/>
      <c r="U4185" s="1"/>
    </row>
    <row r="4186" spans="8:21" x14ac:dyDescent="0.3">
      <c r="H4186" s="1"/>
      <c r="K4186" s="1"/>
      <c r="O4186" s="1"/>
      <c r="P4186" s="1"/>
      <c r="T4186" s="1"/>
      <c r="U4186" s="1"/>
    </row>
    <row r="4187" spans="8:21" x14ac:dyDescent="0.3">
      <c r="H4187" s="1"/>
      <c r="K4187" s="1"/>
      <c r="O4187" s="1"/>
      <c r="P4187" s="1"/>
      <c r="T4187" s="1"/>
      <c r="U4187" s="1"/>
    </row>
    <row r="4188" spans="8:21" x14ac:dyDescent="0.3">
      <c r="H4188" s="1"/>
      <c r="K4188" s="1"/>
      <c r="O4188" s="1"/>
      <c r="P4188" s="1"/>
      <c r="T4188" s="1"/>
      <c r="U4188" s="1"/>
    </row>
    <row r="4189" spans="8:21" x14ac:dyDescent="0.3">
      <c r="H4189" s="1"/>
      <c r="K4189" s="1"/>
      <c r="O4189" s="1"/>
      <c r="P4189" s="1"/>
      <c r="T4189" s="1"/>
      <c r="U4189" s="1"/>
    </row>
    <row r="4190" spans="8:21" x14ac:dyDescent="0.3">
      <c r="H4190" s="1"/>
      <c r="K4190" s="1"/>
      <c r="O4190" s="1"/>
      <c r="P4190" s="1"/>
      <c r="T4190" s="1"/>
      <c r="U4190" s="1"/>
    </row>
    <row r="4191" spans="8:21" x14ac:dyDescent="0.3">
      <c r="H4191" s="1"/>
      <c r="K4191" s="1"/>
      <c r="O4191" s="1"/>
      <c r="P4191" s="1"/>
      <c r="T4191" s="1"/>
      <c r="U4191" s="1"/>
    </row>
    <row r="4192" spans="8:21" x14ac:dyDescent="0.3">
      <c r="H4192" s="1"/>
      <c r="K4192" s="1"/>
      <c r="O4192" s="1"/>
      <c r="P4192" s="1"/>
      <c r="T4192" s="1"/>
      <c r="U4192" s="1"/>
    </row>
    <row r="4193" spans="8:21" x14ac:dyDescent="0.3">
      <c r="H4193" s="1"/>
      <c r="K4193" s="1"/>
      <c r="O4193" s="1"/>
      <c r="P4193" s="1"/>
      <c r="T4193" s="1"/>
      <c r="U4193" s="1"/>
    </row>
    <row r="4194" spans="8:21" x14ac:dyDescent="0.3">
      <c r="H4194" s="1"/>
      <c r="K4194" s="1"/>
      <c r="O4194" s="1"/>
      <c r="P4194" s="1"/>
      <c r="T4194" s="1"/>
      <c r="U4194" s="1"/>
    </row>
    <row r="4195" spans="8:21" x14ac:dyDescent="0.3">
      <c r="H4195" s="1"/>
      <c r="K4195" s="1"/>
      <c r="O4195" s="1"/>
      <c r="P4195" s="1"/>
      <c r="T4195" s="1"/>
      <c r="U4195" s="1"/>
    </row>
    <row r="4196" spans="8:21" x14ac:dyDescent="0.3">
      <c r="H4196" s="1"/>
      <c r="K4196" s="1"/>
      <c r="O4196" s="1"/>
      <c r="P4196" s="1"/>
      <c r="T4196" s="1"/>
      <c r="U4196" s="1"/>
    </row>
    <row r="4197" spans="8:21" x14ac:dyDescent="0.3">
      <c r="H4197" s="1"/>
      <c r="K4197" s="1"/>
      <c r="O4197" s="1"/>
      <c r="P4197" s="1"/>
      <c r="T4197" s="1"/>
      <c r="U4197" s="1"/>
    </row>
    <row r="4198" spans="8:21" x14ac:dyDescent="0.3">
      <c r="H4198" s="1"/>
      <c r="K4198" s="1"/>
      <c r="O4198" s="1"/>
      <c r="P4198" s="1"/>
      <c r="T4198" s="1"/>
      <c r="U4198" s="1"/>
    </row>
    <row r="4199" spans="8:21" x14ac:dyDescent="0.3">
      <c r="H4199" s="1"/>
      <c r="K4199" s="1"/>
      <c r="O4199" s="1"/>
      <c r="P4199" s="1"/>
      <c r="T4199" s="1"/>
      <c r="U4199" s="1"/>
    </row>
    <row r="4200" spans="8:21" x14ac:dyDescent="0.3">
      <c r="H4200" s="1"/>
      <c r="K4200" s="1"/>
      <c r="O4200" s="1"/>
      <c r="P4200" s="1"/>
      <c r="T4200" s="1"/>
      <c r="U4200" s="1"/>
    </row>
    <row r="4201" spans="8:21" x14ac:dyDescent="0.3">
      <c r="H4201" s="1"/>
      <c r="K4201" s="1"/>
      <c r="O4201" s="1"/>
      <c r="P4201" s="1"/>
      <c r="T4201" s="1"/>
      <c r="U4201" s="1"/>
    </row>
    <row r="4202" spans="8:21" x14ac:dyDescent="0.3">
      <c r="H4202" s="1"/>
      <c r="K4202" s="1"/>
      <c r="O4202" s="1"/>
      <c r="P4202" s="1"/>
      <c r="T4202" s="1"/>
      <c r="U4202" s="1"/>
    </row>
    <row r="4203" spans="8:21" x14ac:dyDescent="0.3">
      <c r="H4203" s="1"/>
      <c r="K4203" s="1"/>
      <c r="O4203" s="1"/>
      <c r="P4203" s="1"/>
      <c r="T4203" s="1"/>
      <c r="U4203" s="1"/>
    </row>
    <row r="4204" spans="8:21" x14ac:dyDescent="0.3">
      <c r="H4204" s="1"/>
      <c r="K4204" s="1"/>
      <c r="O4204" s="1"/>
      <c r="P4204" s="1"/>
      <c r="T4204" s="1"/>
      <c r="U4204" s="1"/>
    </row>
    <row r="4205" spans="8:21" x14ac:dyDescent="0.3">
      <c r="H4205" s="1"/>
      <c r="K4205" s="1"/>
      <c r="O4205" s="1"/>
      <c r="P4205" s="1"/>
      <c r="T4205" s="1"/>
      <c r="U4205" s="1"/>
    </row>
    <row r="4206" spans="8:21" x14ac:dyDescent="0.3">
      <c r="H4206" s="1"/>
      <c r="K4206" s="1"/>
      <c r="O4206" s="1"/>
      <c r="P4206" s="1"/>
      <c r="T4206" s="1"/>
      <c r="U4206" s="1"/>
    </row>
    <row r="4207" spans="8:21" x14ac:dyDescent="0.3">
      <c r="H4207" s="1"/>
      <c r="K4207" s="1"/>
      <c r="O4207" s="1"/>
      <c r="P4207" s="1"/>
      <c r="T4207" s="1"/>
      <c r="U4207" s="1"/>
    </row>
    <row r="4208" spans="8:21" x14ac:dyDescent="0.3">
      <c r="H4208" s="1"/>
      <c r="K4208" s="1"/>
      <c r="O4208" s="1"/>
      <c r="P4208" s="1"/>
      <c r="T4208" s="1"/>
      <c r="U4208" s="1"/>
    </row>
    <row r="4209" spans="8:21" x14ac:dyDescent="0.3">
      <c r="H4209" s="1"/>
      <c r="K4209" s="1"/>
      <c r="O4209" s="1"/>
      <c r="P4209" s="1"/>
      <c r="T4209" s="1"/>
      <c r="U4209" s="1"/>
    </row>
    <row r="4210" spans="8:21" x14ac:dyDescent="0.3">
      <c r="H4210" s="1"/>
      <c r="K4210" s="1"/>
      <c r="O4210" s="1"/>
      <c r="P4210" s="1"/>
      <c r="T4210" s="1"/>
      <c r="U4210" s="1"/>
    </row>
    <row r="4211" spans="8:21" x14ac:dyDescent="0.3">
      <c r="H4211" s="1"/>
      <c r="K4211" s="1"/>
      <c r="O4211" s="1"/>
      <c r="P4211" s="1"/>
      <c r="T4211" s="1"/>
      <c r="U4211" s="1"/>
    </row>
    <row r="4212" spans="8:21" x14ac:dyDescent="0.3">
      <c r="H4212" s="1"/>
      <c r="K4212" s="1"/>
      <c r="O4212" s="1"/>
      <c r="P4212" s="1"/>
      <c r="T4212" s="1"/>
      <c r="U4212" s="1"/>
    </row>
    <row r="4213" spans="8:21" x14ac:dyDescent="0.3">
      <c r="H4213" s="1"/>
      <c r="K4213" s="1"/>
      <c r="O4213" s="1"/>
      <c r="P4213" s="1"/>
      <c r="T4213" s="1"/>
      <c r="U4213" s="1"/>
    </row>
    <row r="4214" spans="8:21" x14ac:dyDescent="0.3">
      <c r="H4214" s="1"/>
      <c r="K4214" s="1"/>
      <c r="O4214" s="1"/>
      <c r="P4214" s="1"/>
      <c r="T4214" s="1"/>
      <c r="U4214" s="1"/>
    </row>
    <row r="4215" spans="8:21" x14ac:dyDescent="0.3">
      <c r="H4215" s="1"/>
      <c r="K4215" s="1"/>
      <c r="O4215" s="1"/>
      <c r="P4215" s="1"/>
      <c r="T4215" s="1"/>
      <c r="U4215" s="1"/>
    </row>
    <row r="4216" spans="8:21" x14ac:dyDescent="0.3">
      <c r="H4216" s="1"/>
      <c r="K4216" s="1"/>
      <c r="O4216" s="1"/>
      <c r="P4216" s="1"/>
      <c r="T4216" s="1"/>
      <c r="U4216" s="1"/>
    </row>
    <row r="4217" spans="8:21" x14ac:dyDescent="0.3">
      <c r="H4217" s="1"/>
      <c r="K4217" s="1"/>
      <c r="O4217" s="1"/>
      <c r="P4217" s="1"/>
      <c r="T4217" s="1"/>
      <c r="U4217" s="1"/>
    </row>
    <row r="4218" spans="8:21" x14ac:dyDescent="0.3">
      <c r="H4218" s="1"/>
      <c r="K4218" s="1"/>
      <c r="O4218" s="1"/>
      <c r="P4218" s="1"/>
      <c r="T4218" s="1"/>
      <c r="U4218" s="1"/>
    </row>
    <row r="4219" spans="8:21" x14ac:dyDescent="0.3">
      <c r="H4219" s="1"/>
      <c r="K4219" s="1"/>
      <c r="O4219" s="1"/>
      <c r="P4219" s="1"/>
      <c r="T4219" s="1"/>
      <c r="U4219" s="1"/>
    </row>
    <row r="4220" spans="8:21" x14ac:dyDescent="0.3">
      <c r="H4220" s="1"/>
      <c r="K4220" s="1"/>
      <c r="O4220" s="1"/>
      <c r="P4220" s="1"/>
      <c r="T4220" s="1"/>
      <c r="U4220" s="1"/>
    </row>
    <row r="4221" spans="8:21" x14ac:dyDescent="0.3">
      <c r="H4221" s="1"/>
      <c r="K4221" s="1"/>
      <c r="O4221" s="1"/>
      <c r="P4221" s="1"/>
      <c r="T4221" s="1"/>
      <c r="U4221" s="1"/>
    </row>
    <row r="4222" spans="8:21" x14ac:dyDescent="0.3">
      <c r="H4222" s="1"/>
      <c r="K4222" s="1"/>
      <c r="O4222" s="1"/>
      <c r="P4222" s="1"/>
      <c r="T4222" s="1"/>
      <c r="U4222" s="1"/>
    </row>
    <row r="4223" spans="8:21" x14ac:dyDescent="0.3">
      <c r="H4223" s="1"/>
      <c r="K4223" s="1"/>
      <c r="O4223" s="1"/>
      <c r="P4223" s="1"/>
      <c r="T4223" s="1"/>
      <c r="U4223" s="1"/>
    </row>
    <row r="4224" spans="8:21" x14ac:dyDescent="0.3">
      <c r="H4224" s="1"/>
      <c r="K4224" s="1"/>
      <c r="O4224" s="1"/>
      <c r="P4224" s="1"/>
      <c r="T4224" s="1"/>
      <c r="U4224" s="1"/>
    </row>
    <row r="4225" spans="8:21" x14ac:dyDescent="0.3">
      <c r="H4225" s="1"/>
      <c r="K4225" s="1"/>
      <c r="O4225" s="1"/>
      <c r="P4225" s="1"/>
      <c r="T4225" s="1"/>
      <c r="U4225" s="1"/>
    </row>
    <row r="4226" spans="8:21" x14ac:dyDescent="0.3">
      <c r="H4226" s="1"/>
      <c r="K4226" s="1"/>
      <c r="O4226" s="1"/>
      <c r="P4226" s="1"/>
      <c r="T4226" s="1"/>
      <c r="U4226" s="1"/>
    </row>
    <row r="4227" spans="8:21" x14ac:dyDescent="0.3">
      <c r="H4227" s="1"/>
      <c r="K4227" s="1"/>
      <c r="O4227" s="1"/>
      <c r="P4227" s="1"/>
      <c r="T4227" s="1"/>
      <c r="U4227" s="1"/>
    </row>
    <row r="4228" spans="8:21" x14ac:dyDescent="0.3">
      <c r="H4228" s="1"/>
      <c r="K4228" s="1"/>
      <c r="O4228" s="1"/>
      <c r="P4228" s="1"/>
      <c r="T4228" s="1"/>
      <c r="U4228" s="1"/>
    </row>
    <row r="4229" spans="8:21" x14ac:dyDescent="0.3">
      <c r="H4229" s="1"/>
      <c r="K4229" s="1"/>
      <c r="O4229" s="1"/>
      <c r="P4229" s="1"/>
      <c r="T4229" s="1"/>
      <c r="U4229" s="1"/>
    </row>
    <row r="4230" spans="8:21" x14ac:dyDescent="0.3">
      <c r="H4230" s="1"/>
      <c r="K4230" s="1"/>
      <c r="O4230" s="1"/>
      <c r="P4230" s="1"/>
      <c r="T4230" s="1"/>
      <c r="U4230" s="1"/>
    </row>
    <row r="4231" spans="8:21" x14ac:dyDescent="0.3">
      <c r="H4231" s="1"/>
      <c r="K4231" s="1"/>
      <c r="O4231" s="1"/>
      <c r="P4231" s="1"/>
      <c r="T4231" s="1"/>
      <c r="U4231" s="1"/>
    </row>
    <row r="4232" spans="8:21" x14ac:dyDescent="0.3">
      <c r="H4232" s="1"/>
      <c r="K4232" s="1"/>
      <c r="O4232" s="1"/>
      <c r="P4232" s="1"/>
      <c r="T4232" s="1"/>
      <c r="U4232" s="1"/>
    </row>
    <row r="4233" spans="8:21" x14ac:dyDescent="0.3">
      <c r="H4233" s="1"/>
      <c r="K4233" s="1"/>
      <c r="O4233" s="1"/>
      <c r="P4233" s="1"/>
      <c r="T4233" s="1"/>
      <c r="U4233" s="1"/>
    </row>
    <row r="4234" spans="8:21" x14ac:dyDescent="0.3">
      <c r="H4234" s="1"/>
      <c r="K4234" s="1"/>
      <c r="O4234" s="1"/>
      <c r="P4234" s="1"/>
      <c r="T4234" s="1"/>
      <c r="U4234" s="1"/>
    </row>
    <row r="4235" spans="8:21" x14ac:dyDescent="0.3">
      <c r="H4235" s="1"/>
      <c r="K4235" s="1"/>
      <c r="O4235" s="1"/>
      <c r="P4235" s="1"/>
      <c r="T4235" s="1"/>
      <c r="U4235" s="1"/>
    </row>
    <row r="4236" spans="8:21" x14ac:dyDescent="0.3">
      <c r="H4236" s="1"/>
      <c r="K4236" s="1"/>
      <c r="O4236" s="1"/>
      <c r="P4236" s="1"/>
      <c r="T4236" s="1"/>
      <c r="U4236" s="1"/>
    </row>
    <row r="4237" spans="8:21" x14ac:dyDescent="0.3">
      <c r="H4237" s="1"/>
      <c r="K4237" s="1"/>
      <c r="O4237" s="1"/>
      <c r="P4237" s="1"/>
      <c r="T4237" s="1"/>
      <c r="U4237" s="1"/>
    </row>
    <row r="4238" spans="8:21" x14ac:dyDescent="0.3">
      <c r="H4238" s="1"/>
      <c r="K4238" s="1"/>
      <c r="O4238" s="1"/>
      <c r="P4238" s="1"/>
      <c r="T4238" s="1"/>
      <c r="U4238" s="1"/>
    </row>
    <row r="4239" spans="8:21" x14ac:dyDescent="0.3">
      <c r="H4239" s="1"/>
      <c r="K4239" s="1"/>
      <c r="O4239" s="1"/>
      <c r="P4239" s="1"/>
      <c r="T4239" s="1"/>
      <c r="U4239" s="1"/>
    </row>
    <row r="4240" spans="8:21" x14ac:dyDescent="0.3">
      <c r="H4240" s="1"/>
      <c r="K4240" s="1"/>
      <c r="O4240" s="1"/>
      <c r="P4240" s="1"/>
      <c r="T4240" s="1"/>
      <c r="U4240" s="1"/>
    </row>
    <row r="4241" spans="8:21" x14ac:dyDescent="0.3">
      <c r="H4241" s="1"/>
      <c r="K4241" s="1"/>
      <c r="O4241" s="1"/>
      <c r="P4241" s="1"/>
      <c r="T4241" s="1"/>
      <c r="U4241" s="1"/>
    </row>
    <row r="4242" spans="8:21" x14ac:dyDescent="0.3">
      <c r="H4242" s="1"/>
      <c r="K4242" s="1"/>
      <c r="O4242" s="1"/>
      <c r="P4242" s="1"/>
      <c r="T4242" s="1"/>
      <c r="U4242" s="1"/>
    </row>
    <row r="4243" spans="8:21" x14ac:dyDescent="0.3">
      <c r="H4243" s="1"/>
      <c r="K4243" s="1"/>
      <c r="O4243" s="1"/>
      <c r="P4243" s="1"/>
      <c r="T4243" s="1"/>
      <c r="U4243" s="1"/>
    </row>
    <row r="4244" spans="8:21" x14ac:dyDescent="0.3">
      <c r="H4244" s="1"/>
      <c r="K4244" s="1"/>
      <c r="O4244" s="1"/>
      <c r="P4244" s="1"/>
      <c r="T4244" s="1"/>
      <c r="U4244" s="1"/>
    </row>
    <row r="4245" spans="8:21" x14ac:dyDescent="0.3">
      <c r="H4245" s="1"/>
      <c r="K4245" s="1"/>
      <c r="O4245" s="1"/>
      <c r="P4245" s="1"/>
      <c r="T4245" s="1"/>
      <c r="U4245" s="1"/>
    </row>
    <row r="4246" spans="8:21" x14ac:dyDescent="0.3">
      <c r="H4246" s="1"/>
      <c r="K4246" s="1"/>
      <c r="O4246" s="1"/>
      <c r="P4246" s="1"/>
      <c r="T4246" s="1"/>
      <c r="U4246" s="1"/>
    </row>
    <row r="4247" spans="8:21" x14ac:dyDescent="0.3">
      <c r="H4247" s="1"/>
      <c r="K4247" s="1"/>
      <c r="O4247" s="1"/>
      <c r="P4247" s="1"/>
      <c r="T4247" s="1"/>
      <c r="U4247" s="1"/>
    </row>
    <row r="4248" spans="8:21" x14ac:dyDescent="0.3">
      <c r="H4248" s="1"/>
      <c r="K4248" s="1"/>
      <c r="O4248" s="1"/>
      <c r="P4248" s="1"/>
      <c r="T4248" s="1"/>
      <c r="U4248" s="1"/>
    </row>
    <row r="4249" spans="8:21" x14ac:dyDescent="0.3">
      <c r="H4249" s="1"/>
      <c r="K4249" s="1"/>
      <c r="O4249" s="1"/>
      <c r="P4249" s="1"/>
      <c r="T4249" s="1"/>
      <c r="U4249" s="1"/>
    </row>
    <row r="4250" spans="8:21" x14ac:dyDescent="0.3">
      <c r="H4250" s="1"/>
      <c r="K4250" s="1"/>
      <c r="O4250" s="1"/>
      <c r="P4250" s="1"/>
      <c r="T4250" s="1"/>
      <c r="U4250" s="1"/>
    </row>
    <row r="4251" spans="8:21" x14ac:dyDescent="0.3">
      <c r="H4251" s="1"/>
      <c r="K4251" s="1"/>
      <c r="O4251" s="1"/>
      <c r="P4251" s="1"/>
      <c r="T4251" s="1"/>
      <c r="U4251" s="1"/>
    </row>
    <row r="4252" spans="8:21" x14ac:dyDescent="0.3">
      <c r="H4252" s="1"/>
      <c r="K4252" s="1"/>
      <c r="O4252" s="1"/>
      <c r="P4252" s="1"/>
      <c r="T4252" s="1"/>
      <c r="U4252" s="1"/>
    </row>
    <row r="4253" spans="8:21" x14ac:dyDescent="0.3">
      <c r="H4253" s="1"/>
      <c r="K4253" s="1"/>
      <c r="O4253" s="1"/>
      <c r="P4253" s="1"/>
      <c r="T4253" s="1"/>
      <c r="U4253" s="1"/>
    </row>
    <row r="4254" spans="8:21" x14ac:dyDescent="0.3">
      <c r="H4254" s="1"/>
      <c r="K4254" s="1"/>
      <c r="O4254" s="1"/>
      <c r="P4254" s="1"/>
      <c r="T4254" s="1"/>
      <c r="U4254" s="1"/>
    </row>
    <row r="4255" spans="8:21" x14ac:dyDescent="0.3">
      <c r="H4255" s="1"/>
      <c r="K4255" s="1"/>
      <c r="O4255" s="1"/>
      <c r="P4255" s="1"/>
      <c r="T4255" s="1"/>
      <c r="U4255" s="1"/>
    </row>
    <row r="4256" spans="8:21" x14ac:dyDescent="0.3">
      <c r="H4256" s="1"/>
      <c r="K4256" s="1"/>
      <c r="O4256" s="1"/>
      <c r="P4256" s="1"/>
      <c r="T4256" s="1"/>
      <c r="U4256" s="1"/>
    </row>
    <row r="4257" spans="8:21" x14ac:dyDescent="0.3">
      <c r="H4257" s="1"/>
      <c r="K4257" s="1"/>
      <c r="O4257" s="1"/>
      <c r="P4257" s="1"/>
      <c r="T4257" s="1"/>
      <c r="U4257" s="1"/>
    </row>
    <row r="4258" spans="8:21" x14ac:dyDescent="0.3">
      <c r="H4258" s="1"/>
      <c r="K4258" s="1"/>
      <c r="O4258" s="1"/>
      <c r="P4258" s="1"/>
      <c r="T4258" s="1"/>
      <c r="U4258" s="1"/>
    </row>
    <row r="4259" spans="8:21" x14ac:dyDescent="0.3">
      <c r="H4259" s="1"/>
      <c r="K4259" s="1"/>
      <c r="O4259" s="1"/>
      <c r="P4259" s="1"/>
      <c r="T4259" s="1"/>
      <c r="U4259" s="1"/>
    </row>
    <row r="4260" spans="8:21" x14ac:dyDescent="0.3">
      <c r="H4260" s="1"/>
      <c r="K4260" s="1"/>
      <c r="O4260" s="1"/>
      <c r="P4260" s="1"/>
      <c r="T4260" s="1"/>
      <c r="U4260" s="1"/>
    </row>
    <row r="4261" spans="8:21" x14ac:dyDescent="0.3">
      <c r="H4261" s="1"/>
      <c r="K4261" s="1"/>
      <c r="O4261" s="1"/>
      <c r="P4261" s="1"/>
      <c r="T4261" s="1"/>
      <c r="U4261" s="1"/>
    </row>
    <row r="4262" spans="8:21" x14ac:dyDescent="0.3">
      <c r="H4262" s="1"/>
      <c r="K4262" s="1"/>
      <c r="O4262" s="1"/>
      <c r="P4262" s="1"/>
      <c r="T4262" s="1"/>
      <c r="U4262" s="1"/>
    </row>
    <row r="4263" spans="8:21" x14ac:dyDescent="0.3">
      <c r="H4263" s="1"/>
      <c r="K4263" s="1"/>
      <c r="O4263" s="1"/>
      <c r="P4263" s="1"/>
      <c r="T4263" s="1"/>
      <c r="U4263" s="1"/>
    </row>
    <row r="4264" spans="8:21" x14ac:dyDescent="0.3">
      <c r="H4264" s="1"/>
      <c r="K4264" s="1"/>
      <c r="O4264" s="1"/>
      <c r="P4264" s="1"/>
      <c r="T4264" s="1"/>
      <c r="U4264" s="1"/>
    </row>
    <row r="4265" spans="8:21" x14ac:dyDescent="0.3">
      <c r="H4265" s="1"/>
      <c r="K4265" s="1"/>
      <c r="O4265" s="1"/>
      <c r="P4265" s="1"/>
      <c r="T4265" s="1"/>
      <c r="U4265" s="1"/>
    </row>
    <row r="4266" spans="8:21" x14ac:dyDescent="0.3">
      <c r="H4266" s="1"/>
      <c r="K4266" s="1"/>
      <c r="O4266" s="1"/>
      <c r="P4266" s="1"/>
      <c r="T4266" s="1"/>
      <c r="U4266" s="1"/>
    </row>
    <row r="4267" spans="8:21" x14ac:dyDescent="0.3">
      <c r="H4267" s="1"/>
      <c r="K4267" s="1"/>
      <c r="O4267" s="1"/>
      <c r="P4267" s="1"/>
      <c r="T4267" s="1"/>
      <c r="U4267" s="1"/>
    </row>
    <row r="4268" spans="8:21" x14ac:dyDescent="0.3">
      <c r="H4268" s="1"/>
      <c r="K4268" s="1"/>
      <c r="O4268" s="1"/>
      <c r="P4268" s="1"/>
      <c r="T4268" s="1"/>
      <c r="U4268" s="1"/>
    </row>
    <row r="4269" spans="8:21" x14ac:dyDescent="0.3">
      <c r="H4269" s="1"/>
      <c r="K4269" s="1"/>
      <c r="O4269" s="1"/>
      <c r="P4269" s="1"/>
      <c r="T4269" s="1"/>
      <c r="U4269" s="1"/>
    </row>
    <row r="4270" spans="8:21" x14ac:dyDescent="0.3">
      <c r="H4270" s="1"/>
      <c r="K4270" s="1"/>
      <c r="O4270" s="1"/>
      <c r="P4270" s="1"/>
      <c r="T4270" s="1"/>
      <c r="U4270" s="1"/>
    </row>
    <row r="4271" spans="8:21" x14ac:dyDescent="0.3">
      <c r="H4271" s="1"/>
      <c r="K4271" s="1"/>
      <c r="O4271" s="1"/>
      <c r="P4271" s="1"/>
      <c r="T4271" s="1"/>
      <c r="U4271" s="1"/>
    </row>
    <row r="4272" spans="8:21" x14ac:dyDescent="0.3">
      <c r="H4272" s="1"/>
      <c r="K4272" s="1"/>
      <c r="O4272" s="1"/>
      <c r="P4272" s="1"/>
      <c r="T4272" s="1"/>
      <c r="U4272" s="1"/>
    </row>
    <row r="4273" spans="8:21" x14ac:dyDescent="0.3">
      <c r="H4273" s="1"/>
      <c r="K4273" s="1"/>
      <c r="O4273" s="1"/>
      <c r="P4273" s="1"/>
      <c r="T4273" s="1"/>
      <c r="U4273" s="1"/>
    </row>
    <row r="4274" spans="8:21" x14ac:dyDescent="0.3">
      <c r="H4274" s="1"/>
      <c r="K4274" s="1"/>
      <c r="O4274" s="1"/>
      <c r="P4274" s="1"/>
      <c r="T4274" s="1"/>
      <c r="U4274" s="1"/>
    </row>
    <row r="4275" spans="8:21" x14ac:dyDescent="0.3">
      <c r="H4275" s="1"/>
      <c r="K4275" s="1"/>
      <c r="O4275" s="1"/>
      <c r="P4275" s="1"/>
      <c r="T4275" s="1"/>
      <c r="U4275" s="1"/>
    </row>
    <row r="4276" spans="8:21" x14ac:dyDescent="0.3">
      <c r="H4276" s="1"/>
      <c r="K4276" s="1"/>
      <c r="O4276" s="1"/>
      <c r="P4276" s="1"/>
      <c r="T4276" s="1"/>
      <c r="U4276" s="1"/>
    </row>
    <row r="4277" spans="8:21" x14ac:dyDescent="0.3">
      <c r="H4277" s="1"/>
      <c r="K4277" s="1"/>
      <c r="O4277" s="1"/>
      <c r="P4277" s="1"/>
      <c r="T4277" s="1"/>
      <c r="U4277" s="1"/>
    </row>
    <row r="4278" spans="8:21" x14ac:dyDescent="0.3">
      <c r="H4278" s="1"/>
      <c r="K4278" s="1"/>
      <c r="O4278" s="1"/>
      <c r="P4278" s="1"/>
      <c r="T4278" s="1"/>
      <c r="U4278" s="1"/>
    </row>
    <row r="4279" spans="8:21" x14ac:dyDescent="0.3">
      <c r="H4279" s="1"/>
      <c r="K4279" s="1"/>
      <c r="O4279" s="1"/>
      <c r="P4279" s="1"/>
      <c r="T4279" s="1"/>
      <c r="U4279" s="1"/>
    </row>
    <row r="4280" spans="8:21" x14ac:dyDescent="0.3">
      <c r="H4280" s="1"/>
      <c r="K4280" s="1"/>
      <c r="O4280" s="1"/>
      <c r="P4280" s="1"/>
      <c r="T4280" s="1"/>
      <c r="U4280" s="1"/>
    </row>
    <row r="4281" spans="8:21" x14ac:dyDescent="0.3">
      <c r="H4281" s="1"/>
      <c r="K4281" s="1"/>
      <c r="O4281" s="1"/>
      <c r="P4281" s="1"/>
      <c r="T4281" s="1"/>
      <c r="U4281" s="1"/>
    </row>
    <row r="4282" spans="8:21" x14ac:dyDescent="0.3">
      <c r="H4282" s="1"/>
      <c r="K4282" s="1"/>
      <c r="O4282" s="1"/>
      <c r="P4282" s="1"/>
      <c r="T4282" s="1"/>
      <c r="U4282" s="1"/>
    </row>
    <row r="4283" spans="8:21" x14ac:dyDescent="0.3">
      <c r="H4283" s="1"/>
      <c r="K4283" s="1"/>
      <c r="O4283" s="1"/>
      <c r="P4283" s="1"/>
      <c r="T4283" s="1"/>
      <c r="U4283" s="1"/>
    </row>
    <row r="4284" spans="8:21" x14ac:dyDescent="0.3">
      <c r="H4284" s="1"/>
      <c r="K4284" s="1"/>
      <c r="O4284" s="1"/>
      <c r="P4284" s="1"/>
      <c r="T4284" s="1"/>
      <c r="U4284" s="1"/>
    </row>
    <row r="4285" spans="8:21" x14ac:dyDescent="0.3">
      <c r="H4285" s="1"/>
      <c r="K4285" s="1"/>
      <c r="O4285" s="1"/>
      <c r="P4285" s="1"/>
      <c r="T4285" s="1"/>
      <c r="U4285" s="1"/>
    </row>
    <row r="4286" spans="8:21" x14ac:dyDescent="0.3">
      <c r="H4286" s="1"/>
      <c r="K4286" s="1"/>
      <c r="O4286" s="1"/>
      <c r="P4286" s="1"/>
      <c r="T4286" s="1"/>
      <c r="U4286" s="1"/>
    </row>
    <row r="4287" spans="8:21" x14ac:dyDescent="0.3">
      <c r="H4287" s="1"/>
      <c r="K4287" s="1"/>
      <c r="O4287" s="1"/>
      <c r="P4287" s="1"/>
      <c r="T4287" s="1"/>
      <c r="U4287" s="1"/>
    </row>
    <row r="4288" spans="8:21" x14ac:dyDescent="0.3">
      <c r="H4288" s="1"/>
      <c r="K4288" s="1"/>
      <c r="O4288" s="1"/>
      <c r="P4288" s="1"/>
      <c r="T4288" s="1"/>
      <c r="U4288" s="1"/>
    </row>
    <row r="4289" spans="8:21" x14ac:dyDescent="0.3">
      <c r="H4289" s="1"/>
      <c r="K4289" s="1"/>
      <c r="O4289" s="1"/>
      <c r="P4289" s="1"/>
      <c r="T4289" s="1"/>
      <c r="U4289" s="1"/>
    </row>
    <row r="4290" spans="8:21" x14ac:dyDescent="0.3">
      <c r="H4290" s="1"/>
      <c r="K4290" s="1"/>
      <c r="O4290" s="1"/>
      <c r="P4290" s="1"/>
      <c r="T4290" s="1"/>
      <c r="U4290" s="1"/>
    </row>
    <row r="4291" spans="8:21" x14ac:dyDescent="0.3">
      <c r="H4291" s="1"/>
      <c r="K4291" s="1"/>
      <c r="O4291" s="1"/>
      <c r="P4291" s="1"/>
      <c r="T4291" s="1"/>
      <c r="U4291" s="1"/>
    </row>
    <row r="4292" spans="8:21" x14ac:dyDescent="0.3">
      <c r="H4292" s="1"/>
      <c r="K4292" s="1"/>
      <c r="O4292" s="1"/>
      <c r="P4292" s="1"/>
      <c r="T4292" s="1"/>
      <c r="U4292" s="1"/>
    </row>
    <row r="4293" spans="8:21" x14ac:dyDescent="0.3">
      <c r="H4293" s="1"/>
      <c r="K4293" s="1"/>
      <c r="O4293" s="1"/>
      <c r="P4293" s="1"/>
      <c r="T4293" s="1"/>
      <c r="U4293" s="1"/>
    </row>
    <row r="4294" spans="8:21" x14ac:dyDescent="0.3">
      <c r="H4294" s="1"/>
      <c r="K4294" s="1"/>
      <c r="O4294" s="1"/>
      <c r="P4294" s="1"/>
      <c r="T4294" s="1"/>
      <c r="U4294" s="1"/>
    </row>
    <row r="4295" spans="8:21" x14ac:dyDescent="0.3">
      <c r="H4295" s="1"/>
      <c r="K4295" s="1"/>
      <c r="O4295" s="1"/>
      <c r="P4295" s="1"/>
      <c r="T4295" s="1"/>
      <c r="U4295" s="1"/>
    </row>
    <row r="4296" spans="8:21" x14ac:dyDescent="0.3">
      <c r="H4296" s="1"/>
      <c r="K4296" s="1"/>
      <c r="O4296" s="1"/>
      <c r="P4296" s="1"/>
      <c r="T4296" s="1"/>
      <c r="U4296" s="1"/>
    </row>
    <row r="4297" spans="8:21" x14ac:dyDescent="0.3">
      <c r="H4297" s="1"/>
      <c r="K4297" s="1"/>
      <c r="O4297" s="1"/>
      <c r="P4297" s="1"/>
      <c r="T4297" s="1"/>
      <c r="U4297" s="1"/>
    </row>
    <row r="4298" spans="8:21" x14ac:dyDescent="0.3">
      <c r="H4298" s="1"/>
      <c r="K4298" s="1"/>
      <c r="O4298" s="1"/>
      <c r="P4298" s="1"/>
      <c r="T4298" s="1"/>
      <c r="U4298" s="1"/>
    </row>
    <row r="4299" spans="8:21" x14ac:dyDescent="0.3">
      <c r="H4299" s="1"/>
      <c r="K4299" s="1"/>
      <c r="O4299" s="1"/>
      <c r="P4299" s="1"/>
      <c r="T4299" s="1"/>
      <c r="U4299" s="1"/>
    </row>
    <row r="4300" spans="8:21" x14ac:dyDescent="0.3">
      <c r="H4300" s="1"/>
      <c r="K4300" s="1"/>
      <c r="O4300" s="1"/>
      <c r="P4300" s="1"/>
      <c r="T4300" s="1"/>
      <c r="U4300" s="1"/>
    </row>
    <row r="4301" spans="8:21" x14ac:dyDescent="0.3">
      <c r="H4301" s="1"/>
      <c r="K4301" s="1"/>
      <c r="O4301" s="1"/>
      <c r="P4301" s="1"/>
      <c r="T4301" s="1"/>
      <c r="U4301" s="1"/>
    </row>
    <row r="4302" spans="8:21" x14ac:dyDescent="0.3">
      <c r="H4302" s="1"/>
      <c r="K4302" s="1"/>
      <c r="O4302" s="1"/>
      <c r="P4302" s="1"/>
      <c r="T4302" s="1"/>
      <c r="U4302" s="1"/>
    </row>
    <row r="4303" spans="8:21" x14ac:dyDescent="0.3">
      <c r="H4303" s="1"/>
      <c r="K4303" s="1"/>
      <c r="O4303" s="1"/>
      <c r="P4303" s="1"/>
      <c r="T4303" s="1"/>
      <c r="U4303" s="1"/>
    </row>
    <row r="4304" spans="8:21" x14ac:dyDescent="0.3">
      <c r="H4304" s="1"/>
      <c r="K4304" s="1"/>
      <c r="O4304" s="1"/>
      <c r="P4304" s="1"/>
      <c r="T4304" s="1"/>
      <c r="U4304" s="1"/>
    </row>
    <row r="4305" spans="8:21" x14ac:dyDescent="0.3">
      <c r="H4305" s="1"/>
      <c r="K4305" s="1"/>
      <c r="O4305" s="1"/>
      <c r="P4305" s="1"/>
      <c r="T4305" s="1"/>
      <c r="U4305" s="1"/>
    </row>
    <row r="4306" spans="8:21" x14ac:dyDescent="0.3">
      <c r="H4306" s="1"/>
      <c r="K4306" s="1"/>
      <c r="O4306" s="1"/>
      <c r="P4306" s="1"/>
      <c r="T4306" s="1"/>
      <c r="U4306" s="1"/>
    </row>
    <row r="4307" spans="8:21" x14ac:dyDescent="0.3">
      <c r="H4307" s="1"/>
      <c r="K4307" s="1"/>
      <c r="O4307" s="1"/>
      <c r="P4307" s="1"/>
      <c r="T4307" s="1"/>
      <c r="U4307" s="1"/>
    </row>
    <row r="4308" spans="8:21" x14ac:dyDescent="0.3">
      <c r="H4308" s="1"/>
      <c r="K4308" s="1"/>
      <c r="O4308" s="1"/>
      <c r="P4308" s="1"/>
      <c r="T4308" s="1"/>
      <c r="U4308" s="1"/>
    </row>
    <row r="4309" spans="8:21" x14ac:dyDescent="0.3">
      <c r="H4309" s="1"/>
      <c r="K4309" s="1"/>
      <c r="O4309" s="1"/>
      <c r="P4309" s="1"/>
      <c r="T4309" s="1"/>
      <c r="U4309" s="1"/>
    </row>
    <row r="4310" spans="8:21" x14ac:dyDescent="0.3">
      <c r="H4310" s="1"/>
      <c r="K4310" s="1"/>
      <c r="O4310" s="1"/>
      <c r="P4310" s="1"/>
      <c r="T4310" s="1"/>
      <c r="U4310" s="1"/>
    </row>
    <row r="4311" spans="8:21" x14ac:dyDescent="0.3">
      <c r="H4311" s="1"/>
      <c r="K4311" s="1"/>
      <c r="O4311" s="1"/>
      <c r="P4311" s="1"/>
      <c r="T4311" s="1"/>
      <c r="U4311" s="1"/>
    </row>
    <row r="4312" spans="8:21" x14ac:dyDescent="0.3">
      <c r="H4312" s="1"/>
      <c r="K4312" s="1"/>
      <c r="O4312" s="1"/>
      <c r="P4312" s="1"/>
      <c r="T4312" s="1"/>
      <c r="U4312" s="1"/>
    </row>
    <row r="4313" spans="8:21" x14ac:dyDescent="0.3">
      <c r="H4313" s="1"/>
      <c r="K4313" s="1"/>
      <c r="O4313" s="1"/>
      <c r="P4313" s="1"/>
      <c r="T4313" s="1"/>
      <c r="U4313" s="1"/>
    </row>
    <row r="4314" spans="8:21" x14ac:dyDescent="0.3">
      <c r="H4314" s="1"/>
      <c r="K4314" s="1"/>
      <c r="O4314" s="1"/>
      <c r="P4314" s="1"/>
      <c r="T4314" s="1"/>
      <c r="U4314" s="1"/>
    </row>
    <row r="4315" spans="8:21" x14ac:dyDescent="0.3">
      <c r="H4315" s="1"/>
      <c r="K4315" s="1"/>
      <c r="O4315" s="1"/>
      <c r="P4315" s="1"/>
      <c r="T4315" s="1"/>
      <c r="U4315" s="1"/>
    </row>
    <row r="4316" spans="8:21" x14ac:dyDescent="0.3">
      <c r="H4316" s="1"/>
      <c r="K4316" s="1"/>
      <c r="O4316" s="1"/>
      <c r="P4316" s="1"/>
      <c r="T4316" s="1"/>
      <c r="U4316" s="1"/>
    </row>
    <row r="4317" spans="8:21" x14ac:dyDescent="0.3">
      <c r="H4317" s="1"/>
      <c r="K4317" s="1"/>
      <c r="O4317" s="1"/>
      <c r="P4317" s="1"/>
      <c r="T4317" s="1"/>
      <c r="U4317" s="1"/>
    </row>
    <row r="4318" spans="8:21" x14ac:dyDescent="0.3">
      <c r="H4318" s="1"/>
      <c r="K4318" s="1"/>
      <c r="O4318" s="1"/>
      <c r="P4318" s="1"/>
      <c r="T4318" s="1"/>
      <c r="U4318" s="1"/>
    </row>
    <row r="4319" spans="8:21" x14ac:dyDescent="0.3">
      <c r="H4319" s="1"/>
      <c r="K4319" s="1"/>
      <c r="O4319" s="1"/>
      <c r="P4319" s="1"/>
      <c r="T4319" s="1"/>
      <c r="U4319" s="1"/>
    </row>
    <row r="4320" spans="8:21" x14ac:dyDescent="0.3">
      <c r="H4320" s="1"/>
      <c r="K4320" s="1"/>
      <c r="O4320" s="1"/>
      <c r="P4320" s="1"/>
      <c r="T4320" s="1"/>
      <c r="U4320" s="1"/>
    </row>
    <row r="4321" spans="8:21" x14ac:dyDescent="0.3">
      <c r="H4321" s="1"/>
      <c r="K4321" s="1"/>
      <c r="O4321" s="1"/>
      <c r="P4321" s="1"/>
      <c r="T4321" s="1"/>
      <c r="U4321" s="1"/>
    </row>
    <row r="4322" spans="8:21" x14ac:dyDescent="0.3">
      <c r="H4322" s="1"/>
      <c r="K4322" s="1"/>
      <c r="O4322" s="1"/>
      <c r="P4322" s="1"/>
      <c r="T4322" s="1"/>
      <c r="U4322" s="1"/>
    </row>
    <row r="4323" spans="8:21" x14ac:dyDescent="0.3">
      <c r="H4323" s="1"/>
      <c r="K4323" s="1"/>
      <c r="O4323" s="1"/>
      <c r="P4323" s="1"/>
      <c r="T4323" s="1"/>
      <c r="U4323" s="1"/>
    </row>
    <row r="4324" spans="8:21" x14ac:dyDescent="0.3">
      <c r="H4324" s="1"/>
      <c r="K4324" s="1"/>
      <c r="O4324" s="1"/>
      <c r="P4324" s="1"/>
      <c r="T4324" s="1"/>
      <c r="U4324" s="1"/>
    </row>
    <row r="4325" spans="8:21" x14ac:dyDescent="0.3">
      <c r="H4325" s="1"/>
      <c r="K4325" s="1"/>
      <c r="O4325" s="1"/>
      <c r="P4325" s="1"/>
      <c r="T4325" s="1"/>
      <c r="U4325" s="1"/>
    </row>
    <row r="4326" spans="8:21" x14ac:dyDescent="0.3">
      <c r="H4326" s="1"/>
      <c r="K4326" s="1"/>
      <c r="O4326" s="1"/>
      <c r="P4326" s="1"/>
      <c r="T4326" s="1"/>
      <c r="U4326" s="1"/>
    </row>
    <row r="4327" spans="8:21" x14ac:dyDescent="0.3">
      <c r="H4327" s="1"/>
      <c r="K4327" s="1"/>
      <c r="O4327" s="1"/>
      <c r="P4327" s="1"/>
      <c r="T4327" s="1"/>
      <c r="U4327" s="1"/>
    </row>
    <row r="4328" spans="8:21" x14ac:dyDescent="0.3">
      <c r="H4328" s="1"/>
      <c r="K4328" s="1"/>
      <c r="O4328" s="1"/>
      <c r="P4328" s="1"/>
      <c r="T4328" s="1"/>
      <c r="U4328" s="1"/>
    </row>
    <row r="4329" spans="8:21" x14ac:dyDescent="0.3">
      <c r="H4329" s="1"/>
      <c r="K4329" s="1"/>
      <c r="O4329" s="1"/>
      <c r="P4329" s="1"/>
      <c r="T4329" s="1"/>
      <c r="U4329" s="1"/>
    </row>
    <row r="4330" spans="8:21" x14ac:dyDescent="0.3">
      <c r="H4330" s="1"/>
      <c r="K4330" s="1"/>
      <c r="O4330" s="1"/>
      <c r="P4330" s="1"/>
      <c r="T4330" s="1"/>
      <c r="U4330" s="1"/>
    </row>
    <row r="4331" spans="8:21" x14ac:dyDescent="0.3">
      <c r="H4331" s="1"/>
      <c r="K4331" s="1"/>
      <c r="O4331" s="1"/>
      <c r="P4331" s="1"/>
      <c r="T4331" s="1"/>
      <c r="U4331" s="1"/>
    </row>
    <row r="4332" spans="8:21" x14ac:dyDescent="0.3">
      <c r="H4332" s="1"/>
      <c r="K4332" s="1"/>
      <c r="O4332" s="1"/>
      <c r="P4332" s="1"/>
      <c r="T4332" s="1"/>
      <c r="U4332" s="1"/>
    </row>
    <row r="4333" spans="8:21" x14ac:dyDescent="0.3">
      <c r="H4333" s="1"/>
      <c r="K4333" s="1"/>
      <c r="O4333" s="1"/>
      <c r="P4333" s="1"/>
      <c r="T4333" s="1"/>
      <c r="U4333" s="1"/>
    </row>
    <row r="4334" spans="8:21" x14ac:dyDescent="0.3">
      <c r="H4334" s="1"/>
      <c r="K4334" s="1"/>
      <c r="O4334" s="1"/>
      <c r="P4334" s="1"/>
      <c r="T4334" s="1"/>
      <c r="U4334" s="1"/>
    </row>
    <row r="4335" spans="8:21" x14ac:dyDescent="0.3">
      <c r="H4335" s="1"/>
      <c r="K4335" s="1"/>
      <c r="O4335" s="1"/>
      <c r="P4335" s="1"/>
      <c r="T4335" s="1"/>
      <c r="U4335" s="1"/>
    </row>
    <row r="4336" spans="8:21" x14ac:dyDescent="0.3">
      <c r="H4336" s="1"/>
      <c r="K4336" s="1"/>
      <c r="O4336" s="1"/>
      <c r="P4336" s="1"/>
      <c r="T4336" s="1"/>
      <c r="U4336" s="1"/>
    </row>
    <row r="4337" spans="8:21" x14ac:dyDescent="0.3">
      <c r="H4337" s="1"/>
      <c r="K4337" s="1"/>
      <c r="O4337" s="1"/>
      <c r="P4337" s="1"/>
      <c r="T4337" s="1"/>
      <c r="U4337" s="1"/>
    </row>
    <row r="4338" spans="8:21" x14ac:dyDescent="0.3">
      <c r="H4338" s="1"/>
      <c r="K4338" s="1"/>
      <c r="O4338" s="1"/>
      <c r="P4338" s="1"/>
      <c r="T4338" s="1"/>
      <c r="U4338" s="1"/>
    </row>
    <row r="4339" spans="8:21" x14ac:dyDescent="0.3">
      <c r="H4339" s="1"/>
      <c r="K4339" s="1"/>
      <c r="O4339" s="1"/>
      <c r="P4339" s="1"/>
      <c r="T4339" s="1"/>
      <c r="U4339" s="1"/>
    </row>
    <row r="4340" spans="8:21" x14ac:dyDescent="0.3">
      <c r="H4340" s="1"/>
      <c r="K4340" s="1"/>
      <c r="O4340" s="1"/>
      <c r="P4340" s="1"/>
      <c r="T4340" s="1"/>
      <c r="U4340" s="1"/>
    </row>
    <row r="4341" spans="8:21" x14ac:dyDescent="0.3">
      <c r="H4341" s="1"/>
      <c r="K4341" s="1"/>
      <c r="O4341" s="1"/>
      <c r="P4341" s="1"/>
      <c r="T4341" s="1"/>
      <c r="U4341" s="1"/>
    </row>
    <row r="4342" spans="8:21" x14ac:dyDescent="0.3">
      <c r="H4342" s="1"/>
      <c r="K4342" s="1"/>
      <c r="O4342" s="1"/>
      <c r="P4342" s="1"/>
      <c r="T4342" s="1"/>
      <c r="U4342" s="1"/>
    </row>
    <row r="4343" spans="8:21" x14ac:dyDescent="0.3">
      <c r="H4343" s="1"/>
      <c r="K4343" s="1"/>
      <c r="O4343" s="1"/>
      <c r="P4343" s="1"/>
      <c r="T4343" s="1"/>
      <c r="U4343" s="1"/>
    </row>
    <row r="4344" spans="8:21" x14ac:dyDescent="0.3">
      <c r="H4344" s="1"/>
      <c r="K4344" s="1"/>
      <c r="O4344" s="1"/>
      <c r="P4344" s="1"/>
      <c r="T4344" s="1"/>
      <c r="U4344" s="1"/>
    </row>
    <row r="4345" spans="8:21" x14ac:dyDescent="0.3">
      <c r="H4345" s="1"/>
      <c r="K4345" s="1"/>
      <c r="O4345" s="1"/>
      <c r="P4345" s="1"/>
      <c r="T4345" s="1"/>
      <c r="U4345" s="1"/>
    </row>
    <row r="4346" spans="8:21" x14ac:dyDescent="0.3">
      <c r="H4346" s="1"/>
      <c r="K4346" s="1"/>
      <c r="O4346" s="1"/>
      <c r="P4346" s="1"/>
      <c r="T4346" s="1"/>
      <c r="U4346" s="1"/>
    </row>
    <row r="4347" spans="8:21" x14ac:dyDescent="0.3">
      <c r="H4347" s="1"/>
      <c r="K4347" s="1"/>
      <c r="O4347" s="1"/>
      <c r="P4347" s="1"/>
      <c r="T4347" s="1"/>
      <c r="U4347" s="1"/>
    </row>
    <row r="4348" spans="8:21" x14ac:dyDescent="0.3">
      <c r="H4348" s="1"/>
      <c r="K4348" s="1"/>
      <c r="O4348" s="1"/>
      <c r="P4348" s="1"/>
      <c r="T4348" s="1"/>
      <c r="U4348" s="1"/>
    </row>
    <row r="4349" spans="8:21" x14ac:dyDescent="0.3">
      <c r="H4349" s="1"/>
      <c r="K4349" s="1"/>
      <c r="O4349" s="1"/>
      <c r="P4349" s="1"/>
      <c r="T4349" s="1"/>
      <c r="U4349" s="1"/>
    </row>
    <row r="4350" spans="8:21" x14ac:dyDescent="0.3">
      <c r="H4350" s="1"/>
      <c r="K4350" s="1"/>
      <c r="O4350" s="1"/>
      <c r="P4350" s="1"/>
      <c r="T4350" s="1"/>
      <c r="U4350" s="1"/>
    </row>
    <row r="4351" spans="8:21" x14ac:dyDescent="0.3">
      <c r="H4351" s="1"/>
      <c r="K4351" s="1"/>
      <c r="O4351" s="1"/>
      <c r="P4351" s="1"/>
      <c r="T4351" s="1"/>
      <c r="U4351" s="1"/>
    </row>
    <row r="4352" spans="8:21" x14ac:dyDescent="0.3">
      <c r="H4352" s="1"/>
      <c r="K4352" s="1"/>
      <c r="O4352" s="1"/>
      <c r="P4352" s="1"/>
      <c r="T4352" s="1"/>
      <c r="U4352" s="1"/>
    </row>
    <row r="4353" spans="8:21" x14ac:dyDescent="0.3">
      <c r="H4353" s="1"/>
      <c r="K4353" s="1"/>
      <c r="O4353" s="1"/>
      <c r="P4353" s="1"/>
      <c r="T4353" s="1"/>
      <c r="U4353" s="1"/>
    </row>
    <row r="4354" spans="8:21" x14ac:dyDescent="0.3">
      <c r="H4354" s="1"/>
      <c r="K4354" s="1"/>
      <c r="O4354" s="1"/>
      <c r="P4354" s="1"/>
      <c r="T4354" s="1"/>
      <c r="U4354" s="1"/>
    </row>
    <row r="4355" spans="8:21" x14ac:dyDescent="0.3">
      <c r="H4355" s="1"/>
      <c r="K4355" s="1"/>
      <c r="O4355" s="1"/>
      <c r="P4355" s="1"/>
      <c r="T4355" s="1"/>
      <c r="U4355" s="1"/>
    </row>
    <row r="4356" spans="8:21" x14ac:dyDescent="0.3">
      <c r="H4356" s="1"/>
      <c r="K4356" s="1"/>
      <c r="O4356" s="1"/>
      <c r="P4356" s="1"/>
      <c r="T4356" s="1"/>
      <c r="U4356" s="1"/>
    </row>
    <row r="4357" spans="8:21" x14ac:dyDescent="0.3">
      <c r="H4357" s="1"/>
      <c r="K4357" s="1"/>
      <c r="O4357" s="1"/>
      <c r="P4357" s="1"/>
      <c r="T4357" s="1"/>
      <c r="U4357" s="1"/>
    </row>
    <row r="4358" spans="8:21" x14ac:dyDescent="0.3">
      <c r="H4358" s="1"/>
      <c r="K4358" s="1"/>
      <c r="O4358" s="1"/>
      <c r="P4358" s="1"/>
      <c r="T4358" s="1"/>
      <c r="U4358" s="1"/>
    </row>
    <row r="4359" spans="8:21" x14ac:dyDescent="0.3">
      <c r="H4359" s="1"/>
      <c r="K4359" s="1"/>
      <c r="O4359" s="1"/>
      <c r="P4359" s="1"/>
      <c r="T4359" s="1"/>
      <c r="U4359" s="1"/>
    </row>
    <row r="4360" spans="8:21" x14ac:dyDescent="0.3">
      <c r="H4360" s="1"/>
      <c r="K4360" s="1"/>
      <c r="O4360" s="1"/>
      <c r="P4360" s="1"/>
      <c r="T4360" s="1"/>
      <c r="U4360" s="1"/>
    </row>
    <row r="4361" spans="8:21" x14ac:dyDescent="0.3">
      <c r="H4361" s="1"/>
      <c r="K4361" s="1"/>
      <c r="O4361" s="1"/>
      <c r="P4361" s="1"/>
      <c r="T4361" s="1"/>
      <c r="U4361" s="1"/>
    </row>
    <row r="4362" spans="8:21" x14ac:dyDescent="0.3">
      <c r="H4362" s="1"/>
      <c r="K4362" s="1"/>
      <c r="O4362" s="1"/>
      <c r="P4362" s="1"/>
      <c r="T4362" s="1"/>
      <c r="U4362" s="1"/>
    </row>
    <row r="4363" spans="8:21" x14ac:dyDescent="0.3">
      <c r="H4363" s="1"/>
      <c r="K4363" s="1"/>
      <c r="O4363" s="1"/>
      <c r="P4363" s="1"/>
      <c r="T4363" s="1"/>
      <c r="U4363" s="1"/>
    </row>
    <row r="4364" spans="8:21" x14ac:dyDescent="0.3">
      <c r="H4364" s="1"/>
      <c r="K4364" s="1"/>
      <c r="O4364" s="1"/>
      <c r="P4364" s="1"/>
      <c r="T4364" s="1"/>
      <c r="U4364" s="1"/>
    </row>
    <row r="4365" spans="8:21" x14ac:dyDescent="0.3">
      <c r="H4365" s="1"/>
      <c r="K4365" s="1"/>
      <c r="O4365" s="1"/>
      <c r="P4365" s="1"/>
      <c r="T4365" s="1"/>
      <c r="U4365" s="1"/>
    </row>
    <row r="4366" spans="8:21" x14ac:dyDescent="0.3">
      <c r="H4366" s="1"/>
      <c r="K4366" s="1"/>
      <c r="O4366" s="1"/>
      <c r="P4366" s="1"/>
      <c r="T4366" s="1"/>
      <c r="U4366" s="1"/>
    </row>
    <row r="4367" spans="8:21" x14ac:dyDescent="0.3">
      <c r="H4367" s="1"/>
      <c r="K4367" s="1"/>
      <c r="O4367" s="1"/>
      <c r="P4367" s="1"/>
      <c r="T4367" s="1"/>
      <c r="U4367" s="1"/>
    </row>
    <row r="4368" spans="8:21" x14ac:dyDescent="0.3">
      <c r="H4368" s="1"/>
      <c r="K4368" s="1"/>
      <c r="O4368" s="1"/>
      <c r="P4368" s="1"/>
      <c r="T4368" s="1"/>
      <c r="U4368" s="1"/>
    </row>
    <row r="4369" spans="8:21" x14ac:dyDescent="0.3">
      <c r="H4369" s="1"/>
      <c r="K4369" s="1"/>
      <c r="O4369" s="1"/>
      <c r="P4369" s="1"/>
      <c r="T4369" s="1"/>
      <c r="U4369" s="1"/>
    </row>
    <row r="4370" spans="8:21" x14ac:dyDescent="0.3">
      <c r="H4370" s="1"/>
      <c r="K4370" s="1"/>
      <c r="O4370" s="1"/>
      <c r="P4370" s="1"/>
      <c r="T4370" s="1"/>
      <c r="U4370" s="1"/>
    </row>
    <row r="4371" spans="8:21" x14ac:dyDescent="0.3">
      <c r="H4371" s="1"/>
      <c r="K4371" s="1"/>
      <c r="O4371" s="1"/>
      <c r="P4371" s="1"/>
      <c r="T4371" s="1"/>
      <c r="U4371" s="1"/>
    </row>
    <row r="4372" spans="8:21" x14ac:dyDescent="0.3">
      <c r="H4372" s="1"/>
      <c r="K4372" s="1"/>
      <c r="O4372" s="1"/>
      <c r="P4372" s="1"/>
      <c r="T4372" s="1"/>
      <c r="U4372" s="1"/>
    </row>
    <row r="4373" spans="8:21" x14ac:dyDescent="0.3">
      <c r="H4373" s="1"/>
      <c r="K4373" s="1"/>
      <c r="O4373" s="1"/>
      <c r="P4373" s="1"/>
      <c r="T4373" s="1"/>
      <c r="U4373" s="1"/>
    </row>
    <row r="4374" spans="8:21" x14ac:dyDescent="0.3">
      <c r="H4374" s="1"/>
      <c r="K4374" s="1"/>
      <c r="O4374" s="1"/>
      <c r="P4374" s="1"/>
      <c r="T4374" s="1"/>
      <c r="U4374" s="1"/>
    </row>
    <row r="4375" spans="8:21" x14ac:dyDescent="0.3">
      <c r="H4375" s="1"/>
      <c r="K4375" s="1"/>
      <c r="O4375" s="1"/>
      <c r="P4375" s="1"/>
      <c r="T4375" s="1"/>
      <c r="U4375" s="1"/>
    </row>
    <row r="4376" spans="8:21" x14ac:dyDescent="0.3">
      <c r="H4376" s="1"/>
      <c r="K4376" s="1"/>
      <c r="O4376" s="1"/>
      <c r="P4376" s="1"/>
      <c r="T4376" s="1"/>
      <c r="U4376" s="1"/>
    </row>
    <row r="4377" spans="8:21" x14ac:dyDescent="0.3">
      <c r="H4377" s="1"/>
      <c r="K4377" s="1"/>
      <c r="O4377" s="1"/>
      <c r="P4377" s="1"/>
      <c r="T4377" s="1"/>
      <c r="U4377" s="1"/>
    </row>
    <row r="4378" spans="8:21" x14ac:dyDescent="0.3">
      <c r="H4378" s="1"/>
      <c r="K4378" s="1"/>
      <c r="O4378" s="1"/>
      <c r="P4378" s="1"/>
      <c r="T4378" s="1"/>
      <c r="U4378" s="1"/>
    </row>
    <row r="4379" spans="8:21" x14ac:dyDescent="0.3">
      <c r="H4379" s="1"/>
      <c r="K4379" s="1"/>
      <c r="O4379" s="1"/>
      <c r="P4379" s="1"/>
      <c r="T4379" s="1"/>
      <c r="U4379" s="1"/>
    </row>
    <row r="4380" spans="8:21" x14ac:dyDescent="0.3">
      <c r="H4380" s="1"/>
      <c r="K4380" s="1"/>
      <c r="O4380" s="1"/>
      <c r="P4380" s="1"/>
      <c r="T4380" s="1"/>
      <c r="U4380" s="1"/>
    </row>
    <row r="4381" spans="8:21" x14ac:dyDescent="0.3">
      <c r="H4381" s="1"/>
      <c r="K4381" s="1"/>
      <c r="O4381" s="1"/>
      <c r="P4381" s="1"/>
      <c r="T4381" s="1"/>
      <c r="U4381" s="1"/>
    </row>
    <row r="4382" spans="8:21" x14ac:dyDescent="0.3">
      <c r="H4382" s="1"/>
      <c r="K4382" s="1"/>
      <c r="O4382" s="1"/>
      <c r="P4382" s="1"/>
      <c r="T4382" s="1"/>
      <c r="U4382" s="1"/>
    </row>
    <row r="4383" spans="8:21" x14ac:dyDescent="0.3">
      <c r="H4383" s="1"/>
      <c r="K4383" s="1"/>
      <c r="O4383" s="1"/>
      <c r="P4383" s="1"/>
      <c r="T4383" s="1"/>
      <c r="U4383" s="1"/>
    </row>
    <row r="4384" spans="8:21" x14ac:dyDescent="0.3">
      <c r="H4384" s="1"/>
      <c r="K4384" s="1"/>
      <c r="O4384" s="1"/>
      <c r="P4384" s="1"/>
      <c r="T4384" s="1"/>
      <c r="U4384" s="1"/>
    </row>
    <row r="4385" spans="8:21" x14ac:dyDescent="0.3">
      <c r="H4385" s="1"/>
      <c r="K4385" s="1"/>
      <c r="O4385" s="1"/>
      <c r="P4385" s="1"/>
      <c r="T4385" s="1"/>
      <c r="U4385" s="1"/>
    </row>
    <row r="4386" spans="8:21" x14ac:dyDescent="0.3">
      <c r="H4386" s="1"/>
      <c r="K4386" s="1"/>
      <c r="O4386" s="1"/>
      <c r="P4386" s="1"/>
      <c r="T4386" s="1"/>
      <c r="U4386" s="1"/>
    </row>
    <row r="4387" spans="8:21" x14ac:dyDescent="0.3">
      <c r="H4387" s="1"/>
      <c r="K4387" s="1"/>
      <c r="O4387" s="1"/>
      <c r="P4387" s="1"/>
      <c r="T4387" s="1"/>
      <c r="U4387" s="1"/>
    </row>
    <row r="4388" spans="8:21" x14ac:dyDescent="0.3">
      <c r="H4388" s="1"/>
      <c r="K4388" s="1"/>
      <c r="O4388" s="1"/>
      <c r="P4388" s="1"/>
      <c r="T4388" s="1"/>
      <c r="U4388" s="1"/>
    </row>
    <row r="4389" spans="8:21" x14ac:dyDescent="0.3">
      <c r="H4389" s="1"/>
      <c r="K4389" s="1"/>
      <c r="O4389" s="1"/>
      <c r="P4389" s="1"/>
      <c r="T4389" s="1"/>
      <c r="U4389" s="1"/>
    </row>
    <row r="4390" spans="8:21" x14ac:dyDescent="0.3">
      <c r="H4390" s="1"/>
      <c r="K4390" s="1"/>
      <c r="O4390" s="1"/>
      <c r="P4390" s="1"/>
      <c r="T4390" s="1"/>
      <c r="U4390" s="1"/>
    </row>
    <row r="4391" spans="8:21" x14ac:dyDescent="0.3">
      <c r="H4391" s="1"/>
      <c r="K4391" s="1"/>
      <c r="O4391" s="1"/>
      <c r="P4391" s="1"/>
      <c r="T4391" s="1"/>
      <c r="U4391" s="1"/>
    </row>
    <row r="4392" spans="8:21" x14ac:dyDescent="0.3">
      <c r="H4392" s="1"/>
      <c r="K4392" s="1"/>
      <c r="O4392" s="1"/>
      <c r="P4392" s="1"/>
      <c r="T4392" s="1"/>
      <c r="U4392" s="1"/>
    </row>
    <row r="4393" spans="8:21" x14ac:dyDescent="0.3">
      <c r="H4393" s="1"/>
      <c r="K4393" s="1"/>
      <c r="O4393" s="1"/>
      <c r="P4393" s="1"/>
      <c r="T4393" s="1"/>
      <c r="U4393" s="1"/>
    </row>
    <row r="4394" spans="8:21" x14ac:dyDescent="0.3">
      <c r="H4394" s="1"/>
      <c r="K4394" s="1"/>
      <c r="O4394" s="1"/>
      <c r="P4394" s="1"/>
      <c r="T4394" s="1"/>
      <c r="U4394" s="1"/>
    </row>
    <row r="4395" spans="8:21" x14ac:dyDescent="0.3">
      <c r="H4395" s="1"/>
      <c r="K4395" s="1"/>
      <c r="O4395" s="1"/>
      <c r="P4395" s="1"/>
      <c r="T4395" s="1"/>
      <c r="U4395" s="1"/>
    </row>
    <row r="4396" spans="8:21" x14ac:dyDescent="0.3">
      <c r="H4396" s="1"/>
      <c r="K4396" s="1"/>
      <c r="O4396" s="1"/>
      <c r="P4396" s="1"/>
      <c r="T4396" s="1"/>
      <c r="U4396" s="1"/>
    </row>
    <row r="4397" spans="8:21" x14ac:dyDescent="0.3">
      <c r="H4397" s="1"/>
      <c r="K4397" s="1"/>
      <c r="O4397" s="1"/>
      <c r="P4397" s="1"/>
      <c r="T4397" s="1"/>
      <c r="U4397" s="1"/>
    </row>
    <row r="4398" spans="8:21" x14ac:dyDescent="0.3">
      <c r="H4398" s="1"/>
      <c r="K4398" s="1"/>
      <c r="O4398" s="1"/>
      <c r="P4398" s="1"/>
      <c r="T4398" s="1"/>
      <c r="U4398" s="1"/>
    </row>
    <row r="4399" spans="8:21" x14ac:dyDescent="0.3">
      <c r="H4399" s="1"/>
      <c r="K4399" s="1"/>
      <c r="O4399" s="1"/>
      <c r="P4399" s="1"/>
      <c r="T4399" s="1"/>
      <c r="U4399" s="1"/>
    </row>
    <row r="4400" spans="8:21" x14ac:dyDescent="0.3">
      <c r="H4400" s="1"/>
      <c r="K4400" s="1"/>
      <c r="O4400" s="1"/>
      <c r="P4400" s="1"/>
      <c r="T4400" s="1"/>
      <c r="U4400" s="1"/>
    </row>
    <row r="4401" spans="8:21" x14ac:dyDescent="0.3">
      <c r="H4401" s="1"/>
      <c r="K4401" s="1"/>
      <c r="O4401" s="1"/>
      <c r="P4401" s="1"/>
      <c r="T4401" s="1"/>
      <c r="U4401" s="1"/>
    </row>
    <row r="4402" spans="8:21" x14ac:dyDescent="0.3">
      <c r="H4402" s="1"/>
      <c r="K4402" s="1"/>
      <c r="O4402" s="1"/>
      <c r="P4402" s="1"/>
      <c r="T4402" s="1"/>
      <c r="U4402" s="1"/>
    </row>
    <row r="4403" spans="8:21" x14ac:dyDescent="0.3">
      <c r="H4403" s="1"/>
      <c r="K4403" s="1"/>
      <c r="O4403" s="1"/>
      <c r="P4403" s="1"/>
      <c r="T4403" s="1"/>
      <c r="U4403" s="1"/>
    </row>
    <row r="4404" spans="8:21" x14ac:dyDescent="0.3">
      <c r="H4404" s="1"/>
      <c r="K4404" s="1"/>
      <c r="O4404" s="1"/>
      <c r="P4404" s="1"/>
      <c r="T4404" s="1"/>
      <c r="U4404" s="1"/>
    </row>
    <row r="4405" spans="8:21" x14ac:dyDescent="0.3">
      <c r="H4405" s="1"/>
      <c r="K4405" s="1"/>
      <c r="O4405" s="1"/>
      <c r="P4405" s="1"/>
      <c r="T4405" s="1"/>
      <c r="U4405" s="1"/>
    </row>
    <row r="4406" spans="8:21" x14ac:dyDescent="0.3">
      <c r="H4406" s="1"/>
      <c r="K4406" s="1"/>
      <c r="O4406" s="1"/>
      <c r="P4406" s="1"/>
      <c r="T4406" s="1"/>
      <c r="U4406" s="1"/>
    </row>
    <row r="4407" spans="8:21" x14ac:dyDescent="0.3">
      <c r="H4407" s="1"/>
      <c r="K4407" s="1"/>
      <c r="O4407" s="1"/>
      <c r="P4407" s="1"/>
      <c r="T4407" s="1"/>
      <c r="U4407" s="1"/>
    </row>
    <row r="4408" spans="8:21" x14ac:dyDescent="0.3">
      <c r="H4408" s="1"/>
      <c r="K4408" s="1"/>
      <c r="O4408" s="1"/>
      <c r="P4408" s="1"/>
      <c r="T4408" s="1"/>
      <c r="U4408" s="1"/>
    </row>
    <row r="4409" spans="8:21" x14ac:dyDescent="0.3">
      <c r="H4409" s="1"/>
      <c r="K4409" s="1"/>
      <c r="O4409" s="1"/>
      <c r="P4409" s="1"/>
      <c r="T4409" s="1"/>
      <c r="U4409" s="1"/>
    </row>
    <row r="4410" spans="8:21" x14ac:dyDescent="0.3">
      <c r="H4410" s="1"/>
      <c r="K4410" s="1"/>
      <c r="O4410" s="1"/>
      <c r="P4410" s="1"/>
      <c r="T4410" s="1"/>
      <c r="U4410" s="1"/>
    </row>
    <row r="4411" spans="8:21" x14ac:dyDescent="0.3">
      <c r="H4411" s="1"/>
      <c r="K4411" s="1"/>
      <c r="O4411" s="1"/>
      <c r="P4411" s="1"/>
      <c r="T4411" s="1"/>
      <c r="U4411" s="1"/>
    </row>
    <row r="4412" spans="8:21" x14ac:dyDescent="0.3">
      <c r="H4412" s="1"/>
      <c r="K4412" s="1"/>
      <c r="O4412" s="1"/>
      <c r="P4412" s="1"/>
      <c r="T4412" s="1"/>
      <c r="U4412" s="1"/>
    </row>
    <row r="4413" spans="8:21" x14ac:dyDescent="0.3">
      <c r="H4413" s="1"/>
      <c r="K4413" s="1"/>
      <c r="O4413" s="1"/>
      <c r="P4413" s="1"/>
      <c r="T4413" s="1"/>
      <c r="U4413" s="1"/>
    </row>
    <row r="4414" spans="8:21" x14ac:dyDescent="0.3">
      <c r="H4414" s="1"/>
      <c r="K4414" s="1"/>
      <c r="O4414" s="1"/>
      <c r="P4414" s="1"/>
      <c r="T4414" s="1"/>
      <c r="U4414" s="1"/>
    </row>
    <row r="4415" spans="8:21" x14ac:dyDescent="0.3">
      <c r="H4415" s="1"/>
      <c r="K4415" s="1"/>
      <c r="O4415" s="1"/>
      <c r="P4415" s="1"/>
      <c r="T4415" s="1"/>
      <c r="U4415" s="1"/>
    </row>
    <row r="4416" spans="8:21" x14ac:dyDescent="0.3">
      <c r="H4416" s="1"/>
      <c r="K4416" s="1"/>
      <c r="O4416" s="1"/>
      <c r="P4416" s="1"/>
      <c r="T4416" s="1"/>
      <c r="U4416" s="1"/>
    </row>
    <row r="4417" spans="8:21" x14ac:dyDescent="0.3">
      <c r="H4417" s="1"/>
      <c r="K4417" s="1"/>
      <c r="O4417" s="1"/>
      <c r="P4417" s="1"/>
      <c r="T4417" s="1"/>
      <c r="U4417" s="1"/>
    </row>
    <row r="4418" spans="8:21" x14ac:dyDescent="0.3">
      <c r="H4418" s="1"/>
      <c r="K4418" s="1"/>
      <c r="O4418" s="1"/>
      <c r="P4418" s="1"/>
      <c r="T4418" s="1"/>
      <c r="U4418" s="1"/>
    </row>
    <row r="4419" spans="8:21" x14ac:dyDescent="0.3">
      <c r="H4419" s="1"/>
      <c r="K4419" s="1"/>
      <c r="O4419" s="1"/>
      <c r="P4419" s="1"/>
      <c r="T4419" s="1"/>
      <c r="U4419" s="1"/>
    </row>
    <row r="4420" spans="8:21" x14ac:dyDescent="0.3">
      <c r="H4420" s="1"/>
      <c r="K4420" s="1"/>
      <c r="O4420" s="1"/>
      <c r="P4420" s="1"/>
      <c r="T4420" s="1"/>
      <c r="U4420" s="1"/>
    </row>
    <row r="4421" spans="8:21" x14ac:dyDescent="0.3">
      <c r="H4421" s="1"/>
      <c r="K4421" s="1"/>
      <c r="O4421" s="1"/>
      <c r="P4421" s="1"/>
      <c r="T4421" s="1"/>
      <c r="U4421" s="1"/>
    </row>
    <row r="4422" spans="8:21" x14ac:dyDescent="0.3">
      <c r="H4422" s="1"/>
      <c r="K4422" s="1"/>
      <c r="O4422" s="1"/>
      <c r="P4422" s="1"/>
      <c r="T4422" s="1"/>
      <c r="U4422" s="1"/>
    </row>
    <row r="4423" spans="8:21" x14ac:dyDescent="0.3">
      <c r="H4423" s="1"/>
      <c r="K4423" s="1"/>
      <c r="O4423" s="1"/>
      <c r="P4423" s="1"/>
      <c r="T4423" s="1"/>
      <c r="U4423" s="1"/>
    </row>
    <row r="4424" spans="8:21" x14ac:dyDescent="0.3">
      <c r="H4424" s="1"/>
      <c r="K4424" s="1"/>
      <c r="O4424" s="1"/>
      <c r="P4424" s="1"/>
      <c r="T4424" s="1"/>
      <c r="U4424" s="1"/>
    </row>
    <row r="4425" spans="8:21" x14ac:dyDescent="0.3">
      <c r="H4425" s="1"/>
      <c r="K4425" s="1"/>
      <c r="O4425" s="1"/>
      <c r="P4425" s="1"/>
      <c r="T4425" s="1"/>
      <c r="U4425" s="1"/>
    </row>
    <row r="4426" spans="8:21" x14ac:dyDescent="0.3">
      <c r="H4426" s="1"/>
      <c r="K4426" s="1"/>
      <c r="O4426" s="1"/>
      <c r="P4426" s="1"/>
      <c r="T4426" s="1"/>
      <c r="U4426" s="1"/>
    </row>
    <row r="4427" spans="8:21" x14ac:dyDescent="0.3">
      <c r="H4427" s="1"/>
      <c r="K4427" s="1"/>
      <c r="O4427" s="1"/>
      <c r="P4427" s="1"/>
      <c r="T4427" s="1"/>
      <c r="U4427" s="1"/>
    </row>
    <row r="4428" spans="8:21" x14ac:dyDescent="0.3">
      <c r="H4428" s="1"/>
      <c r="K4428" s="1"/>
      <c r="O4428" s="1"/>
      <c r="P4428" s="1"/>
      <c r="T4428" s="1"/>
      <c r="U4428" s="1"/>
    </row>
    <row r="4429" spans="8:21" x14ac:dyDescent="0.3">
      <c r="H4429" s="1"/>
      <c r="K4429" s="1"/>
      <c r="O4429" s="1"/>
      <c r="P4429" s="1"/>
      <c r="T4429" s="1"/>
      <c r="U4429" s="1"/>
    </row>
    <row r="4430" spans="8:21" x14ac:dyDescent="0.3">
      <c r="H4430" s="1"/>
      <c r="K4430" s="1"/>
      <c r="O4430" s="1"/>
      <c r="P4430" s="1"/>
      <c r="T4430" s="1"/>
      <c r="U4430" s="1"/>
    </row>
    <row r="4431" spans="8:21" x14ac:dyDescent="0.3">
      <c r="H4431" s="1"/>
      <c r="K4431" s="1"/>
      <c r="O4431" s="1"/>
      <c r="P4431" s="1"/>
      <c r="T4431" s="1"/>
      <c r="U4431" s="1"/>
    </row>
    <row r="4432" spans="8:21" x14ac:dyDescent="0.3">
      <c r="H4432" s="1"/>
      <c r="K4432" s="1"/>
      <c r="O4432" s="1"/>
      <c r="P4432" s="1"/>
      <c r="T4432" s="1"/>
      <c r="U4432" s="1"/>
    </row>
    <row r="4433" spans="8:21" x14ac:dyDescent="0.3">
      <c r="H4433" s="1"/>
      <c r="K4433" s="1"/>
      <c r="O4433" s="1"/>
      <c r="P4433" s="1"/>
      <c r="T4433" s="1"/>
      <c r="U4433" s="1"/>
    </row>
    <row r="4434" spans="8:21" x14ac:dyDescent="0.3">
      <c r="H4434" s="1"/>
      <c r="K4434" s="1"/>
      <c r="O4434" s="1"/>
      <c r="P4434" s="1"/>
      <c r="T4434" s="1"/>
      <c r="U4434" s="1"/>
    </row>
    <row r="4435" spans="8:21" x14ac:dyDescent="0.3">
      <c r="H4435" s="1"/>
      <c r="K4435" s="1"/>
      <c r="O4435" s="1"/>
      <c r="P4435" s="1"/>
      <c r="T4435" s="1"/>
      <c r="U4435" s="1"/>
    </row>
    <row r="4436" spans="8:21" x14ac:dyDescent="0.3">
      <c r="H4436" s="1"/>
      <c r="K4436" s="1"/>
      <c r="O4436" s="1"/>
      <c r="P4436" s="1"/>
      <c r="T4436" s="1"/>
      <c r="U4436" s="1"/>
    </row>
    <row r="4437" spans="8:21" x14ac:dyDescent="0.3">
      <c r="H4437" s="1"/>
      <c r="K4437" s="1"/>
      <c r="O4437" s="1"/>
      <c r="P4437" s="1"/>
      <c r="T4437" s="1"/>
      <c r="U4437" s="1"/>
    </row>
    <row r="4438" spans="8:21" x14ac:dyDescent="0.3">
      <c r="H4438" s="1"/>
      <c r="K4438" s="1"/>
      <c r="O4438" s="1"/>
      <c r="P4438" s="1"/>
      <c r="T4438" s="1"/>
      <c r="U4438" s="1"/>
    </row>
    <row r="4439" spans="8:21" x14ac:dyDescent="0.3">
      <c r="H4439" s="1"/>
      <c r="K4439" s="1"/>
      <c r="O4439" s="1"/>
      <c r="P4439" s="1"/>
      <c r="T4439" s="1"/>
      <c r="U4439" s="1"/>
    </row>
    <row r="4440" spans="8:21" x14ac:dyDescent="0.3">
      <c r="H4440" s="1"/>
      <c r="K4440" s="1"/>
      <c r="O4440" s="1"/>
      <c r="P4440" s="1"/>
      <c r="T4440" s="1"/>
      <c r="U4440" s="1"/>
    </row>
    <row r="4441" spans="8:21" x14ac:dyDescent="0.3">
      <c r="H4441" s="1"/>
      <c r="K4441" s="1"/>
      <c r="O4441" s="1"/>
      <c r="P4441" s="1"/>
      <c r="T4441" s="1"/>
      <c r="U4441" s="1"/>
    </row>
    <row r="4442" spans="8:21" x14ac:dyDescent="0.3">
      <c r="H4442" s="1"/>
      <c r="K4442" s="1"/>
      <c r="O4442" s="1"/>
      <c r="P4442" s="1"/>
      <c r="T4442" s="1"/>
      <c r="U4442" s="1"/>
    </row>
    <row r="4443" spans="8:21" x14ac:dyDescent="0.3">
      <c r="H4443" s="1"/>
      <c r="K4443" s="1"/>
      <c r="O4443" s="1"/>
      <c r="P4443" s="1"/>
      <c r="T4443" s="1"/>
      <c r="U4443" s="1"/>
    </row>
    <row r="4444" spans="8:21" x14ac:dyDescent="0.3">
      <c r="H4444" s="1"/>
      <c r="K4444" s="1"/>
      <c r="O4444" s="1"/>
      <c r="P4444" s="1"/>
      <c r="T4444" s="1"/>
      <c r="U4444" s="1"/>
    </row>
    <row r="4445" spans="8:21" x14ac:dyDescent="0.3">
      <c r="H4445" s="1"/>
      <c r="K4445" s="1"/>
      <c r="O4445" s="1"/>
      <c r="P4445" s="1"/>
      <c r="T4445" s="1"/>
      <c r="U4445" s="1"/>
    </row>
    <row r="4446" spans="8:21" x14ac:dyDescent="0.3">
      <c r="H4446" s="1"/>
      <c r="K4446" s="1"/>
      <c r="O4446" s="1"/>
      <c r="P4446" s="1"/>
      <c r="T4446" s="1"/>
      <c r="U4446" s="1"/>
    </row>
    <row r="4447" spans="8:21" x14ac:dyDescent="0.3">
      <c r="H4447" s="1"/>
      <c r="K4447" s="1"/>
      <c r="O4447" s="1"/>
      <c r="P4447" s="1"/>
      <c r="T4447" s="1"/>
      <c r="U4447" s="1"/>
    </row>
    <row r="4448" spans="8:21" x14ac:dyDescent="0.3">
      <c r="H4448" s="1"/>
      <c r="K4448" s="1"/>
      <c r="O4448" s="1"/>
      <c r="P4448" s="1"/>
      <c r="T4448" s="1"/>
      <c r="U4448" s="1"/>
    </row>
    <row r="4449" spans="8:21" x14ac:dyDescent="0.3">
      <c r="H4449" s="1"/>
      <c r="K4449" s="1"/>
      <c r="O4449" s="1"/>
      <c r="P4449" s="1"/>
      <c r="T4449" s="1"/>
      <c r="U4449" s="1"/>
    </row>
    <row r="4450" spans="8:21" x14ac:dyDescent="0.3">
      <c r="H4450" s="1"/>
      <c r="K4450" s="1"/>
      <c r="O4450" s="1"/>
      <c r="P4450" s="1"/>
      <c r="T4450" s="1"/>
      <c r="U4450" s="1"/>
    </row>
    <row r="4451" spans="8:21" x14ac:dyDescent="0.3">
      <c r="H4451" s="1"/>
      <c r="K4451" s="1"/>
      <c r="O4451" s="1"/>
      <c r="P4451" s="1"/>
      <c r="T4451" s="1"/>
      <c r="U4451" s="1"/>
    </row>
    <row r="4452" spans="8:21" x14ac:dyDescent="0.3">
      <c r="H4452" s="1"/>
      <c r="K4452" s="1"/>
      <c r="O4452" s="1"/>
      <c r="P4452" s="1"/>
      <c r="T4452" s="1"/>
      <c r="U4452" s="1"/>
    </row>
    <row r="4453" spans="8:21" x14ac:dyDescent="0.3">
      <c r="H4453" s="1"/>
      <c r="K4453" s="1"/>
      <c r="O4453" s="1"/>
      <c r="P4453" s="1"/>
      <c r="T4453" s="1"/>
      <c r="U4453" s="1"/>
    </row>
    <row r="4454" spans="8:21" x14ac:dyDescent="0.3">
      <c r="H4454" s="1"/>
      <c r="K4454" s="1"/>
      <c r="O4454" s="1"/>
      <c r="P4454" s="1"/>
      <c r="T4454" s="1"/>
      <c r="U4454" s="1"/>
    </row>
    <row r="4455" spans="8:21" x14ac:dyDescent="0.3">
      <c r="H4455" s="1"/>
      <c r="K4455" s="1"/>
      <c r="O4455" s="1"/>
      <c r="P4455" s="1"/>
      <c r="T4455" s="1"/>
      <c r="U4455" s="1"/>
    </row>
    <row r="4456" spans="8:21" x14ac:dyDescent="0.3">
      <c r="H4456" s="1"/>
      <c r="K4456" s="1"/>
      <c r="O4456" s="1"/>
      <c r="P4456" s="1"/>
      <c r="T4456" s="1"/>
      <c r="U4456" s="1"/>
    </row>
    <row r="4457" spans="8:21" x14ac:dyDescent="0.3">
      <c r="H4457" s="1"/>
      <c r="K4457" s="1"/>
      <c r="O4457" s="1"/>
      <c r="P4457" s="1"/>
      <c r="T4457" s="1"/>
      <c r="U4457" s="1"/>
    </row>
    <row r="4458" spans="8:21" x14ac:dyDescent="0.3">
      <c r="H4458" s="1"/>
      <c r="K4458" s="1"/>
      <c r="O4458" s="1"/>
      <c r="P4458" s="1"/>
      <c r="T4458" s="1"/>
      <c r="U4458" s="1"/>
    </row>
    <row r="4459" spans="8:21" x14ac:dyDescent="0.3">
      <c r="H4459" s="1"/>
      <c r="K4459" s="1"/>
      <c r="O4459" s="1"/>
      <c r="P4459" s="1"/>
      <c r="T4459" s="1"/>
      <c r="U4459" s="1"/>
    </row>
    <row r="4460" spans="8:21" x14ac:dyDescent="0.3">
      <c r="H4460" s="1"/>
      <c r="K4460" s="1"/>
      <c r="O4460" s="1"/>
      <c r="P4460" s="1"/>
      <c r="T4460" s="1"/>
      <c r="U4460" s="1"/>
    </row>
    <row r="4461" spans="8:21" x14ac:dyDescent="0.3">
      <c r="H4461" s="1"/>
      <c r="K4461" s="1"/>
      <c r="O4461" s="1"/>
      <c r="P4461" s="1"/>
      <c r="T4461" s="1"/>
      <c r="U4461" s="1"/>
    </row>
    <row r="4462" spans="8:21" x14ac:dyDescent="0.3">
      <c r="H4462" s="1"/>
      <c r="K4462" s="1"/>
      <c r="O4462" s="1"/>
      <c r="P4462" s="1"/>
      <c r="T4462" s="1"/>
      <c r="U4462" s="1"/>
    </row>
    <row r="4463" spans="8:21" x14ac:dyDescent="0.3">
      <c r="H4463" s="1"/>
      <c r="K4463" s="1"/>
      <c r="O4463" s="1"/>
      <c r="P4463" s="1"/>
      <c r="T4463" s="1"/>
      <c r="U4463" s="1"/>
    </row>
    <row r="4464" spans="8:21" x14ac:dyDescent="0.3">
      <c r="H4464" s="1"/>
      <c r="K4464" s="1"/>
      <c r="O4464" s="1"/>
      <c r="P4464" s="1"/>
      <c r="T4464" s="1"/>
      <c r="U4464" s="1"/>
    </row>
    <row r="4465" spans="8:21" x14ac:dyDescent="0.3">
      <c r="H4465" s="1"/>
      <c r="K4465" s="1"/>
      <c r="O4465" s="1"/>
      <c r="P4465" s="1"/>
      <c r="T4465" s="1"/>
      <c r="U4465" s="1"/>
    </row>
    <row r="4466" spans="8:21" x14ac:dyDescent="0.3">
      <c r="H4466" s="1"/>
      <c r="K4466" s="1"/>
      <c r="O4466" s="1"/>
      <c r="P4466" s="1"/>
      <c r="T4466" s="1"/>
      <c r="U4466" s="1"/>
    </row>
    <row r="4467" spans="8:21" x14ac:dyDescent="0.3">
      <c r="H4467" s="1"/>
      <c r="K4467" s="1"/>
      <c r="O4467" s="1"/>
      <c r="P4467" s="1"/>
      <c r="T4467" s="1"/>
      <c r="U4467" s="1"/>
    </row>
    <row r="4468" spans="8:21" x14ac:dyDescent="0.3">
      <c r="H4468" s="1"/>
      <c r="K4468" s="1"/>
      <c r="O4468" s="1"/>
      <c r="P4468" s="1"/>
      <c r="T4468" s="1"/>
      <c r="U4468" s="1"/>
    </row>
    <row r="4469" spans="8:21" x14ac:dyDescent="0.3">
      <c r="H4469" s="1"/>
      <c r="K4469" s="1"/>
      <c r="O4469" s="1"/>
      <c r="P4469" s="1"/>
      <c r="T4469" s="1"/>
      <c r="U4469" s="1"/>
    </row>
    <row r="4470" spans="8:21" x14ac:dyDescent="0.3">
      <c r="H4470" s="1"/>
      <c r="K4470" s="1"/>
      <c r="O4470" s="1"/>
      <c r="P4470" s="1"/>
      <c r="T4470" s="1"/>
      <c r="U4470" s="1"/>
    </row>
    <row r="4471" spans="8:21" x14ac:dyDescent="0.3">
      <c r="H4471" s="1"/>
      <c r="K4471" s="1"/>
      <c r="O4471" s="1"/>
      <c r="P4471" s="1"/>
      <c r="T4471" s="1"/>
      <c r="U4471" s="1"/>
    </row>
    <row r="4472" spans="8:21" x14ac:dyDescent="0.3">
      <c r="H4472" s="1"/>
      <c r="K4472" s="1"/>
      <c r="O4472" s="1"/>
      <c r="P4472" s="1"/>
      <c r="T4472" s="1"/>
      <c r="U4472" s="1"/>
    </row>
    <row r="4473" spans="8:21" x14ac:dyDescent="0.3">
      <c r="H4473" s="1"/>
      <c r="K4473" s="1"/>
      <c r="O4473" s="1"/>
      <c r="P4473" s="1"/>
      <c r="T4473" s="1"/>
      <c r="U4473" s="1"/>
    </row>
    <row r="4474" spans="8:21" x14ac:dyDescent="0.3">
      <c r="H4474" s="1"/>
      <c r="K4474" s="1"/>
      <c r="O4474" s="1"/>
      <c r="P4474" s="1"/>
      <c r="T4474" s="1"/>
      <c r="U4474" s="1"/>
    </row>
    <row r="4475" spans="8:21" x14ac:dyDescent="0.3">
      <c r="H4475" s="1"/>
      <c r="K4475" s="1"/>
      <c r="O4475" s="1"/>
      <c r="P4475" s="1"/>
      <c r="T4475" s="1"/>
      <c r="U4475" s="1"/>
    </row>
    <row r="4476" spans="8:21" x14ac:dyDescent="0.3">
      <c r="H4476" s="1"/>
      <c r="K4476" s="1"/>
      <c r="O4476" s="1"/>
      <c r="P4476" s="1"/>
      <c r="T4476" s="1"/>
      <c r="U4476" s="1"/>
    </row>
    <row r="4477" spans="8:21" x14ac:dyDescent="0.3">
      <c r="H4477" s="1"/>
      <c r="K4477" s="1"/>
      <c r="O4477" s="1"/>
      <c r="P4477" s="1"/>
      <c r="T4477" s="1"/>
      <c r="U4477" s="1"/>
    </row>
    <row r="4478" spans="8:21" x14ac:dyDescent="0.3">
      <c r="H4478" s="1"/>
      <c r="K4478" s="1"/>
      <c r="O4478" s="1"/>
      <c r="P4478" s="1"/>
      <c r="T4478" s="1"/>
      <c r="U4478" s="1"/>
    </row>
    <row r="4479" spans="8:21" x14ac:dyDescent="0.3">
      <c r="H4479" s="1"/>
      <c r="K4479" s="1"/>
      <c r="O4479" s="1"/>
      <c r="P4479" s="1"/>
      <c r="T4479" s="1"/>
      <c r="U4479" s="1"/>
    </row>
    <row r="4480" spans="8:21" x14ac:dyDescent="0.3">
      <c r="H4480" s="1"/>
      <c r="K4480" s="1"/>
      <c r="O4480" s="1"/>
      <c r="P4480" s="1"/>
      <c r="T4480" s="1"/>
      <c r="U4480" s="1"/>
    </row>
    <row r="4481" spans="8:21" x14ac:dyDescent="0.3">
      <c r="H4481" s="1"/>
      <c r="K4481" s="1"/>
      <c r="O4481" s="1"/>
      <c r="P4481" s="1"/>
      <c r="T4481" s="1"/>
      <c r="U4481" s="1"/>
    </row>
    <row r="4482" spans="8:21" x14ac:dyDescent="0.3">
      <c r="H4482" s="1"/>
      <c r="K4482" s="1"/>
      <c r="O4482" s="1"/>
      <c r="P4482" s="1"/>
      <c r="T4482" s="1"/>
      <c r="U4482" s="1"/>
    </row>
    <row r="4483" spans="8:21" x14ac:dyDescent="0.3">
      <c r="H4483" s="1"/>
      <c r="K4483" s="1"/>
      <c r="O4483" s="1"/>
      <c r="P4483" s="1"/>
      <c r="T4483" s="1"/>
      <c r="U4483" s="1"/>
    </row>
    <row r="4484" spans="8:21" x14ac:dyDescent="0.3">
      <c r="H4484" s="1"/>
      <c r="K4484" s="1"/>
      <c r="O4484" s="1"/>
      <c r="P4484" s="1"/>
      <c r="T4484" s="1"/>
      <c r="U4484" s="1"/>
    </row>
    <row r="4485" spans="8:21" x14ac:dyDescent="0.3">
      <c r="H4485" s="1"/>
      <c r="K4485" s="1"/>
      <c r="O4485" s="1"/>
      <c r="P4485" s="1"/>
      <c r="T4485" s="1"/>
      <c r="U4485" s="1"/>
    </row>
    <row r="4486" spans="8:21" x14ac:dyDescent="0.3">
      <c r="H4486" s="1"/>
      <c r="K4486" s="1"/>
      <c r="O4486" s="1"/>
      <c r="P4486" s="1"/>
      <c r="T4486" s="1"/>
      <c r="U4486" s="1"/>
    </row>
    <row r="4487" spans="8:21" x14ac:dyDescent="0.3">
      <c r="H4487" s="1"/>
      <c r="K4487" s="1"/>
      <c r="O4487" s="1"/>
      <c r="P4487" s="1"/>
      <c r="T4487" s="1"/>
      <c r="U4487" s="1"/>
    </row>
    <row r="4488" spans="8:21" x14ac:dyDescent="0.3">
      <c r="H4488" s="1"/>
      <c r="K4488" s="1"/>
      <c r="O4488" s="1"/>
      <c r="P4488" s="1"/>
      <c r="T4488" s="1"/>
      <c r="U4488" s="1"/>
    </row>
    <row r="4489" spans="8:21" x14ac:dyDescent="0.3">
      <c r="H4489" s="1"/>
      <c r="K4489" s="1"/>
      <c r="O4489" s="1"/>
      <c r="P4489" s="1"/>
      <c r="T4489" s="1"/>
      <c r="U4489" s="1"/>
    </row>
    <row r="4490" spans="8:21" x14ac:dyDescent="0.3">
      <c r="H4490" s="1"/>
      <c r="K4490" s="1"/>
      <c r="O4490" s="1"/>
      <c r="P4490" s="1"/>
      <c r="T4490" s="1"/>
      <c r="U4490" s="1"/>
    </row>
    <row r="4491" spans="8:21" x14ac:dyDescent="0.3">
      <c r="H4491" s="1"/>
      <c r="K4491" s="1"/>
      <c r="O4491" s="1"/>
      <c r="P4491" s="1"/>
      <c r="T4491" s="1"/>
      <c r="U4491" s="1"/>
    </row>
    <row r="4492" spans="8:21" x14ac:dyDescent="0.3">
      <c r="H4492" s="1"/>
      <c r="K4492" s="1"/>
      <c r="O4492" s="1"/>
      <c r="P4492" s="1"/>
      <c r="T4492" s="1"/>
      <c r="U4492" s="1"/>
    </row>
    <row r="4493" spans="8:21" x14ac:dyDescent="0.3">
      <c r="H4493" s="1"/>
      <c r="K4493" s="1"/>
      <c r="O4493" s="1"/>
      <c r="P4493" s="1"/>
      <c r="T4493" s="1"/>
      <c r="U4493" s="1"/>
    </row>
    <row r="4494" spans="8:21" x14ac:dyDescent="0.3">
      <c r="H4494" s="1"/>
      <c r="K4494" s="1"/>
      <c r="O4494" s="1"/>
      <c r="P4494" s="1"/>
      <c r="T4494" s="1"/>
      <c r="U4494" s="1"/>
    </row>
    <row r="4495" spans="8:21" x14ac:dyDescent="0.3">
      <c r="H4495" s="1"/>
      <c r="K4495" s="1"/>
      <c r="O4495" s="1"/>
      <c r="P4495" s="1"/>
      <c r="T4495" s="1"/>
      <c r="U4495" s="1"/>
    </row>
    <row r="4496" spans="8:21" x14ac:dyDescent="0.3">
      <c r="H4496" s="1"/>
      <c r="K4496" s="1"/>
      <c r="O4496" s="1"/>
      <c r="P4496" s="1"/>
      <c r="T4496" s="1"/>
      <c r="U4496" s="1"/>
    </row>
    <row r="4497" spans="8:21" x14ac:dyDescent="0.3">
      <c r="H4497" s="1"/>
      <c r="K4497" s="1"/>
      <c r="O4497" s="1"/>
      <c r="P4497" s="1"/>
      <c r="T4497" s="1"/>
      <c r="U4497" s="1"/>
    </row>
    <row r="4498" spans="8:21" x14ac:dyDescent="0.3">
      <c r="H4498" s="1"/>
      <c r="K4498" s="1"/>
      <c r="O4498" s="1"/>
      <c r="P4498" s="1"/>
      <c r="T4498" s="1"/>
      <c r="U4498" s="1"/>
    </row>
    <row r="4499" spans="8:21" x14ac:dyDescent="0.3">
      <c r="H4499" s="1"/>
      <c r="K4499" s="1"/>
      <c r="O4499" s="1"/>
      <c r="P4499" s="1"/>
      <c r="T4499" s="1"/>
      <c r="U4499" s="1"/>
    </row>
    <row r="4500" spans="8:21" x14ac:dyDescent="0.3">
      <c r="H4500" s="1"/>
      <c r="K4500" s="1"/>
      <c r="O4500" s="1"/>
      <c r="P4500" s="1"/>
      <c r="T4500" s="1"/>
      <c r="U4500" s="1"/>
    </row>
    <row r="4501" spans="8:21" x14ac:dyDescent="0.3">
      <c r="H4501" s="1"/>
      <c r="K4501" s="1"/>
      <c r="O4501" s="1"/>
      <c r="P4501" s="1"/>
      <c r="T4501" s="1"/>
      <c r="U4501" s="1"/>
    </row>
    <row r="4502" spans="8:21" x14ac:dyDescent="0.3">
      <c r="H4502" s="1"/>
      <c r="K4502" s="1"/>
      <c r="O4502" s="1"/>
      <c r="P4502" s="1"/>
      <c r="T4502" s="1"/>
      <c r="U4502" s="1"/>
    </row>
    <row r="4503" spans="8:21" x14ac:dyDescent="0.3">
      <c r="H4503" s="1"/>
      <c r="K4503" s="1"/>
      <c r="O4503" s="1"/>
      <c r="P4503" s="1"/>
      <c r="T4503" s="1"/>
      <c r="U4503" s="1"/>
    </row>
    <row r="4504" spans="8:21" x14ac:dyDescent="0.3">
      <c r="H4504" s="1"/>
      <c r="K4504" s="1"/>
      <c r="O4504" s="1"/>
      <c r="P4504" s="1"/>
      <c r="T4504" s="1"/>
      <c r="U4504" s="1"/>
    </row>
    <row r="4505" spans="8:21" x14ac:dyDescent="0.3">
      <c r="H4505" s="1"/>
      <c r="K4505" s="1"/>
      <c r="O4505" s="1"/>
      <c r="P4505" s="1"/>
      <c r="T4505" s="1"/>
      <c r="U4505" s="1"/>
    </row>
    <row r="4506" spans="8:21" x14ac:dyDescent="0.3">
      <c r="H4506" s="1"/>
      <c r="K4506" s="1"/>
      <c r="O4506" s="1"/>
      <c r="P4506" s="1"/>
      <c r="T4506" s="1"/>
      <c r="U4506" s="1"/>
    </row>
    <row r="4507" spans="8:21" x14ac:dyDescent="0.3">
      <c r="H4507" s="1"/>
      <c r="K4507" s="1"/>
      <c r="O4507" s="1"/>
      <c r="P4507" s="1"/>
      <c r="T4507" s="1"/>
      <c r="U4507" s="1"/>
    </row>
    <row r="4508" spans="8:21" x14ac:dyDescent="0.3">
      <c r="H4508" s="1"/>
      <c r="K4508" s="1"/>
      <c r="O4508" s="1"/>
      <c r="P4508" s="1"/>
      <c r="T4508" s="1"/>
      <c r="U4508" s="1"/>
    </row>
    <row r="4509" spans="8:21" x14ac:dyDescent="0.3">
      <c r="H4509" s="1"/>
      <c r="K4509" s="1"/>
      <c r="O4509" s="1"/>
      <c r="P4509" s="1"/>
      <c r="T4509" s="1"/>
      <c r="U4509" s="1"/>
    </row>
    <row r="4510" spans="8:21" x14ac:dyDescent="0.3">
      <c r="H4510" s="1"/>
      <c r="K4510" s="1"/>
      <c r="O4510" s="1"/>
      <c r="P4510" s="1"/>
      <c r="T4510" s="1"/>
      <c r="U4510" s="1"/>
    </row>
    <row r="4511" spans="8:21" x14ac:dyDescent="0.3">
      <c r="H4511" s="1"/>
      <c r="K4511" s="1"/>
      <c r="O4511" s="1"/>
      <c r="P4511" s="1"/>
      <c r="T4511" s="1"/>
      <c r="U4511" s="1"/>
    </row>
    <row r="4512" spans="8:21" x14ac:dyDescent="0.3">
      <c r="H4512" s="1"/>
      <c r="K4512" s="1"/>
      <c r="O4512" s="1"/>
      <c r="P4512" s="1"/>
      <c r="T4512" s="1"/>
      <c r="U4512" s="1"/>
    </row>
    <row r="4513" spans="8:21" x14ac:dyDescent="0.3">
      <c r="H4513" s="1"/>
      <c r="K4513" s="1"/>
      <c r="O4513" s="1"/>
      <c r="P4513" s="1"/>
      <c r="T4513" s="1"/>
      <c r="U4513" s="1"/>
    </row>
    <row r="4514" spans="8:21" x14ac:dyDescent="0.3">
      <c r="H4514" s="1"/>
      <c r="K4514" s="1"/>
      <c r="O4514" s="1"/>
      <c r="P4514" s="1"/>
      <c r="T4514" s="1"/>
      <c r="U4514" s="1"/>
    </row>
    <row r="4515" spans="8:21" x14ac:dyDescent="0.3">
      <c r="H4515" s="1"/>
      <c r="K4515" s="1"/>
      <c r="O4515" s="1"/>
      <c r="P4515" s="1"/>
      <c r="T4515" s="1"/>
      <c r="U4515" s="1"/>
    </row>
    <row r="4516" spans="8:21" x14ac:dyDescent="0.3">
      <c r="H4516" s="1"/>
      <c r="K4516" s="1"/>
      <c r="O4516" s="1"/>
      <c r="P4516" s="1"/>
      <c r="T4516" s="1"/>
      <c r="U4516" s="1"/>
    </row>
    <row r="4517" spans="8:21" x14ac:dyDescent="0.3">
      <c r="H4517" s="1"/>
      <c r="K4517" s="1"/>
      <c r="O4517" s="1"/>
      <c r="P4517" s="1"/>
      <c r="T4517" s="1"/>
      <c r="U4517" s="1"/>
    </row>
    <row r="4518" spans="8:21" x14ac:dyDescent="0.3">
      <c r="H4518" s="1"/>
      <c r="K4518" s="1"/>
      <c r="O4518" s="1"/>
      <c r="P4518" s="1"/>
      <c r="T4518" s="1"/>
      <c r="U4518" s="1"/>
    </row>
    <row r="4519" spans="8:21" x14ac:dyDescent="0.3">
      <c r="H4519" s="1"/>
      <c r="K4519" s="1"/>
      <c r="O4519" s="1"/>
      <c r="P4519" s="1"/>
      <c r="T4519" s="1"/>
      <c r="U4519" s="1"/>
    </row>
    <row r="4520" spans="8:21" x14ac:dyDescent="0.3">
      <c r="H4520" s="1"/>
      <c r="K4520" s="1"/>
      <c r="O4520" s="1"/>
      <c r="P4520" s="1"/>
      <c r="T4520" s="1"/>
      <c r="U4520" s="1"/>
    </row>
    <row r="4521" spans="8:21" x14ac:dyDescent="0.3">
      <c r="H4521" s="1"/>
      <c r="K4521" s="1"/>
      <c r="O4521" s="1"/>
      <c r="P4521" s="1"/>
      <c r="T4521" s="1"/>
      <c r="U4521" s="1"/>
    </row>
    <row r="4522" spans="8:21" x14ac:dyDescent="0.3">
      <c r="H4522" s="1"/>
      <c r="K4522" s="1"/>
      <c r="O4522" s="1"/>
      <c r="P4522" s="1"/>
      <c r="T4522" s="1"/>
      <c r="U4522" s="1"/>
    </row>
    <row r="4523" spans="8:21" x14ac:dyDescent="0.3">
      <c r="H4523" s="1"/>
      <c r="K4523" s="1"/>
      <c r="O4523" s="1"/>
      <c r="P4523" s="1"/>
      <c r="T4523" s="1"/>
      <c r="U4523" s="1"/>
    </row>
    <row r="4524" spans="8:21" x14ac:dyDescent="0.3">
      <c r="H4524" s="1"/>
      <c r="K4524" s="1"/>
      <c r="O4524" s="1"/>
      <c r="P4524" s="1"/>
      <c r="T4524" s="1"/>
      <c r="U4524" s="1"/>
    </row>
    <row r="4525" spans="8:21" x14ac:dyDescent="0.3">
      <c r="H4525" s="1"/>
      <c r="K4525" s="1"/>
      <c r="O4525" s="1"/>
      <c r="P4525" s="1"/>
      <c r="T4525" s="1"/>
      <c r="U4525" s="1"/>
    </row>
    <row r="4526" spans="8:21" x14ac:dyDescent="0.3">
      <c r="H4526" s="1"/>
      <c r="K4526" s="1"/>
      <c r="O4526" s="1"/>
      <c r="P4526" s="1"/>
      <c r="T4526" s="1"/>
      <c r="U4526" s="1"/>
    </row>
    <row r="4527" spans="8:21" x14ac:dyDescent="0.3">
      <c r="H4527" s="1"/>
      <c r="K4527" s="1"/>
      <c r="O4527" s="1"/>
      <c r="P4527" s="1"/>
      <c r="T4527" s="1"/>
      <c r="U4527" s="1"/>
    </row>
    <row r="4528" spans="8:21" x14ac:dyDescent="0.3">
      <c r="H4528" s="1"/>
      <c r="K4528" s="1"/>
      <c r="O4528" s="1"/>
      <c r="P4528" s="1"/>
      <c r="T4528" s="1"/>
      <c r="U4528" s="1"/>
    </row>
    <row r="4529" spans="8:21" x14ac:dyDescent="0.3">
      <c r="H4529" s="1"/>
      <c r="K4529" s="1"/>
      <c r="O4529" s="1"/>
      <c r="P4529" s="1"/>
      <c r="T4529" s="1"/>
      <c r="U4529" s="1"/>
    </row>
    <row r="4530" spans="8:21" x14ac:dyDescent="0.3">
      <c r="H4530" s="1"/>
      <c r="K4530" s="1"/>
      <c r="O4530" s="1"/>
      <c r="P4530" s="1"/>
      <c r="T4530" s="1"/>
      <c r="U4530" s="1"/>
    </row>
    <row r="4531" spans="8:21" x14ac:dyDescent="0.3">
      <c r="H4531" s="1"/>
      <c r="K4531" s="1"/>
      <c r="O4531" s="1"/>
      <c r="P4531" s="1"/>
      <c r="T4531" s="1"/>
      <c r="U4531" s="1"/>
    </row>
    <row r="4532" spans="8:21" x14ac:dyDescent="0.3">
      <c r="H4532" s="1"/>
      <c r="K4532" s="1"/>
      <c r="O4532" s="1"/>
      <c r="P4532" s="1"/>
      <c r="T4532" s="1"/>
      <c r="U4532" s="1"/>
    </row>
    <row r="4533" spans="8:21" x14ac:dyDescent="0.3">
      <c r="H4533" s="1"/>
      <c r="K4533" s="1"/>
      <c r="O4533" s="1"/>
      <c r="P4533" s="1"/>
      <c r="T4533" s="1"/>
      <c r="U4533" s="1"/>
    </row>
    <row r="4534" spans="8:21" x14ac:dyDescent="0.3">
      <c r="H4534" s="1"/>
      <c r="K4534" s="1"/>
      <c r="O4534" s="1"/>
      <c r="P4534" s="1"/>
      <c r="T4534" s="1"/>
      <c r="U4534" s="1"/>
    </row>
    <row r="4535" spans="8:21" x14ac:dyDescent="0.3">
      <c r="H4535" s="1"/>
      <c r="K4535" s="1"/>
      <c r="O4535" s="1"/>
      <c r="P4535" s="1"/>
      <c r="T4535" s="1"/>
      <c r="U4535" s="1"/>
    </row>
    <row r="4536" spans="8:21" x14ac:dyDescent="0.3">
      <c r="H4536" s="1"/>
      <c r="K4536" s="1"/>
      <c r="O4536" s="1"/>
      <c r="P4536" s="1"/>
      <c r="T4536" s="1"/>
      <c r="U4536" s="1"/>
    </row>
    <row r="4537" spans="8:21" x14ac:dyDescent="0.3">
      <c r="H4537" s="1"/>
      <c r="K4537" s="1"/>
      <c r="O4537" s="1"/>
      <c r="P4537" s="1"/>
      <c r="T4537" s="1"/>
      <c r="U4537" s="1"/>
    </row>
    <row r="4538" spans="8:21" x14ac:dyDescent="0.3">
      <c r="H4538" s="1"/>
      <c r="K4538" s="1"/>
      <c r="O4538" s="1"/>
      <c r="P4538" s="1"/>
      <c r="T4538" s="1"/>
      <c r="U4538" s="1"/>
    </row>
    <row r="4539" spans="8:21" x14ac:dyDescent="0.3">
      <c r="H4539" s="1"/>
      <c r="K4539" s="1"/>
      <c r="O4539" s="1"/>
      <c r="P4539" s="1"/>
      <c r="T4539" s="1"/>
      <c r="U4539" s="1"/>
    </row>
    <row r="4540" spans="8:21" x14ac:dyDescent="0.3">
      <c r="H4540" s="1"/>
      <c r="K4540" s="1"/>
      <c r="O4540" s="1"/>
      <c r="P4540" s="1"/>
      <c r="T4540" s="1"/>
      <c r="U4540" s="1"/>
    </row>
    <row r="4541" spans="8:21" x14ac:dyDescent="0.3">
      <c r="H4541" s="1"/>
      <c r="K4541" s="1"/>
      <c r="O4541" s="1"/>
      <c r="P4541" s="1"/>
      <c r="T4541" s="1"/>
      <c r="U4541" s="1"/>
    </row>
    <row r="4542" spans="8:21" x14ac:dyDescent="0.3">
      <c r="H4542" s="1"/>
      <c r="K4542" s="1"/>
      <c r="O4542" s="1"/>
      <c r="P4542" s="1"/>
      <c r="T4542" s="1"/>
      <c r="U4542" s="1"/>
    </row>
    <row r="4543" spans="8:21" x14ac:dyDescent="0.3">
      <c r="H4543" s="1"/>
      <c r="K4543" s="1"/>
      <c r="O4543" s="1"/>
      <c r="P4543" s="1"/>
      <c r="T4543" s="1"/>
      <c r="U4543" s="1"/>
    </row>
    <row r="4544" spans="8:21" x14ac:dyDescent="0.3">
      <c r="H4544" s="1"/>
      <c r="K4544" s="1"/>
      <c r="O4544" s="1"/>
      <c r="P4544" s="1"/>
      <c r="T4544" s="1"/>
      <c r="U4544" s="1"/>
    </row>
    <row r="4545" spans="8:21" x14ac:dyDescent="0.3">
      <c r="H4545" s="1"/>
      <c r="K4545" s="1"/>
      <c r="O4545" s="1"/>
      <c r="P4545" s="1"/>
      <c r="T4545" s="1"/>
      <c r="U4545" s="1"/>
    </row>
    <row r="4546" spans="8:21" x14ac:dyDescent="0.3">
      <c r="H4546" s="1"/>
      <c r="K4546" s="1"/>
      <c r="O4546" s="1"/>
      <c r="P4546" s="1"/>
      <c r="T4546" s="1"/>
      <c r="U4546" s="1"/>
    </row>
    <row r="4547" spans="8:21" x14ac:dyDescent="0.3">
      <c r="H4547" s="1"/>
      <c r="K4547" s="1"/>
      <c r="O4547" s="1"/>
      <c r="P4547" s="1"/>
      <c r="T4547" s="1"/>
      <c r="U4547" s="1"/>
    </row>
    <row r="4548" spans="8:21" x14ac:dyDescent="0.3">
      <c r="H4548" s="1"/>
      <c r="K4548" s="1"/>
      <c r="O4548" s="1"/>
      <c r="P4548" s="1"/>
      <c r="T4548" s="1"/>
      <c r="U4548" s="1"/>
    </row>
    <row r="4549" spans="8:21" x14ac:dyDescent="0.3">
      <c r="H4549" s="1"/>
      <c r="K4549" s="1"/>
      <c r="O4549" s="1"/>
      <c r="P4549" s="1"/>
      <c r="T4549" s="1"/>
      <c r="U4549" s="1"/>
    </row>
    <row r="4550" spans="8:21" x14ac:dyDescent="0.3">
      <c r="H4550" s="1"/>
      <c r="K4550" s="1"/>
      <c r="O4550" s="1"/>
      <c r="P4550" s="1"/>
      <c r="T4550" s="1"/>
      <c r="U4550" s="1"/>
    </row>
    <row r="4551" spans="8:21" x14ac:dyDescent="0.3">
      <c r="H4551" s="1"/>
      <c r="K4551" s="1"/>
      <c r="O4551" s="1"/>
      <c r="P4551" s="1"/>
      <c r="T4551" s="1"/>
      <c r="U4551" s="1"/>
    </row>
    <row r="4552" spans="8:21" x14ac:dyDescent="0.3">
      <c r="H4552" s="1"/>
      <c r="K4552" s="1"/>
      <c r="O4552" s="1"/>
      <c r="P4552" s="1"/>
      <c r="T4552" s="1"/>
      <c r="U4552" s="1"/>
    </row>
    <row r="4553" spans="8:21" x14ac:dyDescent="0.3">
      <c r="H4553" s="1"/>
      <c r="K4553" s="1"/>
      <c r="O4553" s="1"/>
      <c r="P4553" s="1"/>
      <c r="T4553" s="1"/>
      <c r="U4553" s="1"/>
    </row>
    <row r="4554" spans="8:21" x14ac:dyDescent="0.3">
      <c r="H4554" s="1"/>
      <c r="K4554" s="1"/>
      <c r="O4554" s="1"/>
      <c r="P4554" s="1"/>
      <c r="T4554" s="1"/>
      <c r="U4554" s="1"/>
    </row>
    <row r="4555" spans="8:21" x14ac:dyDescent="0.3">
      <c r="H4555" s="1"/>
      <c r="K4555" s="1"/>
      <c r="O4555" s="1"/>
      <c r="P4555" s="1"/>
      <c r="T4555" s="1"/>
      <c r="U4555" s="1"/>
    </row>
    <row r="4556" spans="8:21" x14ac:dyDescent="0.3">
      <c r="H4556" s="1"/>
      <c r="K4556" s="1"/>
      <c r="O4556" s="1"/>
      <c r="P4556" s="1"/>
      <c r="T4556" s="1"/>
      <c r="U4556" s="1"/>
    </row>
    <row r="4557" spans="8:21" x14ac:dyDescent="0.3">
      <c r="H4557" s="1"/>
      <c r="K4557" s="1"/>
      <c r="O4557" s="1"/>
      <c r="P4557" s="1"/>
      <c r="T4557" s="1"/>
      <c r="U4557" s="1"/>
    </row>
    <row r="4558" spans="8:21" x14ac:dyDescent="0.3">
      <c r="H4558" s="1"/>
      <c r="K4558" s="1"/>
      <c r="O4558" s="1"/>
      <c r="P4558" s="1"/>
      <c r="T4558" s="1"/>
      <c r="U4558" s="1"/>
    </row>
    <row r="4559" spans="8:21" x14ac:dyDescent="0.3">
      <c r="H4559" s="1"/>
      <c r="K4559" s="1"/>
      <c r="O4559" s="1"/>
      <c r="P4559" s="1"/>
      <c r="T4559" s="1"/>
      <c r="U4559" s="1"/>
    </row>
    <row r="4560" spans="8:21" x14ac:dyDescent="0.3">
      <c r="H4560" s="1"/>
      <c r="K4560" s="1"/>
      <c r="O4560" s="1"/>
      <c r="P4560" s="1"/>
      <c r="T4560" s="1"/>
      <c r="U4560" s="1"/>
    </row>
    <row r="4561" spans="8:21" x14ac:dyDescent="0.3">
      <c r="H4561" s="1"/>
      <c r="K4561" s="1"/>
      <c r="O4561" s="1"/>
      <c r="P4561" s="1"/>
      <c r="T4561" s="1"/>
      <c r="U4561" s="1"/>
    </row>
    <row r="4562" spans="8:21" x14ac:dyDescent="0.3">
      <c r="H4562" s="1"/>
      <c r="K4562" s="1"/>
      <c r="O4562" s="1"/>
      <c r="P4562" s="1"/>
      <c r="T4562" s="1"/>
      <c r="U4562" s="1"/>
    </row>
    <row r="4563" spans="8:21" x14ac:dyDescent="0.3">
      <c r="H4563" s="1"/>
      <c r="K4563" s="1"/>
      <c r="O4563" s="1"/>
      <c r="P4563" s="1"/>
      <c r="T4563" s="1"/>
      <c r="U4563" s="1"/>
    </row>
    <row r="4564" spans="8:21" x14ac:dyDescent="0.3">
      <c r="H4564" s="1"/>
      <c r="K4564" s="1"/>
      <c r="O4564" s="1"/>
      <c r="P4564" s="1"/>
      <c r="T4564" s="1"/>
      <c r="U4564" s="1"/>
    </row>
    <row r="4565" spans="8:21" x14ac:dyDescent="0.3">
      <c r="H4565" s="1"/>
      <c r="K4565" s="1"/>
      <c r="O4565" s="1"/>
      <c r="P4565" s="1"/>
      <c r="T4565" s="1"/>
      <c r="U4565" s="1"/>
    </row>
    <row r="4566" spans="8:21" x14ac:dyDescent="0.3">
      <c r="H4566" s="1"/>
      <c r="K4566" s="1"/>
      <c r="O4566" s="1"/>
      <c r="P4566" s="1"/>
      <c r="T4566" s="1"/>
      <c r="U4566" s="1"/>
    </row>
    <row r="4567" spans="8:21" x14ac:dyDescent="0.3">
      <c r="H4567" s="1"/>
      <c r="K4567" s="1"/>
      <c r="O4567" s="1"/>
      <c r="P4567" s="1"/>
      <c r="T4567" s="1"/>
      <c r="U4567" s="1"/>
    </row>
    <row r="4568" spans="8:21" x14ac:dyDescent="0.3">
      <c r="H4568" s="1"/>
      <c r="K4568" s="1"/>
      <c r="O4568" s="1"/>
      <c r="P4568" s="1"/>
      <c r="T4568" s="1"/>
      <c r="U4568" s="1"/>
    </row>
    <row r="4569" spans="8:21" x14ac:dyDescent="0.3">
      <c r="H4569" s="1"/>
      <c r="K4569" s="1"/>
      <c r="O4569" s="1"/>
      <c r="P4569" s="1"/>
      <c r="T4569" s="1"/>
      <c r="U4569" s="1"/>
    </row>
    <row r="4570" spans="8:21" x14ac:dyDescent="0.3">
      <c r="H4570" s="1"/>
      <c r="K4570" s="1"/>
      <c r="O4570" s="1"/>
      <c r="P4570" s="1"/>
      <c r="T4570" s="1"/>
      <c r="U4570" s="1"/>
    </row>
    <row r="4571" spans="8:21" x14ac:dyDescent="0.3">
      <c r="H4571" s="1"/>
      <c r="K4571" s="1"/>
      <c r="O4571" s="1"/>
      <c r="P4571" s="1"/>
      <c r="T4571" s="1"/>
      <c r="U4571" s="1"/>
    </row>
    <row r="4572" spans="8:21" x14ac:dyDescent="0.3">
      <c r="H4572" s="1"/>
      <c r="K4572" s="1"/>
      <c r="O4572" s="1"/>
      <c r="P4572" s="1"/>
      <c r="T4572" s="1"/>
      <c r="U4572" s="1"/>
    </row>
    <row r="4573" spans="8:21" x14ac:dyDescent="0.3">
      <c r="H4573" s="1"/>
      <c r="K4573" s="1"/>
      <c r="O4573" s="1"/>
      <c r="P4573" s="1"/>
      <c r="T4573" s="1"/>
      <c r="U4573" s="1"/>
    </row>
    <row r="4574" spans="8:21" x14ac:dyDescent="0.3">
      <c r="H4574" s="1"/>
      <c r="K4574" s="1"/>
      <c r="O4574" s="1"/>
      <c r="P4574" s="1"/>
      <c r="T4574" s="1"/>
      <c r="U4574" s="1"/>
    </row>
    <row r="4575" spans="8:21" x14ac:dyDescent="0.3">
      <c r="H4575" s="1"/>
      <c r="K4575" s="1"/>
      <c r="O4575" s="1"/>
      <c r="P4575" s="1"/>
      <c r="T4575" s="1"/>
      <c r="U4575" s="1"/>
    </row>
    <row r="4576" spans="8:21" x14ac:dyDescent="0.3">
      <c r="H4576" s="1"/>
      <c r="K4576" s="1"/>
      <c r="O4576" s="1"/>
      <c r="P4576" s="1"/>
      <c r="T4576" s="1"/>
      <c r="U4576" s="1"/>
    </row>
    <row r="4577" spans="8:21" x14ac:dyDescent="0.3">
      <c r="H4577" s="1"/>
      <c r="K4577" s="1"/>
      <c r="O4577" s="1"/>
      <c r="P4577" s="1"/>
      <c r="T4577" s="1"/>
      <c r="U4577" s="1"/>
    </row>
    <row r="4578" spans="8:21" x14ac:dyDescent="0.3">
      <c r="H4578" s="1"/>
      <c r="K4578" s="1"/>
      <c r="O4578" s="1"/>
      <c r="P4578" s="1"/>
      <c r="T4578" s="1"/>
      <c r="U4578" s="1"/>
    </row>
    <row r="4579" spans="8:21" x14ac:dyDescent="0.3">
      <c r="H4579" s="1"/>
      <c r="K4579" s="1"/>
      <c r="O4579" s="1"/>
      <c r="P4579" s="1"/>
      <c r="T4579" s="1"/>
      <c r="U4579" s="1"/>
    </row>
    <row r="4580" spans="8:21" x14ac:dyDescent="0.3">
      <c r="H4580" s="1"/>
      <c r="K4580" s="1"/>
      <c r="O4580" s="1"/>
      <c r="P4580" s="1"/>
      <c r="T4580" s="1"/>
      <c r="U4580" s="1"/>
    </row>
    <row r="4581" spans="8:21" x14ac:dyDescent="0.3">
      <c r="H4581" s="1"/>
      <c r="K4581" s="1"/>
      <c r="O4581" s="1"/>
      <c r="P4581" s="1"/>
      <c r="T4581" s="1"/>
      <c r="U4581" s="1"/>
    </row>
    <row r="4582" spans="8:21" x14ac:dyDescent="0.3">
      <c r="H4582" s="1"/>
      <c r="K4582" s="1"/>
      <c r="O4582" s="1"/>
      <c r="P4582" s="1"/>
      <c r="T4582" s="1"/>
      <c r="U4582" s="1"/>
    </row>
    <row r="4583" spans="8:21" x14ac:dyDescent="0.3">
      <c r="H4583" s="1"/>
      <c r="K4583" s="1"/>
      <c r="O4583" s="1"/>
      <c r="P4583" s="1"/>
      <c r="T4583" s="1"/>
      <c r="U4583" s="1"/>
    </row>
    <row r="4584" spans="8:21" x14ac:dyDescent="0.3">
      <c r="H4584" s="1"/>
      <c r="K4584" s="1"/>
      <c r="O4584" s="1"/>
      <c r="P4584" s="1"/>
      <c r="T4584" s="1"/>
      <c r="U4584" s="1"/>
    </row>
    <row r="4585" spans="8:21" x14ac:dyDescent="0.3">
      <c r="H4585" s="1"/>
      <c r="K4585" s="1"/>
      <c r="O4585" s="1"/>
      <c r="P4585" s="1"/>
      <c r="T4585" s="1"/>
      <c r="U4585" s="1"/>
    </row>
    <row r="4586" spans="8:21" x14ac:dyDescent="0.3">
      <c r="H4586" s="1"/>
      <c r="K4586" s="1"/>
      <c r="O4586" s="1"/>
      <c r="P4586" s="1"/>
      <c r="T4586" s="1"/>
      <c r="U4586" s="1"/>
    </row>
    <row r="4587" spans="8:21" x14ac:dyDescent="0.3">
      <c r="H4587" s="1"/>
      <c r="K4587" s="1"/>
      <c r="O4587" s="1"/>
      <c r="P4587" s="1"/>
      <c r="T4587" s="1"/>
      <c r="U4587" s="1"/>
    </row>
    <row r="4588" spans="8:21" x14ac:dyDescent="0.3">
      <c r="H4588" s="1"/>
      <c r="K4588" s="1"/>
      <c r="O4588" s="1"/>
      <c r="P4588" s="1"/>
      <c r="T4588" s="1"/>
      <c r="U4588" s="1"/>
    </row>
    <row r="4589" spans="8:21" x14ac:dyDescent="0.3">
      <c r="H4589" s="1"/>
      <c r="K4589" s="1"/>
      <c r="O4589" s="1"/>
      <c r="P4589" s="1"/>
      <c r="T4589" s="1"/>
      <c r="U4589" s="1"/>
    </row>
    <row r="4590" spans="8:21" x14ac:dyDescent="0.3">
      <c r="H4590" s="1"/>
      <c r="K4590" s="1"/>
      <c r="O4590" s="1"/>
      <c r="P4590" s="1"/>
      <c r="T4590" s="1"/>
      <c r="U4590" s="1"/>
    </row>
    <row r="4591" spans="8:21" x14ac:dyDescent="0.3">
      <c r="H4591" s="1"/>
      <c r="K4591" s="1"/>
      <c r="O4591" s="1"/>
      <c r="P4591" s="1"/>
      <c r="T4591" s="1"/>
      <c r="U4591" s="1"/>
    </row>
    <row r="4592" spans="8:21" x14ac:dyDescent="0.3">
      <c r="H4592" s="1"/>
      <c r="K4592" s="1"/>
      <c r="O4592" s="1"/>
      <c r="P4592" s="1"/>
      <c r="T4592" s="1"/>
      <c r="U4592" s="1"/>
    </row>
    <row r="4593" spans="8:21" x14ac:dyDescent="0.3">
      <c r="H4593" s="1"/>
      <c r="K4593" s="1"/>
      <c r="O4593" s="1"/>
      <c r="P4593" s="1"/>
      <c r="T4593" s="1"/>
      <c r="U4593" s="1"/>
    </row>
    <row r="4594" spans="8:21" x14ac:dyDescent="0.3">
      <c r="H4594" s="1"/>
      <c r="K4594" s="1"/>
      <c r="O4594" s="1"/>
      <c r="P4594" s="1"/>
      <c r="T4594" s="1"/>
      <c r="U4594" s="1"/>
    </row>
    <row r="4595" spans="8:21" x14ac:dyDescent="0.3">
      <c r="H4595" s="1"/>
      <c r="K4595" s="1"/>
      <c r="O4595" s="1"/>
      <c r="P4595" s="1"/>
      <c r="T4595" s="1"/>
      <c r="U4595" s="1"/>
    </row>
    <row r="4596" spans="8:21" x14ac:dyDescent="0.3">
      <c r="H4596" s="1"/>
      <c r="K4596" s="1"/>
      <c r="O4596" s="1"/>
      <c r="P4596" s="1"/>
      <c r="T4596" s="1"/>
      <c r="U4596" s="1"/>
    </row>
    <row r="4597" spans="8:21" x14ac:dyDescent="0.3">
      <c r="H4597" s="1"/>
      <c r="K4597" s="1"/>
      <c r="O4597" s="1"/>
      <c r="P4597" s="1"/>
      <c r="T4597" s="1"/>
      <c r="U4597" s="1"/>
    </row>
    <row r="4598" spans="8:21" x14ac:dyDescent="0.3">
      <c r="H4598" s="1"/>
      <c r="K4598" s="1"/>
      <c r="O4598" s="1"/>
      <c r="P4598" s="1"/>
      <c r="T4598" s="1"/>
      <c r="U4598" s="1"/>
    </row>
    <row r="4599" spans="8:21" x14ac:dyDescent="0.3">
      <c r="H4599" s="1"/>
      <c r="K4599" s="1"/>
      <c r="O4599" s="1"/>
      <c r="P4599" s="1"/>
      <c r="T4599" s="1"/>
      <c r="U4599" s="1"/>
    </row>
    <row r="4600" spans="8:21" x14ac:dyDescent="0.3">
      <c r="H4600" s="1"/>
      <c r="K4600" s="1"/>
      <c r="O4600" s="1"/>
      <c r="P4600" s="1"/>
      <c r="T4600" s="1"/>
      <c r="U4600" s="1"/>
    </row>
    <row r="4601" spans="8:21" x14ac:dyDescent="0.3">
      <c r="H4601" s="1"/>
      <c r="K4601" s="1"/>
      <c r="O4601" s="1"/>
      <c r="P4601" s="1"/>
      <c r="T4601" s="1"/>
      <c r="U4601" s="1"/>
    </row>
    <row r="4602" spans="8:21" x14ac:dyDescent="0.3">
      <c r="H4602" s="1"/>
      <c r="K4602" s="1"/>
      <c r="O4602" s="1"/>
      <c r="P4602" s="1"/>
      <c r="T4602" s="1"/>
      <c r="U4602" s="1"/>
    </row>
    <row r="4603" spans="8:21" x14ac:dyDescent="0.3">
      <c r="H4603" s="1"/>
      <c r="K4603" s="1"/>
      <c r="O4603" s="1"/>
      <c r="P4603" s="1"/>
      <c r="T4603" s="1"/>
      <c r="U4603" s="1"/>
    </row>
    <row r="4604" spans="8:21" x14ac:dyDescent="0.3">
      <c r="H4604" s="1"/>
      <c r="K4604" s="1"/>
      <c r="O4604" s="1"/>
      <c r="P4604" s="1"/>
      <c r="T4604" s="1"/>
      <c r="U4604" s="1"/>
    </row>
    <row r="4605" spans="8:21" x14ac:dyDescent="0.3">
      <c r="H4605" s="1"/>
      <c r="K4605" s="1"/>
      <c r="O4605" s="1"/>
      <c r="P4605" s="1"/>
      <c r="T4605" s="1"/>
      <c r="U4605" s="1"/>
    </row>
    <row r="4606" spans="8:21" x14ac:dyDescent="0.3">
      <c r="H4606" s="1"/>
      <c r="K4606" s="1"/>
      <c r="O4606" s="1"/>
      <c r="P4606" s="1"/>
      <c r="T4606" s="1"/>
      <c r="U4606" s="1"/>
    </row>
    <row r="4607" spans="8:21" x14ac:dyDescent="0.3">
      <c r="H4607" s="1"/>
      <c r="K4607" s="1"/>
      <c r="O4607" s="1"/>
      <c r="P4607" s="1"/>
      <c r="T4607" s="1"/>
      <c r="U4607" s="1"/>
    </row>
    <row r="4608" spans="8:21" x14ac:dyDescent="0.3">
      <c r="H4608" s="1"/>
      <c r="K4608" s="1"/>
      <c r="O4608" s="1"/>
      <c r="P4608" s="1"/>
      <c r="T4608" s="1"/>
      <c r="U4608" s="1"/>
    </row>
    <row r="4609" spans="8:21" x14ac:dyDescent="0.3">
      <c r="H4609" s="1"/>
      <c r="K4609" s="1"/>
      <c r="O4609" s="1"/>
      <c r="P4609" s="1"/>
      <c r="T4609" s="1"/>
      <c r="U4609" s="1"/>
    </row>
    <row r="4610" spans="8:21" x14ac:dyDescent="0.3">
      <c r="H4610" s="1"/>
      <c r="K4610" s="1"/>
      <c r="O4610" s="1"/>
      <c r="P4610" s="1"/>
      <c r="T4610" s="1"/>
      <c r="U4610" s="1"/>
    </row>
    <row r="4611" spans="8:21" x14ac:dyDescent="0.3">
      <c r="H4611" s="1"/>
      <c r="K4611" s="1"/>
      <c r="O4611" s="1"/>
      <c r="P4611" s="1"/>
      <c r="T4611" s="1"/>
      <c r="U4611" s="1"/>
    </row>
    <row r="4612" spans="8:21" x14ac:dyDescent="0.3">
      <c r="H4612" s="1"/>
      <c r="K4612" s="1"/>
      <c r="O4612" s="1"/>
      <c r="P4612" s="1"/>
      <c r="T4612" s="1"/>
      <c r="U4612" s="1"/>
    </row>
    <row r="4613" spans="8:21" x14ac:dyDescent="0.3">
      <c r="H4613" s="1"/>
      <c r="K4613" s="1"/>
      <c r="O4613" s="1"/>
      <c r="P4613" s="1"/>
      <c r="T4613" s="1"/>
      <c r="U4613" s="1"/>
    </row>
    <row r="4614" spans="8:21" x14ac:dyDescent="0.3">
      <c r="H4614" s="1"/>
      <c r="K4614" s="1"/>
      <c r="O4614" s="1"/>
      <c r="P4614" s="1"/>
      <c r="T4614" s="1"/>
      <c r="U4614" s="1"/>
    </row>
    <row r="4615" spans="8:21" x14ac:dyDescent="0.3">
      <c r="H4615" s="1"/>
      <c r="K4615" s="1"/>
      <c r="O4615" s="1"/>
      <c r="P4615" s="1"/>
      <c r="T4615" s="1"/>
      <c r="U4615" s="1"/>
    </row>
    <row r="4616" spans="8:21" x14ac:dyDescent="0.3">
      <c r="H4616" s="1"/>
      <c r="K4616" s="1"/>
      <c r="O4616" s="1"/>
      <c r="P4616" s="1"/>
      <c r="T4616" s="1"/>
      <c r="U4616" s="1"/>
    </row>
    <row r="4617" spans="8:21" x14ac:dyDescent="0.3">
      <c r="H4617" s="1"/>
      <c r="K4617" s="1"/>
      <c r="O4617" s="1"/>
      <c r="P4617" s="1"/>
      <c r="T4617" s="1"/>
      <c r="U4617" s="1"/>
    </row>
    <row r="4618" spans="8:21" x14ac:dyDescent="0.3">
      <c r="H4618" s="1"/>
      <c r="K4618" s="1"/>
      <c r="O4618" s="1"/>
      <c r="P4618" s="1"/>
      <c r="T4618" s="1"/>
      <c r="U4618" s="1"/>
    </row>
    <row r="4619" spans="8:21" x14ac:dyDescent="0.3">
      <c r="H4619" s="1"/>
      <c r="K4619" s="1"/>
      <c r="O4619" s="1"/>
      <c r="P4619" s="1"/>
      <c r="T4619" s="1"/>
      <c r="U4619" s="1"/>
    </row>
    <row r="4620" spans="8:21" x14ac:dyDescent="0.3">
      <c r="H4620" s="1"/>
      <c r="K4620" s="1"/>
      <c r="O4620" s="1"/>
      <c r="P4620" s="1"/>
      <c r="T4620" s="1"/>
      <c r="U4620" s="1"/>
    </row>
    <row r="4621" spans="8:21" x14ac:dyDescent="0.3">
      <c r="H4621" s="1"/>
      <c r="K4621" s="1"/>
      <c r="O4621" s="1"/>
      <c r="P4621" s="1"/>
      <c r="T4621" s="1"/>
      <c r="U4621" s="1"/>
    </row>
    <row r="4622" spans="8:21" x14ac:dyDescent="0.3">
      <c r="H4622" s="1"/>
      <c r="K4622" s="1"/>
      <c r="O4622" s="1"/>
      <c r="P4622" s="1"/>
      <c r="T4622" s="1"/>
      <c r="U4622" s="1"/>
    </row>
    <row r="4623" spans="8:21" x14ac:dyDescent="0.3">
      <c r="H4623" s="1"/>
      <c r="K4623" s="1"/>
      <c r="O4623" s="1"/>
      <c r="P4623" s="1"/>
      <c r="T4623" s="1"/>
      <c r="U4623" s="1"/>
    </row>
    <row r="4624" spans="8:21" x14ac:dyDescent="0.3">
      <c r="H4624" s="1"/>
      <c r="K4624" s="1"/>
      <c r="O4624" s="1"/>
      <c r="P4624" s="1"/>
      <c r="T4624" s="1"/>
      <c r="U4624" s="1"/>
    </row>
    <row r="4625" spans="8:21" x14ac:dyDescent="0.3">
      <c r="H4625" s="1"/>
      <c r="K4625" s="1"/>
      <c r="O4625" s="1"/>
      <c r="P4625" s="1"/>
      <c r="T4625" s="1"/>
      <c r="U4625" s="1"/>
    </row>
    <row r="4626" spans="8:21" x14ac:dyDescent="0.3">
      <c r="H4626" s="1"/>
      <c r="K4626" s="1"/>
      <c r="O4626" s="1"/>
      <c r="P4626" s="1"/>
      <c r="T4626" s="1"/>
      <c r="U4626" s="1"/>
    </row>
    <row r="4627" spans="8:21" x14ac:dyDescent="0.3">
      <c r="H4627" s="1"/>
      <c r="K4627" s="1"/>
      <c r="O4627" s="1"/>
      <c r="P4627" s="1"/>
      <c r="T4627" s="1"/>
      <c r="U4627" s="1"/>
    </row>
    <row r="4628" spans="8:21" x14ac:dyDescent="0.3">
      <c r="H4628" s="1"/>
      <c r="K4628" s="1"/>
      <c r="O4628" s="1"/>
      <c r="P4628" s="1"/>
      <c r="T4628" s="1"/>
      <c r="U4628" s="1"/>
    </row>
    <row r="4629" spans="8:21" x14ac:dyDescent="0.3">
      <c r="H4629" s="1"/>
      <c r="K4629" s="1"/>
      <c r="O4629" s="1"/>
      <c r="P4629" s="1"/>
      <c r="T4629" s="1"/>
      <c r="U4629" s="1"/>
    </row>
    <row r="4630" spans="8:21" x14ac:dyDescent="0.3">
      <c r="H4630" s="1"/>
      <c r="K4630" s="1"/>
      <c r="O4630" s="1"/>
      <c r="P4630" s="1"/>
      <c r="T4630" s="1"/>
      <c r="U4630" s="1"/>
    </row>
    <row r="4631" spans="8:21" x14ac:dyDescent="0.3">
      <c r="H4631" s="1"/>
      <c r="K4631" s="1"/>
      <c r="O4631" s="1"/>
      <c r="P4631" s="1"/>
      <c r="T4631" s="1"/>
      <c r="U4631" s="1"/>
    </row>
    <row r="4632" spans="8:21" x14ac:dyDescent="0.3">
      <c r="H4632" s="1"/>
      <c r="K4632" s="1"/>
      <c r="O4632" s="1"/>
      <c r="P4632" s="1"/>
      <c r="T4632" s="1"/>
      <c r="U4632" s="1"/>
    </row>
    <row r="4633" spans="8:21" x14ac:dyDescent="0.3">
      <c r="H4633" s="1"/>
      <c r="K4633" s="1"/>
      <c r="O4633" s="1"/>
      <c r="P4633" s="1"/>
      <c r="T4633" s="1"/>
      <c r="U4633" s="1"/>
    </row>
    <row r="4634" spans="8:21" x14ac:dyDescent="0.3">
      <c r="H4634" s="1"/>
      <c r="K4634" s="1"/>
      <c r="O4634" s="1"/>
      <c r="P4634" s="1"/>
      <c r="T4634" s="1"/>
      <c r="U4634" s="1"/>
    </row>
    <row r="4635" spans="8:21" x14ac:dyDescent="0.3">
      <c r="H4635" s="1"/>
      <c r="K4635" s="1"/>
      <c r="O4635" s="1"/>
      <c r="P4635" s="1"/>
      <c r="T4635" s="1"/>
      <c r="U4635" s="1"/>
    </row>
    <row r="4636" spans="8:21" x14ac:dyDescent="0.3">
      <c r="H4636" s="1"/>
      <c r="K4636" s="1"/>
      <c r="O4636" s="1"/>
      <c r="P4636" s="1"/>
      <c r="T4636" s="1"/>
      <c r="U4636" s="1"/>
    </row>
    <row r="4637" spans="8:21" x14ac:dyDescent="0.3">
      <c r="H4637" s="1"/>
      <c r="K4637" s="1"/>
      <c r="O4637" s="1"/>
      <c r="P4637" s="1"/>
      <c r="T4637" s="1"/>
      <c r="U4637" s="1"/>
    </row>
    <row r="4638" spans="8:21" x14ac:dyDescent="0.3">
      <c r="H4638" s="1"/>
      <c r="K4638" s="1"/>
      <c r="O4638" s="1"/>
      <c r="P4638" s="1"/>
      <c r="T4638" s="1"/>
      <c r="U4638" s="1"/>
    </row>
    <row r="4639" spans="8:21" x14ac:dyDescent="0.3">
      <c r="H4639" s="1"/>
      <c r="K4639" s="1"/>
      <c r="O4639" s="1"/>
      <c r="P4639" s="1"/>
      <c r="T4639" s="1"/>
      <c r="U4639" s="1"/>
    </row>
    <row r="4640" spans="8:21" x14ac:dyDescent="0.3">
      <c r="H4640" s="1"/>
      <c r="K4640" s="1"/>
      <c r="O4640" s="1"/>
      <c r="P4640" s="1"/>
      <c r="T4640" s="1"/>
      <c r="U4640" s="1"/>
    </row>
    <row r="4641" spans="8:21" x14ac:dyDescent="0.3">
      <c r="H4641" s="1"/>
      <c r="K4641" s="1"/>
      <c r="O4641" s="1"/>
      <c r="P4641" s="1"/>
      <c r="T4641" s="1"/>
      <c r="U4641" s="1"/>
    </row>
    <row r="4642" spans="8:21" x14ac:dyDescent="0.3">
      <c r="H4642" s="1"/>
      <c r="K4642" s="1"/>
      <c r="O4642" s="1"/>
      <c r="P4642" s="1"/>
      <c r="T4642" s="1"/>
      <c r="U4642" s="1"/>
    </row>
    <row r="4643" spans="8:21" x14ac:dyDescent="0.3">
      <c r="H4643" s="1"/>
      <c r="K4643" s="1"/>
      <c r="O4643" s="1"/>
      <c r="P4643" s="1"/>
      <c r="T4643" s="1"/>
      <c r="U4643" s="1"/>
    </row>
    <row r="4644" spans="8:21" x14ac:dyDescent="0.3">
      <c r="H4644" s="1"/>
      <c r="K4644" s="1"/>
      <c r="O4644" s="1"/>
      <c r="P4644" s="1"/>
      <c r="T4644" s="1"/>
      <c r="U4644" s="1"/>
    </row>
    <row r="4645" spans="8:21" x14ac:dyDescent="0.3">
      <c r="H4645" s="1"/>
      <c r="K4645" s="1"/>
      <c r="O4645" s="1"/>
      <c r="P4645" s="1"/>
      <c r="T4645" s="1"/>
      <c r="U4645" s="1"/>
    </row>
    <row r="4646" spans="8:21" x14ac:dyDescent="0.3">
      <c r="H4646" s="1"/>
      <c r="K4646" s="1"/>
      <c r="O4646" s="1"/>
      <c r="P4646" s="1"/>
      <c r="T4646" s="1"/>
      <c r="U4646" s="1"/>
    </row>
    <row r="4647" spans="8:21" x14ac:dyDescent="0.3">
      <c r="H4647" s="1"/>
      <c r="K4647" s="1"/>
      <c r="O4647" s="1"/>
      <c r="P4647" s="1"/>
      <c r="T4647" s="1"/>
      <c r="U4647" s="1"/>
    </row>
    <row r="4648" spans="8:21" x14ac:dyDescent="0.3">
      <c r="H4648" s="1"/>
      <c r="K4648" s="1"/>
      <c r="O4648" s="1"/>
      <c r="P4648" s="1"/>
      <c r="T4648" s="1"/>
      <c r="U4648" s="1"/>
    </row>
    <row r="4649" spans="8:21" x14ac:dyDescent="0.3">
      <c r="H4649" s="1"/>
      <c r="K4649" s="1"/>
      <c r="O4649" s="1"/>
      <c r="P4649" s="1"/>
      <c r="T4649" s="1"/>
      <c r="U4649" s="1"/>
    </row>
    <row r="4650" spans="8:21" x14ac:dyDescent="0.3">
      <c r="H4650" s="1"/>
      <c r="K4650" s="1"/>
      <c r="O4650" s="1"/>
      <c r="P4650" s="1"/>
      <c r="T4650" s="1"/>
      <c r="U4650" s="1"/>
    </row>
    <row r="4651" spans="8:21" x14ac:dyDescent="0.3">
      <c r="H4651" s="1"/>
      <c r="K4651" s="1"/>
      <c r="O4651" s="1"/>
      <c r="P4651" s="1"/>
      <c r="T4651" s="1"/>
      <c r="U4651" s="1"/>
    </row>
    <row r="4652" spans="8:21" x14ac:dyDescent="0.3">
      <c r="H4652" s="1"/>
      <c r="K4652" s="1"/>
      <c r="O4652" s="1"/>
      <c r="P4652" s="1"/>
      <c r="T4652" s="1"/>
      <c r="U4652" s="1"/>
    </row>
    <row r="4653" spans="8:21" x14ac:dyDescent="0.3">
      <c r="H4653" s="1"/>
      <c r="K4653" s="1"/>
      <c r="O4653" s="1"/>
      <c r="P4653" s="1"/>
      <c r="T4653" s="1"/>
      <c r="U4653" s="1"/>
    </row>
    <row r="4654" spans="8:21" x14ac:dyDescent="0.3">
      <c r="H4654" s="1"/>
      <c r="K4654" s="1"/>
      <c r="O4654" s="1"/>
      <c r="P4654" s="1"/>
      <c r="T4654" s="1"/>
      <c r="U4654" s="1"/>
    </row>
    <row r="4655" spans="8:21" x14ac:dyDescent="0.3">
      <c r="H4655" s="1"/>
      <c r="K4655" s="1"/>
      <c r="O4655" s="1"/>
      <c r="P4655" s="1"/>
      <c r="T4655" s="1"/>
      <c r="U4655" s="1"/>
    </row>
    <row r="4656" spans="8:21" x14ac:dyDescent="0.3">
      <c r="H4656" s="1"/>
      <c r="K4656" s="1"/>
      <c r="O4656" s="1"/>
      <c r="P4656" s="1"/>
      <c r="T4656" s="1"/>
      <c r="U4656" s="1"/>
    </row>
    <row r="4657" spans="8:21" x14ac:dyDescent="0.3">
      <c r="H4657" s="1"/>
      <c r="K4657" s="1"/>
      <c r="O4657" s="1"/>
      <c r="P4657" s="1"/>
      <c r="T4657" s="1"/>
      <c r="U4657" s="1"/>
    </row>
    <row r="4658" spans="8:21" x14ac:dyDescent="0.3">
      <c r="H4658" s="1"/>
      <c r="K4658" s="1"/>
      <c r="O4658" s="1"/>
      <c r="P4658" s="1"/>
      <c r="T4658" s="1"/>
      <c r="U4658" s="1"/>
    </row>
    <row r="4659" spans="8:21" x14ac:dyDescent="0.3">
      <c r="H4659" s="1"/>
      <c r="K4659" s="1"/>
      <c r="O4659" s="1"/>
      <c r="P4659" s="1"/>
      <c r="T4659" s="1"/>
      <c r="U4659" s="1"/>
    </row>
    <row r="4660" spans="8:21" x14ac:dyDescent="0.3">
      <c r="H4660" s="1"/>
      <c r="K4660" s="1"/>
      <c r="O4660" s="1"/>
      <c r="P4660" s="1"/>
      <c r="T4660" s="1"/>
      <c r="U4660" s="1"/>
    </row>
    <row r="4661" spans="8:21" x14ac:dyDescent="0.3">
      <c r="H4661" s="1"/>
      <c r="K4661" s="1"/>
      <c r="O4661" s="1"/>
      <c r="P4661" s="1"/>
      <c r="T4661" s="1"/>
      <c r="U4661" s="1"/>
    </row>
    <row r="4662" spans="8:21" x14ac:dyDescent="0.3">
      <c r="H4662" s="1"/>
      <c r="K4662" s="1"/>
      <c r="O4662" s="1"/>
      <c r="P4662" s="1"/>
      <c r="T4662" s="1"/>
      <c r="U4662" s="1"/>
    </row>
    <row r="4663" spans="8:21" x14ac:dyDescent="0.3">
      <c r="H4663" s="1"/>
      <c r="K4663" s="1"/>
      <c r="O4663" s="1"/>
      <c r="P4663" s="1"/>
      <c r="T4663" s="1"/>
      <c r="U4663" s="1"/>
    </row>
    <row r="4664" spans="8:21" x14ac:dyDescent="0.3">
      <c r="H4664" s="1"/>
      <c r="K4664" s="1"/>
      <c r="O4664" s="1"/>
      <c r="P4664" s="1"/>
      <c r="T4664" s="1"/>
      <c r="U4664" s="1"/>
    </row>
    <row r="4665" spans="8:21" x14ac:dyDescent="0.3">
      <c r="H4665" s="1"/>
      <c r="K4665" s="1"/>
      <c r="O4665" s="1"/>
      <c r="P4665" s="1"/>
      <c r="T4665" s="1"/>
      <c r="U4665" s="1"/>
    </row>
    <row r="4666" spans="8:21" x14ac:dyDescent="0.3">
      <c r="H4666" s="1"/>
      <c r="K4666" s="1"/>
      <c r="O4666" s="1"/>
      <c r="P4666" s="1"/>
      <c r="T4666" s="1"/>
      <c r="U4666" s="1"/>
    </row>
    <row r="4667" spans="8:21" x14ac:dyDescent="0.3">
      <c r="H4667" s="1"/>
      <c r="K4667" s="1"/>
      <c r="O4667" s="1"/>
      <c r="P4667" s="1"/>
      <c r="T4667" s="1"/>
      <c r="U4667" s="1"/>
    </row>
    <row r="4668" spans="8:21" x14ac:dyDescent="0.3">
      <c r="H4668" s="1"/>
      <c r="K4668" s="1"/>
      <c r="O4668" s="1"/>
      <c r="P4668" s="1"/>
      <c r="T4668" s="1"/>
      <c r="U4668" s="1"/>
    </row>
    <row r="4669" spans="8:21" x14ac:dyDescent="0.3">
      <c r="H4669" s="1"/>
      <c r="K4669" s="1"/>
      <c r="O4669" s="1"/>
      <c r="P4669" s="1"/>
      <c r="T4669" s="1"/>
      <c r="U4669" s="1"/>
    </row>
    <row r="4670" spans="8:21" x14ac:dyDescent="0.3">
      <c r="H4670" s="1"/>
      <c r="K4670" s="1"/>
      <c r="O4670" s="1"/>
      <c r="P4670" s="1"/>
      <c r="T4670" s="1"/>
      <c r="U4670" s="1"/>
    </row>
    <row r="4671" spans="8:21" x14ac:dyDescent="0.3">
      <c r="H4671" s="1"/>
      <c r="K4671" s="1"/>
      <c r="O4671" s="1"/>
      <c r="P4671" s="1"/>
      <c r="T4671" s="1"/>
      <c r="U4671" s="1"/>
    </row>
    <row r="4672" spans="8:21" x14ac:dyDescent="0.3">
      <c r="H4672" s="1"/>
      <c r="K4672" s="1"/>
      <c r="O4672" s="1"/>
      <c r="P4672" s="1"/>
      <c r="T4672" s="1"/>
      <c r="U4672" s="1"/>
    </row>
    <row r="4673" spans="8:21" x14ac:dyDescent="0.3">
      <c r="H4673" s="1"/>
      <c r="K4673" s="1"/>
      <c r="O4673" s="1"/>
      <c r="P4673" s="1"/>
      <c r="T4673" s="1"/>
      <c r="U4673" s="1"/>
    </row>
    <row r="4674" spans="8:21" x14ac:dyDescent="0.3">
      <c r="H4674" s="1"/>
      <c r="K4674" s="1"/>
      <c r="O4674" s="1"/>
      <c r="P4674" s="1"/>
      <c r="T4674" s="1"/>
      <c r="U4674" s="1"/>
    </row>
    <row r="4675" spans="8:21" x14ac:dyDescent="0.3">
      <c r="H4675" s="1"/>
      <c r="K4675" s="1"/>
      <c r="O4675" s="1"/>
      <c r="P4675" s="1"/>
      <c r="T4675" s="1"/>
      <c r="U4675" s="1"/>
    </row>
    <row r="4676" spans="8:21" x14ac:dyDescent="0.3">
      <c r="H4676" s="1"/>
      <c r="K4676" s="1"/>
      <c r="O4676" s="1"/>
      <c r="P4676" s="1"/>
      <c r="T4676" s="1"/>
      <c r="U4676" s="1"/>
    </row>
    <row r="4677" spans="8:21" x14ac:dyDescent="0.3">
      <c r="H4677" s="1"/>
      <c r="K4677" s="1"/>
      <c r="O4677" s="1"/>
      <c r="P4677" s="1"/>
      <c r="T4677" s="1"/>
      <c r="U4677" s="1"/>
    </row>
    <row r="4678" spans="8:21" x14ac:dyDescent="0.3">
      <c r="H4678" s="1"/>
      <c r="K4678" s="1"/>
      <c r="O4678" s="1"/>
      <c r="P4678" s="1"/>
      <c r="T4678" s="1"/>
      <c r="U4678" s="1"/>
    </row>
    <row r="4679" spans="8:21" x14ac:dyDescent="0.3">
      <c r="H4679" s="1"/>
      <c r="K4679" s="1"/>
      <c r="O4679" s="1"/>
      <c r="P4679" s="1"/>
      <c r="T4679" s="1"/>
      <c r="U4679" s="1"/>
    </row>
    <row r="4680" spans="8:21" x14ac:dyDescent="0.3">
      <c r="H4680" s="1"/>
      <c r="K4680" s="1"/>
      <c r="O4680" s="1"/>
      <c r="P4680" s="1"/>
      <c r="T4680" s="1"/>
      <c r="U4680" s="1"/>
    </row>
    <row r="4681" spans="8:21" x14ac:dyDescent="0.3">
      <c r="H4681" s="1"/>
      <c r="K4681" s="1"/>
      <c r="O4681" s="1"/>
      <c r="P4681" s="1"/>
      <c r="T4681" s="1"/>
      <c r="U4681" s="1"/>
    </row>
    <row r="4682" spans="8:21" x14ac:dyDescent="0.3">
      <c r="H4682" s="1"/>
      <c r="K4682" s="1"/>
      <c r="O4682" s="1"/>
      <c r="P4682" s="1"/>
      <c r="T4682" s="1"/>
      <c r="U4682" s="1"/>
    </row>
    <row r="4683" spans="8:21" x14ac:dyDescent="0.3">
      <c r="H4683" s="1"/>
      <c r="K4683" s="1"/>
      <c r="O4683" s="1"/>
      <c r="P4683" s="1"/>
      <c r="T4683" s="1"/>
      <c r="U4683" s="1"/>
    </row>
    <row r="4684" spans="8:21" x14ac:dyDescent="0.3">
      <c r="H4684" s="1"/>
      <c r="K4684" s="1"/>
      <c r="O4684" s="1"/>
      <c r="P4684" s="1"/>
      <c r="T4684" s="1"/>
      <c r="U4684" s="1"/>
    </row>
    <row r="4685" spans="8:21" x14ac:dyDescent="0.3">
      <c r="H4685" s="1"/>
      <c r="K4685" s="1"/>
      <c r="O4685" s="1"/>
      <c r="P4685" s="1"/>
      <c r="T4685" s="1"/>
      <c r="U4685" s="1"/>
    </row>
    <row r="4686" spans="8:21" x14ac:dyDescent="0.3">
      <c r="H4686" s="1"/>
      <c r="K4686" s="1"/>
      <c r="O4686" s="1"/>
      <c r="P4686" s="1"/>
      <c r="T4686" s="1"/>
      <c r="U4686" s="1"/>
    </row>
    <row r="4687" spans="8:21" x14ac:dyDescent="0.3">
      <c r="H4687" s="1"/>
      <c r="K4687" s="1"/>
      <c r="O4687" s="1"/>
      <c r="P4687" s="1"/>
      <c r="T4687" s="1"/>
      <c r="U4687" s="1"/>
    </row>
    <row r="4688" spans="8:21" x14ac:dyDescent="0.3">
      <c r="H4688" s="1"/>
      <c r="K4688" s="1"/>
      <c r="O4688" s="1"/>
      <c r="P4688" s="1"/>
      <c r="T4688" s="1"/>
      <c r="U4688" s="1"/>
    </row>
    <row r="4689" spans="8:21" x14ac:dyDescent="0.3">
      <c r="H4689" s="1"/>
      <c r="K4689" s="1"/>
      <c r="O4689" s="1"/>
      <c r="P4689" s="1"/>
      <c r="T4689" s="1"/>
      <c r="U4689" s="1"/>
    </row>
    <row r="4690" spans="8:21" x14ac:dyDescent="0.3">
      <c r="H4690" s="1"/>
      <c r="K4690" s="1"/>
      <c r="O4690" s="1"/>
      <c r="P4690" s="1"/>
      <c r="T4690" s="1"/>
      <c r="U4690" s="1"/>
    </row>
    <row r="4691" spans="8:21" x14ac:dyDescent="0.3">
      <c r="H4691" s="1"/>
      <c r="K4691" s="1"/>
      <c r="O4691" s="1"/>
      <c r="P4691" s="1"/>
      <c r="T4691" s="1"/>
      <c r="U4691" s="1"/>
    </row>
    <row r="4692" spans="8:21" x14ac:dyDescent="0.3">
      <c r="H4692" s="1"/>
      <c r="K4692" s="1"/>
      <c r="O4692" s="1"/>
      <c r="P4692" s="1"/>
      <c r="T4692" s="1"/>
      <c r="U4692" s="1"/>
    </row>
    <row r="4693" spans="8:21" x14ac:dyDescent="0.3">
      <c r="H4693" s="1"/>
      <c r="K4693" s="1"/>
      <c r="O4693" s="1"/>
      <c r="P4693" s="1"/>
      <c r="T4693" s="1"/>
      <c r="U4693" s="1"/>
    </row>
    <row r="4694" spans="8:21" x14ac:dyDescent="0.3">
      <c r="H4694" s="1"/>
      <c r="K4694" s="1"/>
      <c r="O4694" s="1"/>
      <c r="P4694" s="1"/>
      <c r="T4694" s="1"/>
      <c r="U4694" s="1"/>
    </row>
    <row r="4695" spans="8:21" x14ac:dyDescent="0.3">
      <c r="H4695" s="1"/>
      <c r="K4695" s="1"/>
      <c r="O4695" s="1"/>
      <c r="P4695" s="1"/>
      <c r="T4695" s="1"/>
      <c r="U4695" s="1"/>
    </row>
    <row r="4696" spans="8:21" x14ac:dyDescent="0.3">
      <c r="H4696" s="1"/>
      <c r="K4696" s="1"/>
      <c r="O4696" s="1"/>
      <c r="P4696" s="1"/>
      <c r="T4696" s="1"/>
      <c r="U4696" s="1"/>
    </row>
    <row r="4697" spans="8:21" x14ac:dyDescent="0.3">
      <c r="H4697" s="1"/>
      <c r="K4697" s="1"/>
      <c r="O4697" s="1"/>
      <c r="P4697" s="1"/>
      <c r="T4697" s="1"/>
      <c r="U4697" s="1"/>
    </row>
    <row r="4698" spans="8:21" x14ac:dyDescent="0.3">
      <c r="H4698" s="1"/>
      <c r="K4698" s="1"/>
      <c r="O4698" s="1"/>
      <c r="P4698" s="1"/>
      <c r="T4698" s="1"/>
      <c r="U4698" s="1"/>
    </row>
    <row r="4699" spans="8:21" x14ac:dyDescent="0.3">
      <c r="H4699" s="1"/>
      <c r="K4699" s="1"/>
      <c r="O4699" s="1"/>
      <c r="P4699" s="1"/>
      <c r="T4699" s="1"/>
      <c r="U4699" s="1"/>
    </row>
    <row r="4700" spans="8:21" x14ac:dyDescent="0.3">
      <c r="H4700" s="1"/>
      <c r="K4700" s="1"/>
      <c r="O4700" s="1"/>
      <c r="P4700" s="1"/>
      <c r="T4700" s="1"/>
      <c r="U4700" s="1"/>
    </row>
    <row r="4701" spans="8:21" x14ac:dyDescent="0.3">
      <c r="H4701" s="1"/>
      <c r="K4701" s="1"/>
      <c r="O4701" s="1"/>
      <c r="P4701" s="1"/>
      <c r="T4701" s="1"/>
      <c r="U4701" s="1"/>
    </row>
    <row r="4702" spans="8:21" x14ac:dyDescent="0.3">
      <c r="H4702" s="1"/>
      <c r="K4702" s="1"/>
      <c r="O4702" s="1"/>
      <c r="P4702" s="1"/>
      <c r="T4702" s="1"/>
      <c r="U4702" s="1"/>
    </row>
    <row r="4703" spans="8:21" x14ac:dyDescent="0.3">
      <c r="H4703" s="1"/>
      <c r="K4703" s="1"/>
      <c r="O4703" s="1"/>
      <c r="P4703" s="1"/>
      <c r="T4703" s="1"/>
      <c r="U4703" s="1"/>
    </row>
    <row r="4704" spans="8:21" x14ac:dyDescent="0.3">
      <c r="H4704" s="1"/>
      <c r="K4704" s="1"/>
      <c r="O4704" s="1"/>
      <c r="P4704" s="1"/>
      <c r="T4704" s="1"/>
      <c r="U4704" s="1"/>
    </row>
    <row r="4705" spans="8:21" x14ac:dyDescent="0.3">
      <c r="H4705" s="1"/>
      <c r="K4705" s="1"/>
      <c r="O4705" s="1"/>
      <c r="P4705" s="1"/>
      <c r="T4705" s="1"/>
      <c r="U4705" s="1"/>
    </row>
    <row r="4706" spans="8:21" x14ac:dyDescent="0.3">
      <c r="H4706" s="1"/>
      <c r="K4706" s="1"/>
      <c r="O4706" s="1"/>
      <c r="P4706" s="1"/>
      <c r="T4706" s="1"/>
      <c r="U4706" s="1"/>
    </row>
    <row r="4707" spans="8:21" x14ac:dyDescent="0.3">
      <c r="H4707" s="1"/>
      <c r="K4707" s="1"/>
      <c r="O4707" s="1"/>
      <c r="P4707" s="1"/>
      <c r="T4707" s="1"/>
      <c r="U4707" s="1"/>
    </row>
    <row r="4708" spans="8:21" x14ac:dyDescent="0.3">
      <c r="H4708" s="1"/>
      <c r="K4708" s="1"/>
      <c r="O4708" s="1"/>
      <c r="P4708" s="1"/>
      <c r="T4708" s="1"/>
      <c r="U4708" s="1"/>
    </row>
    <row r="4709" spans="8:21" x14ac:dyDescent="0.3">
      <c r="H4709" s="1"/>
      <c r="K4709" s="1"/>
      <c r="O4709" s="1"/>
      <c r="P4709" s="1"/>
      <c r="T4709" s="1"/>
      <c r="U4709" s="1"/>
    </row>
    <row r="4710" spans="8:21" x14ac:dyDescent="0.3">
      <c r="H4710" s="1"/>
      <c r="K4710" s="1"/>
      <c r="O4710" s="1"/>
      <c r="P4710" s="1"/>
      <c r="T4710" s="1"/>
      <c r="U4710" s="1"/>
    </row>
    <row r="4711" spans="8:21" x14ac:dyDescent="0.3">
      <c r="H4711" s="1"/>
      <c r="K4711" s="1"/>
      <c r="O4711" s="1"/>
      <c r="P4711" s="1"/>
      <c r="T4711" s="1"/>
      <c r="U4711" s="1"/>
    </row>
    <row r="4712" spans="8:21" x14ac:dyDescent="0.3">
      <c r="H4712" s="1"/>
      <c r="K4712" s="1"/>
      <c r="O4712" s="1"/>
      <c r="P4712" s="1"/>
      <c r="T4712" s="1"/>
      <c r="U4712" s="1"/>
    </row>
    <row r="4713" spans="8:21" x14ac:dyDescent="0.3">
      <c r="H4713" s="1"/>
      <c r="K4713" s="1"/>
      <c r="O4713" s="1"/>
      <c r="P4713" s="1"/>
      <c r="T4713" s="1"/>
      <c r="U4713" s="1"/>
    </row>
    <row r="4714" spans="8:21" x14ac:dyDescent="0.3">
      <c r="H4714" s="1"/>
      <c r="K4714" s="1"/>
      <c r="O4714" s="1"/>
      <c r="P4714" s="1"/>
      <c r="T4714" s="1"/>
      <c r="U4714" s="1"/>
    </row>
    <row r="4715" spans="8:21" x14ac:dyDescent="0.3">
      <c r="H4715" s="1"/>
      <c r="K4715" s="1"/>
      <c r="O4715" s="1"/>
      <c r="P4715" s="1"/>
      <c r="T4715" s="1"/>
      <c r="U4715" s="1"/>
    </row>
    <row r="4716" spans="8:21" x14ac:dyDescent="0.3">
      <c r="H4716" s="1"/>
      <c r="K4716" s="1"/>
      <c r="O4716" s="1"/>
      <c r="P4716" s="1"/>
      <c r="T4716" s="1"/>
      <c r="U4716" s="1"/>
    </row>
    <row r="4717" spans="8:21" x14ac:dyDescent="0.3">
      <c r="H4717" s="1"/>
      <c r="K4717" s="1"/>
      <c r="O4717" s="1"/>
      <c r="P4717" s="1"/>
      <c r="T4717" s="1"/>
      <c r="U4717" s="1"/>
    </row>
    <row r="4718" spans="8:21" x14ac:dyDescent="0.3">
      <c r="H4718" s="1"/>
      <c r="K4718" s="1"/>
      <c r="O4718" s="1"/>
      <c r="P4718" s="1"/>
      <c r="T4718" s="1"/>
      <c r="U4718" s="1"/>
    </row>
    <row r="4719" spans="8:21" x14ac:dyDescent="0.3">
      <c r="H4719" s="1"/>
      <c r="K4719" s="1"/>
      <c r="O4719" s="1"/>
      <c r="P4719" s="1"/>
      <c r="T4719" s="1"/>
      <c r="U4719" s="1"/>
    </row>
    <row r="4720" spans="8:21" x14ac:dyDescent="0.3">
      <c r="H4720" s="1"/>
      <c r="K4720" s="1"/>
      <c r="O4720" s="1"/>
      <c r="P4720" s="1"/>
      <c r="T4720" s="1"/>
      <c r="U4720" s="1"/>
    </row>
    <row r="4721" spans="8:21" x14ac:dyDescent="0.3">
      <c r="H4721" s="1"/>
      <c r="K4721" s="1"/>
      <c r="O4721" s="1"/>
      <c r="P4721" s="1"/>
      <c r="T4721" s="1"/>
      <c r="U4721" s="1"/>
    </row>
    <row r="4722" spans="8:21" x14ac:dyDescent="0.3">
      <c r="H4722" s="1"/>
      <c r="K4722" s="1"/>
      <c r="O4722" s="1"/>
      <c r="P4722" s="1"/>
      <c r="T4722" s="1"/>
      <c r="U4722" s="1"/>
    </row>
    <row r="4723" spans="8:21" x14ac:dyDescent="0.3">
      <c r="H4723" s="1"/>
      <c r="K4723" s="1"/>
      <c r="O4723" s="1"/>
      <c r="P4723" s="1"/>
      <c r="T4723" s="1"/>
      <c r="U4723" s="1"/>
    </row>
    <row r="4724" spans="8:21" x14ac:dyDescent="0.3">
      <c r="H4724" s="1"/>
      <c r="K4724" s="1"/>
      <c r="O4724" s="1"/>
      <c r="P4724" s="1"/>
      <c r="T4724" s="1"/>
      <c r="U4724" s="1"/>
    </row>
    <row r="4725" spans="8:21" x14ac:dyDescent="0.3">
      <c r="H4725" s="1"/>
      <c r="K4725" s="1"/>
      <c r="O4725" s="1"/>
      <c r="P4725" s="1"/>
      <c r="T4725" s="1"/>
      <c r="U4725" s="1"/>
    </row>
    <row r="4726" spans="8:21" x14ac:dyDescent="0.3">
      <c r="H4726" s="1"/>
      <c r="K4726" s="1"/>
      <c r="O4726" s="1"/>
      <c r="P4726" s="1"/>
      <c r="T4726" s="1"/>
      <c r="U4726" s="1"/>
    </row>
    <row r="4727" spans="8:21" x14ac:dyDescent="0.3">
      <c r="H4727" s="1"/>
      <c r="K4727" s="1"/>
      <c r="O4727" s="1"/>
      <c r="P4727" s="1"/>
      <c r="T4727" s="1"/>
      <c r="U4727" s="1"/>
    </row>
    <row r="4728" spans="8:21" x14ac:dyDescent="0.3">
      <c r="H4728" s="1"/>
      <c r="K4728" s="1"/>
      <c r="O4728" s="1"/>
      <c r="P4728" s="1"/>
      <c r="T4728" s="1"/>
      <c r="U4728" s="1"/>
    </row>
    <row r="4729" spans="8:21" x14ac:dyDescent="0.3">
      <c r="H4729" s="1"/>
      <c r="K4729" s="1"/>
      <c r="O4729" s="1"/>
      <c r="P4729" s="1"/>
      <c r="T4729" s="1"/>
      <c r="U4729" s="1"/>
    </row>
    <row r="4730" spans="8:21" x14ac:dyDescent="0.3">
      <c r="H4730" s="1"/>
      <c r="K4730" s="1"/>
      <c r="O4730" s="1"/>
      <c r="P4730" s="1"/>
      <c r="T4730" s="1"/>
      <c r="U4730" s="1"/>
    </row>
    <row r="4731" spans="8:21" x14ac:dyDescent="0.3">
      <c r="H4731" s="1"/>
      <c r="K4731" s="1"/>
      <c r="O4731" s="1"/>
      <c r="P4731" s="1"/>
      <c r="T4731" s="1"/>
      <c r="U4731" s="1"/>
    </row>
    <row r="4732" spans="8:21" x14ac:dyDescent="0.3">
      <c r="H4732" s="1"/>
      <c r="K4732" s="1"/>
      <c r="O4732" s="1"/>
      <c r="P4732" s="1"/>
      <c r="T4732" s="1"/>
      <c r="U4732" s="1"/>
    </row>
    <row r="4733" spans="8:21" x14ac:dyDescent="0.3">
      <c r="H4733" s="1"/>
      <c r="K4733" s="1"/>
      <c r="O4733" s="1"/>
      <c r="P4733" s="1"/>
      <c r="T4733" s="1"/>
      <c r="U4733" s="1"/>
    </row>
    <row r="4734" spans="8:21" x14ac:dyDescent="0.3">
      <c r="H4734" s="1"/>
      <c r="K4734" s="1"/>
      <c r="O4734" s="1"/>
      <c r="P4734" s="1"/>
      <c r="T4734" s="1"/>
      <c r="U4734" s="1"/>
    </row>
    <row r="4735" spans="8:21" x14ac:dyDescent="0.3">
      <c r="H4735" s="1"/>
      <c r="K4735" s="1"/>
      <c r="O4735" s="1"/>
      <c r="P4735" s="1"/>
      <c r="T4735" s="1"/>
      <c r="U4735" s="1"/>
    </row>
    <row r="4736" spans="8:21" x14ac:dyDescent="0.3">
      <c r="H4736" s="1"/>
      <c r="K4736" s="1"/>
      <c r="O4736" s="1"/>
      <c r="P4736" s="1"/>
      <c r="T4736" s="1"/>
      <c r="U4736" s="1"/>
    </row>
    <row r="4737" spans="8:21" x14ac:dyDescent="0.3">
      <c r="H4737" s="1"/>
      <c r="K4737" s="1"/>
      <c r="O4737" s="1"/>
      <c r="P4737" s="1"/>
      <c r="T4737" s="1"/>
      <c r="U4737" s="1"/>
    </row>
    <row r="4738" spans="8:21" x14ac:dyDescent="0.3">
      <c r="H4738" s="1"/>
      <c r="K4738" s="1"/>
      <c r="O4738" s="1"/>
      <c r="P4738" s="1"/>
      <c r="T4738" s="1"/>
      <c r="U4738" s="1"/>
    </row>
    <row r="4739" spans="8:21" x14ac:dyDescent="0.3">
      <c r="H4739" s="1"/>
      <c r="K4739" s="1"/>
      <c r="O4739" s="1"/>
      <c r="P4739" s="1"/>
      <c r="T4739" s="1"/>
      <c r="U4739" s="1"/>
    </row>
    <row r="4740" spans="8:21" x14ac:dyDescent="0.3">
      <c r="H4740" s="1"/>
      <c r="K4740" s="1"/>
      <c r="O4740" s="1"/>
      <c r="P4740" s="1"/>
      <c r="T4740" s="1"/>
      <c r="U4740" s="1"/>
    </row>
    <row r="4741" spans="8:21" x14ac:dyDescent="0.3">
      <c r="H4741" s="1"/>
      <c r="K4741" s="1"/>
      <c r="O4741" s="1"/>
      <c r="P4741" s="1"/>
      <c r="T4741" s="1"/>
      <c r="U4741" s="1"/>
    </row>
    <row r="4742" spans="8:21" x14ac:dyDescent="0.3">
      <c r="H4742" s="1"/>
      <c r="K4742" s="1"/>
      <c r="O4742" s="1"/>
      <c r="P4742" s="1"/>
      <c r="T4742" s="1"/>
      <c r="U4742" s="1"/>
    </row>
    <row r="4743" spans="8:21" x14ac:dyDescent="0.3">
      <c r="H4743" s="1"/>
      <c r="K4743" s="1"/>
      <c r="O4743" s="1"/>
      <c r="P4743" s="1"/>
      <c r="T4743" s="1"/>
      <c r="U4743" s="1"/>
    </row>
    <row r="4744" spans="8:21" x14ac:dyDescent="0.3">
      <c r="H4744" s="1"/>
      <c r="K4744" s="1"/>
      <c r="O4744" s="1"/>
      <c r="P4744" s="1"/>
      <c r="T4744" s="1"/>
      <c r="U4744" s="1"/>
    </row>
    <row r="4745" spans="8:21" x14ac:dyDescent="0.3">
      <c r="H4745" s="1"/>
      <c r="K4745" s="1"/>
      <c r="O4745" s="1"/>
      <c r="P4745" s="1"/>
      <c r="T4745" s="1"/>
      <c r="U4745" s="1"/>
    </row>
    <row r="4746" spans="8:21" x14ac:dyDescent="0.3">
      <c r="H4746" s="1"/>
      <c r="K4746" s="1"/>
      <c r="O4746" s="1"/>
      <c r="P4746" s="1"/>
      <c r="T4746" s="1"/>
      <c r="U4746" s="1"/>
    </row>
    <row r="4747" spans="8:21" x14ac:dyDescent="0.3">
      <c r="H4747" s="1"/>
      <c r="K4747" s="1"/>
      <c r="O4747" s="1"/>
      <c r="P4747" s="1"/>
      <c r="T4747" s="1"/>
      <c r="U4747" s="1"/>
    </row>
    <row r="4748" spans="8:21" x14ac:dyDescent="0.3">
      <c r="H4748" s="1"/>
      <c r="K4748" s="1"/>
      <c r="O4748" s="1"/>
      <c r="P4748" s="1"/>
      <c r="T4748" s="1"/>
      <c r="U4748" s="1"/>
    </row>
    <row r="4749" spans="8:21" x14ac:dyDescent="0.3">
      <c r="H4749" s="1"/>
      <c r="K4749" s="1"/>
      <c r="O4749" s="1"/>
      <c r="P4749" s="1"/>
      <c r="T4749" s="1"/>
      <c r="U4749" s="1"/>
    </row>
    <row r="4750" spans="8:21" x14ac:dyDescent="0.3">
      <c r="H4750" s="1"/>
      <c r="K4750" s="1"/>
      <c r="O4750" s="1"/>
      <c r="P4750" s="1"/>
      <c r="T4750" s="1"/>
      <c r="U4750" s="1"/>
    </row>
    <row r="4751" spans="8:21" x14ac:dyDescent="0.3">
      <c r="H4751" s="1"/>
      <c r="K4751" s="1"/>
      <c r="O4751" s="1"/>
      <c r="P4751" s="1"/>
      <c r="T4751" s="1"/>
      <c r="U4751" s="1"/>
    </row>
    <row r="4752" spans="8:21" x14ac:dyDescent="0.3">
      <c r="H4752" s="1"/>
      <c r="K4752" s="1"/>
      <c r="O4752" s="1"/>
      <c r="P4752" s="1"/>
      <c r="T4752" s="1"/>
      <c r="U4752" s="1"/>
    </row>
    <row r="4753" spans="8:21" x14ac:dyDescent="0.3">
      <c r="H4753" s="1"/>
      <c r="K4753" s="1"/>
      <c r="O4753" s="1"/>
      <c r="P4753" s="1"/>
      <c r="T4753" s="1"/>
      <c r="U4753" s="1"/>
    </row>
    <row r="4754" spans="8:21" x14ac:dyDescent="0.3">
      <c r="H4754" s="1"/>
      <c r="K4754" s="1"/>
      <c r="O4754" s="1"/>
      <c r="P4754" s="1"/>
      <c r="T4754" s="1"/>
      <c r="U4754" s="1"/>
    </row>
    <row r="4755" spans="8:21" x14ac:dyDescent="0.3">
      <c r="H4755" s="1"/>
      <c r="K4755" s="1"/>
      <c r="O4755" s="1"/>
      <c r="P4755" s="1"/>
      <c r="T4755" s="1"/>
      <c r="U4755" s="1"/>
    </row>
    <row r="4756" spans="8:21" x14ac:dyDescent="0.3">
      <c r="H4756" s="1"/>
      <c r="K4756" s="1"/>
      <c r="O4756" s="1"/>
      <c r="P4756" s="1"/>
      <c r="T4756" s="1"/>
      <c r="U4756" s="1"/>
    </row>
    <row r="4757" spans="8:21" x14ac:dyDescent="0.3">
      <c r="H4757" s="1"/>
      <c r="K4757" s="1"/>
      <c r="O4757" s="1"/>
      <c r="P4757" s="1"/>
      <c r="T4757" s="1"/>
      <c r="U4757" s="1"/>
    </row>
    <row r="4758" spans="8:21" x14ac:dyDescent="0.3">
      <c r="H4758" s="1"/>
      <c r="K4758" s="1"/>
      <c r="O4758" s="1"/>
      <c r="P4758" s="1"/>
      <c r="T4758" s="1"/>
      <c r="U4758" s="1"/>
    </row>
    <row r="4759" spans="8:21" x14ac:dyDescent="0.3">
      <c r="H4759" s="1"/>
      <c r="K4759" s="1"/>
      <c r="O4759" s="1"/>
      <c r="P4759" s="1"/>
      <c r="T4759" s="1"/>
      <c r="U4759" s="1"/>
    </row>
    <row r="4760" spans="8:21" x14ac:dyDescent="0.3">
      <c r="H4760" s="1"/>
      <c r="K4760" s="1"/>
      <c r="O4760" s="1"/>
      <c r="P4760" s="1"/>
      <c r="T4760" s="1"/>
      <c r="U4760" s="1"/>
    </row>
    <row r="4761" spans="8:21" x14ac:dyDescent="0.3">
      <c r="H4761" s="1"/>
      <c r="K4761" s="1"/>
      <c r="O4761" s="1"/>
      <c r="P4761" s="1"/>
      <c r="T4761" s="1"/>
      <c r="U4761" s="1"/>
    </row>
    <row r="4762" spans="8:21" x14ac:dyDescent="0.3">
      <c r="H4762" s="1"/>
      <c r="K4762" s="1"/>
      <c r="O4762" s="1"/>
      <c r="P4762" s="1"/>
      <c r="T4762" s="1"/>
      <c r="U4762" s="1"/>
    </row>
    <row r="4763" spans="8:21" x14ac:dyDescent="0.3">
      <c r="H4763" s="1"/>
      <c r="K4763" s="1"/>
      <c r="O4763" s="1"/>
      <c r="P4763" s="1"/>
      <c r="T4763" s="1"/>
      <c r="U4763" s="1"/>
    </row>
    <row r="4764" spans="8:21" x14ac:dyDescent="0.3">
      <c r="H4764" s="1"/>
      <c r="K4764" s="1"/>
      <c r="O4764" s="1"/>
      <c r="P4764" s="1"/>
      <c r="T4764" s="1"/>
      <c r="U4764" s="1"/>
    </row>
    <row r="4765" spans="8:21" x14ac:dyDescent="0.3">
      <c r="H4765" s="1"/>
      <c r="K4765" s="1"/>
      <c r="O4765" s="1"/>
      <c r="P4765" s="1"/>
      <c r="T4765" s="1"/>
      <c r="U4765" s="1"/>
    </row>
    <row r="4766" spans="8:21" x14ac:dyDescent="0.3">
      <c r="H4766" s="1"/>
      <c r="K4766" s="1"/>
      <c r="O4766" s="1"/>
      <c r="P4766" s="1"/>
      <c r="T4766" s="1"/>
      <c r="U4766" s="1"/>
    </row>
    <row r="4767" spans="8:21" x14ac:dyDescent="0.3">
      <c r="H4767" s="1"/>
      <c r="K4767" s="1"/>
      <c r="O4767" s="1"/>
      <c r="P4767" s="1"/>
      <c r="T4767" s="1"/>
      <c r="U4767" s="1"/>
    </row>
    <row r="4768" spans="8:21" x14ac:dyDescent="0.3">
      <c r="H4768" s="1"/>
      <c r="K4768" s="1"/>
      <c r="O4768" s="1"/>
      <c r="P4768" s="1"/>
      <c r="T4768" s="1"/>
      <c r="U4768" s="1"/>
    </row>
    <row r="4769" spans="8:21" x14ac:dyDescent="0.3">
      <c r="H4769" s="1"/>
      <c r="K4769" s="1"/>
      <c r="O4769" s="1"/>
      <c r="P4769" s="1"/>
      <c r="T4769" s="1"/>
      <c r="U4769" s="1"/>
    </row>
    <row r="4770" spans="8:21" x14ac:dyDescent="0.3">
      <c r="H4770" s="1"/>
      <c r="K4770" s="1"/>
      <c r="O4770" s="1"/>
      <c r="P4770" s="1"/>
      <c r="T4770" s="1"/>
      <c r="U4770" s="1"/>
    </row>
    <row r="4771" spans="8:21" x14ac:dyDescent="0.3">
      <c r="H4771" s="1"/>
      <c r="K4771" s="1"/>
      <c r="O4771" s="1"/>
      <c r="P4771" s="1"/>
      <c r="T4771" s="1"/>
      <c r="U4771" s="1"/>
    </row>
    <row r="4772" spans="8:21" x14ac:dyDescent="0.3">
      <c r="H4772" s="1"/>
      <c r="K4772" s="1"/>
      <c r="O4772" s="1"/>
      <c r="P4772" s="1"/>
      <c r="T4772" s="1"/>
      <c r="U4772" s="1"/>
    </row>
    <row r="4773" spans="8:21" x14ac:dyDescent="0.3">
      <c r="H4773" s="1"/>
      <c r="K4773" s="1"/>
      <c r="O4773" s="1"/>
      <c r="P4773" s="1"/>
      <c r="T4773" s="1"/>
      <c r="U4773" s="1"/>
    </row>
    <row r="4774" spans="8:21" x14ac:dyDescent="0.3">
      <c r="H4774" s="1"/>
      <c r="K4774" s="1"/>
      <c r="O4774" s="1"/>
      <c r="P4774" s="1"/>
      <c r="T4774" s="1"/>
      <c r="U4774" s="1"/>
    </row>
    <row r="4775" spans="8:21" x14ac:dyDescent="0.3">
      <c r="H4775" s="1"/>
      <c r="K4775" s="1"/>
      <c r="O4775" s="1"/>
      <c r="P4775" s="1"/>
      <c r="T4775" s="1"/>
      <c r="U4775" s="1"/>
    </row>
    <row r="4776" spans="8:21" x14ac:dyDescent="0.3">
      <c r="H4776" s="1"/>
      <c r="K4776" s="1"/>
      <c r="O4776" s="1"/>
      <c r="P4776" s="1"/>
      <c r="T4776" s="1"/>
      <c r="U4776" s="1"/>
    </row>
    <row r="4777" spans="8:21" x14ac:dyDescent="0.3">
      <c r="H4777" s="1"/>
      <c r="K4777" s="1"/>
      <c r="O4777" s="1"/>
      <c r="P4777" s="1"/>
      <c r="T4777" s="1"/>
      <c r="U4777" s="1"/>
    </row>
    <row r="4778" spans="8:21" x14ac:dyDescent="0.3">
      <c r="H4778" s="1"/>
      <c r="K4778" s="1"/>
      <c r="O4778" s="1"/>
      <c r="P4778" s="1"/>
      <c r="T4778" s="1"/>
      <c r="U4778" s="1"/>
    </row>
    <row r="4779" spans="8:21" x14ac:dyDescent="0.3">
      <c r="H4779" s="1"/>
      <c r="K4779" s="1"/>
      <c r="O4779" s="1"/>
      <c r="P4779" s="1"/>
      <c r="T4779" s="1"/>
      <c r="U4779" s="1"/>
    </row>
    <row r="4780" spans="8:21" x14ac:dyDescent="0.3">
      <c r="H4780" s="1"/>
      <c r="K4780" s="1"/>
      <c r="O4780" s="1"/>
      <c r="P4780" s="1"/>
      <c r="T4780" s="1"/>
      <c r="U4780" s="1"/>
    </row>
    <row r="4781" spans="8:21" x14ac:dyDescent="0.3">
      <c r="H4781" s="1"/>
      <c r="K4781" s="1"/>
      <c r="O4781" s="1"/>
      <c r="P4781" s="1"/>
      <c r="T4781" s="1"/>
      <c r="U4781" s="1"/>
    </row>
    <row r="4782" spans="8:21" x14ac:dyDescent="0.3">
      <c r="H4782" s="1"/>
      <c r="K4782" s="1"/>
      <c r="O4782" s="1"/>
      <c r="P4782" s="1"/>
      <c r="T4782" s="1"/>
      <c r="U4782" s="1"/>
    </row>
    <row r="4783" spans="8:21" x14ac:dyDescent="0.3">
      <c r="H4783" s="1"/>
      <c r="K4783" s="1"/>
      <c r="O4783" s="1"/>
      <c r="P4783" s="1"/>
      <c r="T4783" s="1"/>
      <c r="U4783" s="1"/>
    </row>
    <row r="4784" spans="8:21" x14ac:dyDescent="0.3">
      <c r="H4784" s="1"/>
      <c r="K4784" s="1"/>
      <c r="O4784" s="1"/>
      <c r="P4784" s="1"/>
      <c r="T4784" s="1"/>
      <c r="U4784" s="1"/>
    </row>
    <row r="4785" spans="8:21" x14ac:dyDescent="0.3">
      <c r="H4785" s="1"/>
      <c r="K4785" s="1"/>
      <c r="O4785" s="1"/>
      <c r="P4785" s="1"/>
      <c r="T4785" s="1"/>
      <c r="U4785" s="1"/>
    </row>
    <row r="4786" spans="8:21" x14ac:dyDescent="0.3">
      <c r="H4786" s="1"/>
      <c r="K4786" s="1"/>
      <c r="O4786" s="1"/>
      <c r="P4786" s="1"/>
      <c r="T4786" s="1"/>
      <c r="U4786" s="1"/>
    </row>
    <row r="4787" spans="8:21" x14ac:dyDescent="0.3">
      <c r="H4787" s="1"/>
      <c r="K4787" s="1"/>
      <c r="O4787" s="1"/>
      <c r="P4787" s="1"/>
      <c r="T4787" s="1"/>
      <c r="U4787" s="1"/>
    </row>
    <row r="4788" spans="8:21" x14ac:dyDescent="0.3">
      <c r="H4788" s="1"/>
      <c r="K4788" s="1"/>
      <c r="O4788" s="1"/>
      <c r="P4788" s="1"/>
      <c r="T4788" s="1"/>
      <c r="U4788" s="1"/>
    </row>
    <row r="4789" spans="8:21" x14ac:dyDescent="0.3">
      <c r="H4789" s="1"/>
      <c r="K4789" s="1"/>
      <c r="O4789" s="1"/>
      <c r="P4789" s="1"/>
      <c r="T4789" s="1"/>
      <c r="U4789" s="1"/>
    </row>
    <row r="4790" spans="8:21" x14ac:dyDescent="0.3">
      <c r="H4790" s="1"/>
      <c r="K4790" s="1"/>
      <c r="O4790" s="1"/>
      <c r="P4790" s="1"/>
      <c r="T4790" s="1"/>
      <c r="U4790" s="1"/>
    </row>
    <row r="4791" spans="8:21" x14ac:dyDescent="0.3">
      <c r="H4791" s="1"/>
      <c r="K4791" s="1"/>
      <c r="O4791" s="1"/>
      <c r="P4791" s="1"/>
      <c r="T4791" s="1"/>
      <c r="U4791" s="1"/>
    </row>
    <row r="4792" spans="8:21" x14ac:dyDescent="0.3">
      <c r="H4792" s="1"/>
      <c r="K4792" s="1"/>
      <c r="O4792" s="1"/>
      <c r="P4792" s="1"/>
      <c r="T4792" s="1"/>
      <c r="U4792" s="1"/>
    </row>
    <row r="4793" spans="8:21" x14ac:dyDescent="0.3">
      <c r="H4793" s="1"/>
      <c r="K4793" s="1"/>
      <c r="O4793" s="1"/>
      <c r="P4793" s="1"/>
      <c r="T4793" s="1"/>
      <c r="U4793" s="1"/>
    </row>
    <row r="4794" spans="8:21" x14ac:dyDescent="0.3">
      <c r="H4794" s="1"/>
      <c r="K4794" s="1"/>
      <c r="O4794" s="1"/>
      <c r="P4794" s="1"/>
      <c r="T4794" s="1"/>
      <c r="U4794" s="1"/>
    </row>
    <row r="4795" spans="8:21" x14ac:dyDescent="0.3">
      <c r="H4795" s="1"/>
      <c r="K4795" s="1"/>
      <c r="O4795" s="1"/>
      <c r="P4795" s="1"/>
      <c r="T4795" s="1"/>
      <c r="U4795" s="1"/>
    </row>
    <row r="4796" spans="8:21" x14ac:dyDescent="0.3">
      <c r="H4796" s="1"/>
      <c r="K4796" s="1"/>
      <c r="O4796" s="1"/>
      <c r="P4796" s="1"/>
      <c r="T4796" s="1"/>
      <c r="U4796" s="1"/>
    </row>
    <row r="4797" spans="8:21" x14ac:dyDescent="0.3">
      <c r="H4797" s="1"/>
      <c r="K4797" s="1"/>
      <c r="O4797" s="1"/>
      <c r="P4797" s="1"/>
      <c r="T4797" s="1"/>
      <c r="U4797" s="1"/>
    </row>
    <row r="4798" spans="8:21" x14ac:dyDescent="0.3">
      <c r="H4798" s="1"/>
      <c r="K4798" s="1"/>
      <c r="O4798" s="1"/>
      <c r="P4798" s="1"/>
      <c r="T4798" s="1"/>
      <c r="U4798" s="1"/>
    </row>
    <row r="4799" spans="8:21" x14ac:dyDescent="0.3">
      <c r="H4799" s="1"/>
      <c r="K4799" s="1"/>
      <c r="O4799" s="1"/>
      <c r="P4799" s="1"/>
      <c r="T4799" s="1"/>
      <c r="U4799" s="1"/>
    </row>
    <row r="4800" spans="8:21" x14ac:dyDescent="0.3">
      <c r="H4800" s="1"/>
      <c r="K4800" s="1"/>
      <c r="O4800" s="1"/>
      <c r="P4800" s="1"/>
      <c r="T4800" s="1"/>
      <c r="U4800" s="1"/>
    </row>
    <row r="4801" spans="8:21" x14ac:dyDescent="0.3">
      <c r="H4801" s="1"/>
      <c r="K4801" s="1"/>
      <c r="O4801" s="1"/>
      <c r="P4801" s="1"/>
      <c r="T4801" s="1"/>
      <c r="U4801" s="1"/>
    </row>
    <row r="4802" spans="8:21" x14ac:dyDescent="0.3">
      <c r="H4802" s="1"/>
      <c r="K4802" s="1"/>
      <c r="O4802" s="1"/>
      <c r="P4802" s="1"/>
      <c r="T4802" s="1"/>
      <c r="U4802" s="1"/>
    </row>
    <row r="4803" spans="8:21" x14ac:dyDescent="0.3">
      <c r="H4803" s="1"/>
      <c r="K4803" s="1"/>
      <c r="O4803" s="1"/>
      <c r="P4803" s="1"/>
      <c r="T4803" s="1"/>
      <c r="U4803" s="1"/>
    </row>
    <row r="4804" spans="8:21" x14ac:dyDescent="0.3">
      <c r="H4804" s="1"/>
      <c r="K4804" s="1"/>
      <c r="O4804" s="1"/>
      <c r="P4804" s="1"/>
      <c r="T4804" s="1"/>
      <c r="U4804" s="1"/>
    </row>
    <row r="4805" spans="8:21" x14ac:dyDescent="0.3">
      <c r="H4805" s="1"/>
      <c r="K4805" s="1"/>
      <c r="O4805" s="1"/>
      <c r="P4805" s="1"/>
      <c r="T4805" s="1"/>
      <c r="U4805" s="1"/>
    </row>
    <row r="4806" spans="8:21" x14ac:dyDescent="0.3">
      <c r="H4806" s="1"/>
      <c r="K4806" s="1"/>
      <c r="O4806" s="1"/>
      <c r="P4806" s="1"/>
      <c r="T4806" s="1"/>
      <c r="U4806" s="1"/>
    </row>
    <row r="4807" spans="8:21" x14ac:dyDescent="0.3">
      <c r="H4807" s="1"/>
      <c r="K4807" s="1"/>
      <c r="O4807" s="1"/>
      <c r="P4807" s="1"/>
      <c r="T4807" s="1"/>
      <c r="U4807" s="1"/>
    </row>
    <row r="4808" spans="8:21" x14ac:dyDescent="0.3">
      <c r="H4808" s="1"/>
      <c r="K4808" s="1"/>
      <c r="O4808" s="1"/>
      <c r="P4808" s="1"/>
      <c r="T4808" s="1"/>
      <c r="U4808" s="1"/>
    </row>
    <row r="4809" spans="8:21" x14ac:dyDescent="0.3">
      <c r="H4809" s="1"/>
      <c r="K4809" s="1"/>
      <c r="O4809" s="1"/>
      <c r="P4809" s="1"/>
      <c r="T4809" s="1"/>
      <c r="U4809" s="1"/>
    </row>
    <row r="4810" spans="8:21" x14ac:dyDescent="0.3">
      <c r="H4810" s="1"/>
      <c r="K4810" s="1"/>
      <c r="O4810" s="1"/>
      <c r="P4810" s="1"/>
      <c r="T4810" s="1"/>
      <c r="U4810" s="1"/>
    </row>
    <row r="4811" spans="8:21" x14ac:dyDescent="0.3">
      <c r="H4811" s="1"/>
      <c r="K4811" s="1"/>
      <c r="O4811" s="1"/>
      <c r="P4811" s="1"/>
      <c r="T4811" s="1"/>
      <c r="U4811" s="1"/>
    </row>
    <row r="4812" spans="8:21" x14ac:dyDescent="0.3">
      <c r="H4812" s="1"/>
      <c r="K4812" s="1"/>
      <c r="O4812" s="1"/>
      <c r="P4812" s="1"/>
      <c r="T4812" s="1"/>
      <c r="U4812" s="1"/>
    </row>
    <row r="4813" spans="8:21" x14ac:dyDescent="0.3">
      <c r="H4813" s="1"/>
      <c r="K4813" s="1"/>
      <c r="O4813" s="1"/>
      <c r="P4813" s="1"/>
      <c r="T4813" s="1"/>
      <c r="U4813" s="1"/>
    </row>
    <row r="4814" spans="8:21" x14ac:dyDescent="0.3">
      <c r="H4814" s="1"/>
      <c r="K4814" s="1"/>
      <c r="O4814" s="1"/>
      <c r="P4814" s="1"/>
      <c r="T4814" s="1"/>
      <c r="U4814" s="1"/>
    </row>
    <row r="4815" spans="8:21" x14ac:dyDescent="0.3">
      <c r="H4815" s="1"/>
      <c r="K4815" s="1"/>
      <c r="O4815" s="1"/>
      <c r="P4815" s="1"/>
      <c r="T4815" s="1"/>
      <c r="U4815" s="1"/>
    </row>
    <row r="4816" spans="8:21" x14ac:dyDescent="0.3">
      <c r="H4816" s="1"/>
      <c r="K4816" s="1"/>
      <c r="O4816" s="1"/>
      <c r="P4816" s="1"/>
      <c r="T4816" s="1"/>
      <c r="U4816" s="1"/>
    </row>
    <row r="4817" spans="8:21" x14ac:dyDescent="0.3">
      <c r="H4817" s="1"/>
      <c r="K4817" s="1"/>
      <c r="O4817" s="1"/>
      <c r="P4817" s="1"/>
      <c r="T4817" s="1"/>
      <c r="U4817" s="1"/>
    </row>
    <row r="4818" spans="8:21" x14ac:dyDescent="0.3">
      <c r="H4818" s="1"/>
      <c r="K4818" s="1"/>
      <c r="O4818" s="1"/>
      <c r="P4818" s="1"/>
      <c r="T4818" s="1"/>
      <c r="U4818" s="1"/>
    </row>
    <row r="4819" spans="8:21" x14ac:dyDescent="0.3">
      <c r="H4819" s="1"/>
      <c r="K4819" s="1"/>
      <c r="O4819" s="1"/>
      <c r="P4819" s="1"/>
      <c r="T4819" s="1"/>
      <c r="U4819" s="1"/>
    </row>
    <row r="4820" spans="8:21" x14ac:dyDescent="0.3">
      <c r="H4820" s="1"/>
      <c r="K4820" s="1"/>
      <c r="O4820" s="1"/>
      <c r="P4820" s="1"/>
      <c r="T4820" s="1"/>
      <c r="U4820" s="1"/>
    </row>
    <row r="4821" spans="8:21" x14ac:dyDescent="0.3">
      <c r="H4821" s="1"/>
      <c r="K4821" s="1"/>
      <c r="O4821" s="1"/>
      <c r="P4821" s="1"/>
      <c r="T4821" s="1"/>
      <c r="U4821" s="1"/>
    </row>
    <row r="4822" spans="8:21" x14ac:dyDescent="0.3">
      <c r="H4822" s="1"/>
      <c r="K4822" s="1"/>
      <c r="O4822" s="1"/>
      <c r="P4822" s="1"/>
      <c r="T4822" s="1"/>
      <c r="U4822" s="1"/>
    </row>
    <row r="4823" spans="8:21" x14ac:dyDescent="0.3">
      <c r="H4823" s="1"/>
      <c r="K4823" s="1"/>
      <c r="O4823" s="1"/>
      <c r="P4823" s="1"/>
      <c r="T4823" s="1"/>
      <c r="U4823" s="1"/>
    </row>
    <row r="4824" spans="8:21" x14ac:dyDescent="0.3">
      <c r="H4824" s="1"/>
      <c r="K4824" s="1"/>
      <c r="O4824" s="1"/>
      <c r="P4824" s="1"/>
      <c r="T4824" s="1"/>
      <c r="U4824" s="1"/>
    </row>
    <row r="4825" spans="8:21" x14ac:dyDescent="0.3">
      <c r="H4825" s="1"/>
      <c r="K4825" s="1"/>
      <c r="O4825" s="1"/>
      <c r="P4825" s="1"/>
      <c r="T4825" s="1"/>
      <c r="U4825" s="1"/>
    </row>
    <row r="4826" spans="8:21" x14ac:dyDescent="0.3">
      <c r="H4826" s="1"/>
      <c r="K4826" s="1"/>
      <c r="O4826" s="1"/>
      <c r="P4826" s="1"/>
      <c r="T4826" s="1"/>
      <c r="U4826" s="1"/>
    </row>
    <row r="4827" spans="8:21" x14ac:dyDescent="0.3">
      <c r="H4827" s="1"/>
      <c r="K4827" s="1"/>
      <c r="O4827" s="1"/>
      <c r="P4827" s="1"/>
      <c r="T4827" s="1"/>
      <c r="U4827" s="1"/>
    </row>
    <row r="4828" spans="8:21" x14ac:dyDescent="0.3">
      <c r="H4828" s="1"/>
      <c r="K4828" s="1"/>
      <c r="O4828" s="1"/>
      <c r="P4828" s="1"/>
      <c r="T4828" s="1"/>
      <c r="U4828" s="1"/>
    </row>
    <row r="4829" spans="8:21" x14ac:dyDescent="0.3">
      <c r="H4829" s="1"/>
      <c r="K4829" s="1"/>
      <c r="O4829" s="1"/>
      <c r="P4829" s="1"/>
      <c r="T4829" s="1"/>
      <c r="U4829" s="1"/>
    </row>
    <row r="4830" spans="8:21" x14ac:dyDescent="0.3">
      <c r="H4830" s="1"/>
      <c r="K4830" s="1"/>
      <c r="O4830" s="1"/>
      <c r="P4830" s="1"/>
      <c r="T4830" s="1"/>
      <c r="U4830" s="1"/>
    </row>
    <row r="4831" spans="8:21" x14ac:dyDescent="0.3">
      <c r="H4831" s="1"/>
      <c r="K4831" s="1"/>
      <c r="O4831" s="1"/>
      <c r="P4831" s="1"/>
      <c r="T4831" s="1"/>
      <c r="U4831" s="1"/>
    </row>
    <row r="4832" spans="8:21" x14ac:dyDescent="0.3">
      <c r="H4832" s="1"/>
      <c r="K4832" s="1"/>
      <c r="O4832" s="1"/>
      <c r="P4832" s="1"/>
      <c r="T4832" s="1"/>
      <c r="U4832" s="1"/>
    </row>
    <row r="4833" spans="8:21" x14ac:dyDescent="0.3">
      <c r="H4833" s="1"/>
      <c r="K4833" s="1"/>
      <c r="O4833" s="1"/>
      <c r="P4833" s="1"/>
      <c r="T4833" s="1"/>
      <c r="U4833" s="1"/>
    </row>
    <row r="4834" spans="8:21" x14ac:dyDescent="0.3">
      <c r="H4834" s="1"/>
      <c r="K4834" s="1"/>
      <c r="O4834" s="1"/>
      <c r="P4834" s="1"/>
      <c r="T4834" s="1"/>
      <c r="U4834" s="1"/>
    </row>
    <row r="4835" spans="8:21" x14ac:dyDescent="0.3">
      <c r="H4835" s="1"/>
      <c r="K4835" s="1"/>
      <c r="O4835" s="1"/>
      <c r="P4835" s="1"/>
      <c r="T4835" s="1"/>
      <c r="U4835" s="1"/>
    </row>
    <row r="4836" spans="8:21" x14ac:dyDescent="0.3">
      <c r="H4836" s="1"/>
      <c r="K4836" s="1"/>
      <c r="O4836" s="1"/>
      <c r="P4836" s="1"/>
      <c r="T4836" s="1"/>
      <c r="U4836" s="1"/>
    </row>
    <row r="4837" spans="8:21" x14ac:dyDescent="0.3">
      <c r="H4837" s="1"/>
      <c r="K4837" s="1"/>
      <c r="O4837" s="1"/>
      <c r="P4837" s="1"/>
      <c r="T4837" s="1"/>
      <c r="U4837" s="1"/>
    </row>
    <row r="4838" spans="8:21" x14ac:dyDescent="0.3">
      <c r="H4838" s="1"/>
      <c r="K4838" s="1"/>
      <c r="O4838" s="1"/>
      <c r="P4838" s="1"/>
      <c r="T4838" s="1"/>
      <c r="U4838" s="1"/>
    </row>
    <row r="4839" spans="8:21" x14ac:dyDescent="0.3">
      <c r="H4839" s="1"/>
      <c r="K4839" s="1"/>
      <c r="O4839" s="1"/>
      <c r="P4839" s="1"/>
      <c r="T4839" s="1"/>
      <c r="U4839" s="1"/>
    </row>
    <row r="4840" spans="8:21" x14ac:dyDescent="0.3">
      <c r="H4840" s="1"/>
      <c r="K4840" s="1"/>
      <c r="O4840" s="1"/>
      <c r="P4840" s="1"/>
      <c r="T4840" s="1"/>
      <c r="U4840" s="1"/>
    </row>
    <row r="4841" spans="8:21" x14ac:dyDescent="0.3">
      <c r="H4841" s="1"/>
      <c r="K4841" s="1"/>
      <c r="O4841" s="1"/>
      <c r="P4841" s="1"/>
      <c r="T4841" s="1"/>
      <c r="U4841" s="1"/>
    </row>
    <row r="4842" spans="8:21" x14ac:dyDescent="0.3">
      <c r="H4842" s="1"/>
      <c r="K4842" s="1"/>
      <c r="O4842" s="1"/>
      <c r="P4842" s="1"/>
      <c r="T4842" s="1"/>
      <c r="U4842" s="1"/>
    </row>
    <row r="4843" spans="8:21" x14ac:dyDescent="0.3">
      <c r="H4843" s="1"/>
      <c r="K4843" s="1"/>
      <c r="O4843" s="1"/>
      <c r="P4843" s="1"/>
      <c r="T4843" s="1"/>
      <c r="U4843" s="1"/>
    </row>
    <row r="4844" spans="8:21" x14ac:dyDescent="0.3">
      <c r="H4844" s="1"/>
      <c r="K4844" s="1"/>
      <c r="O4844" s="1"/>
      <c r="P4844" s="1"/>
      <c r="T4844" s="1"/>
      <c r="U4844" s="1"/>
    </row>
    <row r="4845" spans="8:21" x14ac:dyDescent="0.3">
      <c r="H4845" s="1"/>
      <c r="K4845" s="1"/>
      <c r="O4845" s="1"/>
      <c r="P4845" s="1"/>
      <c r="T4845" s="1"/>
      <c r="U4845" s="1"/>
    </row>
    <row r="4846" spans="8:21" x14ac:dyDescent="0.3">
      <c r="H4846" s="1"/>
      <c r="K4846" s="1"/>
      <c r="O4846" s="1"/>
      <c r="P4846" s="1"/>
      <c r="T4846" s="1"/>
      <c r="U4846" s="1"/>
    </row>
    <row r="4847" spans="8:21" x14ac:dyDescent="0.3">
      <c r="H4847" s="1"/>
      <c r="K4847" s="1"/>
      <c r="O4847" s="1"/>
      <c r="P4847" s="1"/>
      <c r="T4847" s="1"/>
      <c r="U4847" s="1"/>
    </row>
    <row r="4848" spans="8:21" x14ac:dyDescent="0.3">
      <c r="H4848" s="1"/>
      <c r="K4848" s="1"/>
      <c r="O4848" s="1"/>
      <c r="P4848" s="1"/>
      <c r="T4848" s="1"/>
      <c r="U4848" s="1"/>
    </row>
    <row r="4849" spans="8:21" x14ac:dyDescent="0.3">
      <c r="H4849" s="1"/>
      <c r="K4849" s="1"/>
      <c r="O4849" s="1"/>
      <c r="P4849" s="1"/>
      <c r="T4849" s="1"/>
      <c r="U4849" s="1"/>
    </row>
    <row r="4850" spans="8:21" x14ac:dyDescent="0.3">
      <c r="H4850" s="1"/>
      <c r="K4850" s="1"/>
      <c r="O4850" s="1"/>
      <c r="P4850" s="1"/>
      <c r="T4850" s="1"/>
      <c r="U4850" s="1"/>
    </row>
    <row r="4851" spans="8:21" x14ac:dyDescent="0.3">
      <c r="H4851" s="1"/>
      <c r="K4851" s="1"/>
      <c r="O4851" s="1"/>
      <c r="P4851" s="1"/>
      <c r="T4851" s="1"/>
      <c r="U4851" s="1"/>
    </row>
    <row r="4852" spans="8:21" x14ac:dyDescent="0.3">
      <c r="H4852" s="1"/>
      <c r="K4852" s="1"/>
      <c r="O4852" s="1"/>
      <c r="P4852" s="1"/>
      <c r="T4852" s="1"/>
      <c r="U4852" s="1"/>
    </row>
    <row r="4853" spans="8:21" x14ac:dyDescent="0.3">
      <c r="H4853" s="1"/>
      <c r="K4853" s="1"/>
      <c r="O4853" s="1"/>
      <c r="P4853" s="1"/>
      <c r="T4853" s="1"/>
      <c r="U4853" s="1"/>
    </row>
    <row r="4854" spans="8:21" x14ac:dyDescent="0.3">
      <c r="H4854" s="1"/>
      <c r="K4854" s="1"/>
      <c r="O4854" s="1"/>
      <c r="P4854" s="1"/>
      <c r="T4854" s="1"/>
      <c r="U4854" s="1"/>
    </row>
    <row r="4855" spans="8:21" x14ac:dyDescent="0.3">
      <c r="H4855" s="1"/>
      <c r="K4855" s="1"/>
      <c r="O4855" s="1"/>
      <c r="P4855" s="1"/>
      <c r="T4855" s="1"/>
      <c r="U4855" s="1"/>
    </row>
    <row r="4856" spans="8:21" x14ac:dyDescent="0.3">
      <c r="H4856" s="1"/>
      <c r="K4856" s="1"/>
      <c r="O4856" s="1"/>
      <c r="P4856" s="1"/>
      <c r="T4856" s="1"/>
      <c r="U4856" s="1"/>
    </row>
    <row r="4857" spans="8:21" x14ac:dyDescent="0.3">
      <c r="H4857" s="1"/>
      <c r="K4857" s="1"/>
      <c r="O4857" s="1"/>
      <c r="P4857" s="1"/>
      <c r="T4857" s="1"/>
      <c r="U4857" s="1"/>
    </row>
    <row r="4858" spans="8:21" x14ac:dyDescent="0.3">
      <c r="H4858" s="1"/>
      <c r="K4858" s="1"/>
      <c r="O4858" s="1"/>
      <c r="P4858" s="1"/>
      <c r="T4858" s="1"/>
      <c r="U4858" s="1"/>
    </row>
    <row r="4859" spans="8:21" x14ac:dyDescent="0.3">
      <c r="H4859" s="1"/>
      <c r="K4859" s="1"/>
      <c r="O4859" s="1"/>
      <c r="P4859" s="1"/>
      <c r="T4859" s="1"/>
      <c r="U4859" s="1"/>
    </row>
    <row r="4860" spans="8:21" x14ac:dyDescent="0.3">
      <c r="H4860" s="1"/>
      <c r="K4860" s="1"/>
      <c r="O4860" s="1"/>
      <c r="P4860" s="1"/>
      <c r="T4860" s="1"/>
      <c r="U4860" s="1"/>
    </row>
    <row r="4861" spans="8:21" x14ac:dyDescent="0.3">
      <c r="H4861" s="1"/>
      <c r="K4861" s="1"/>
      <c r="O4861" s="1"/>
      <c r="P4861" s="1"/>
      <c r="T4861" s="1"/>
      <c r="U4861" s="1"/>
    </row>
    <row r="4862" spans="8:21" x14ac:dyDescent="0.3">
      <c r="H4862" s="1"/>
      <c r="K4862" s="1"/>
      <c r="O4862" s="1"/>
      <c r="P4862" s="1"/>
      <c r="T4862" s="1"/>
      <c r="U4862" s="1"/>
    </row>
    <row r="4863" spans="8:21" x14ac:dyDescent="0.3">
      <c r="H4863" s="1"/>
      <c r="K4863" s="1"/>
      <c r="O4863" s="1"/>
      <c r="P4863" s="1"/>
      <c r="T4863" s="1"/>
      <c r="U4863" s="1"/>
    </row>
    <row r="4864" spans="8:21" x14ac:dyDescent="0.3">
      <c r="H4864" s="1"/>
      <c r="K4864" s="1"/>
      <c r="O4864" s="1"/>
      <c r="P4864" s="1"/>
      <c r="T4864" s="1"/>
      <c r="U4864" s="1"/>
    </row>
    <row r="4865" spans="8:21" x14ac:dyDescent="0.3">
      <c r="H4865" s="1"/>
      <c r="K4865" s="1"/>
      <c r="O4865" s="1"/>
      <c r="P4865" s="1"/>
      <c r="T4865" s="1"/>
      <c r="U4865" s="1"/>
    </row>
    <row r="4866" spans="8:21" x14ac:dyDescent="0.3">
      <c r="H4866" s="1"/>
      <c r="K4866" s="1"/>
      <c r="O4866" s="1"/>
      <c r="P4866" s="1"/>
      <c r="T4866" s="1"/>
      <c r="U4866" s="1"/>
    </row>
    <row r="4867" spans="8:21" x14ac:dyDescent="0.3">
      <c r="H4867" s="1"/>
      <c r="K4867" s="1"/>
      <c r="O4867" s="1"/>
      <c r="P4867" s="1"/>
      <c r="T4867" s="1"/>
      <c r="U4867" s="1"/>
    </row>
    <row r="4868" spans="8:21" x14ac:dyDescent="0.3">
      <c r="H4868" s="1"/>
      <c r="K4868" s="1"/>
      <c r="O4868" s="1"/>
      <c r="P4868" s="1"/>
      <c r="T4868" s="1"/>
      <c r="U4868" s="1"/>
    </row>
    <row r="4869" spans="8:21" x14ac:dyDescent="0.3">
      <c r="H4869" s="1"/>
      <c r="K4869" s="1"/>
      <c r="O4869" s="1"/>
      <c r="P4869" s="1"/>
      <c r="T4869" s="1"/>
      <c r="U4869" s="1"/>
    </row>
    <row r="4870" spans="8:21" x14ac:dyDescent="0.3">
      <c r="H4870" s="1"/>
      <c r="K4870" s="1"/>
      <c r="O4870" s="1"/>
      <c r="P4870" s="1"/>
      <c r="T4870" s="1"/>
      <c r="U4870" s="1"/>
    </row>
    <row r="4871" spans="8:21" x14ac:dyDescent="0.3">
      <c r="H4871" s="1"/>
      <c r="K4871" s="1"/>
      <c r="O4871" s="1"/>
      <c r="P4871" s="1"/>
      <c r="T4871" s="1"/>
      <c r="U4871" s="1"/>
    </row>
    <row r="4872" spans="8:21" x14ac:dyDescent="0.3">
      <c r="H4872" s="1"/>
      <c r="K4872" s="1"/>
      <c r="O4872" s="1"/>
      <c r="P4872" s="1"/>
      <c r="T4872" s="1"/>
      <c r="U4872" s="1"/>
    </row>
    <row r="4873" spans="8:21" x14ac:dyDescent="0.3">
      <c r="H4873" s="1"/>
      <c r="K4873" s="1"/>
      <c r="O4873" s="1"/>
      <c r="P4873" s="1"/>
      <c r="T4873" s="1"/>
      <c r="U4873" s="1"/>
    </row>
    <row r="4874" spans="8:21" x14ac:dyDescent="0.3">
      <c r="H4874" s="1"/>
      <c r="K4874" s="1"/>
      <c r="O4874" s="1"/>
      <c r="P4874" s="1"/>
      <c r="T4874" s="1"/>
      <c r="U4874" s="1"/>
    </row>
    <row r="4875" spans="8:21" x14ac:dyDescent="0.3">
      <c r="H4875" s="1"/>
      <c r="K4875" s="1"/>
      <c r="O4875" s="1"/>
      <c r="P4875" s="1"/>
      <c r="T4875" s="1"/>
      <c r="U4875" s="1"/>
    </row>
    <row r="4876" spans="8:21" x14ac:dyDescent="0.3">
      <c r="H4876" s="1"/>
      <c r="K4876" s="1"/>
      <c r="O4876" s="1"/>
      <c r="P4876" s="1"/>
      <c r="T4876" s="1"/>
      <c r="U4876" s="1"/>
    </row>
    <row r="4877" spans="8:21" x14ac:dyDescent="0.3">
      <c r="H4877" s="1"/>
      <c r="K4877" s="1"/>
      <c r="O4877" s="1"/>
      <c r="P4877" s="1"/>
      <c r="T4877" s="1"/>
      <c r="U4877" s="1"/>
    </row>
    <row r="4878" spans="8:21" x14ac:dyDescent="0.3">
      <c r="H4878" s="1"/>
      <c r="K4878" s="1"/>
      <c r="O4878" s="1"/>
      <c r="P4878" s="1"/>
      <c r="T4878" s="1"/>
      <c r="U4878" s="1"/>
    </row>
    <row r="4879" spans="8:21" x14ac:dyDescent="0.3">
      <c r="H4879" s="1"/>
      <c r="K4879" s="1"/>
      <c r="O4879" s="1"/>
      <c r="P4879" s="1"/>
      <c r="T4879" s="1"/>
      <c r="U4879" s="1"/>
    </row>
    <row r="4880" spans="8:21" x14ac:dyDescent="0.3">
      <c r="H4880" s="1"/>
      <c r="K4880" s="1"/>
      <c r="O4880" s="1"/>
      <c r="P4880" s="1"/>
      <c r="T4880" s="1"/>
      <c r="U4880" s="1"/>
    </row>
    <row r="4881" spans="8:21" x14ac:dyDescent="0.3">
      <c r="H4881" s="1"/>
      <c r="K4881" s="1"/>
      <c r="O4881" s="1"/>
      <c r="P4881" s="1"/>
      <c r="T4881" s="1"/>
      <c r="U4881" s="1"/>
    </row>
    <row r="4882" spans="8:21" x14ac:dyDescent="0.3">
      <c r="H4882" s="1"/>
      <c r="K4882" s="1"/>
      <c r="O4882" s="1"/>
      <c r="P4882" s="1"/>
      <c r="T4882" s="1"/>
      <c r="U4882" s="1"/>
    </row>
    <row r="4883" spans="8:21" x14ac:dyDescent="0.3">
      <c r="H4883" s="1"/>
      <c r="K4883" s="1"/>
      <c r="O4883" s="1"/>
      <c r="P4883" s="1"/>
      <c r="T4883" s="1"/>
      <c r="U4883" s="1"/>
    </row>
    <row r="4884" spans="8:21" x14ac:dyDescent="0.3">
      <c r="H4884" s="1"/>
      <c r="K4884" s="1"/>
      <c r="O4884" s="1"/>
      <c r="P4884" s="1"/>
      <c r="T4884" s="1"/>
      <c r="U4884" s="1"/>
    </row>
    <row r="4885" spans="8:21" x14ac:dyDescent="0.3">
      <c r="H4885" s="1"/>
      <c r="K4885" s="1"/>
      <c r="O4885" s="1"/>
      <c r="P4885" s="1"/>
      <c r="T4885" s="1"/>
      <c r="U4885" s="1"/>
    </row>
    <row r="4886" spans="8:21" x14ac:dyDescent="0.3">
      <c r="H4886" s="1"/>
      <c r="K4886" s="1"/>
      <c r="O4886" s="1"/>
      <c r="P4886" s="1"/>
      <c r="T4886" s="1"/>
      <c r="U4886" s="1"/>
    </row>
    <row r="4887" spans="8:21" x14ac:dyDescent="0.3">
      <c r="H4887" s="1"/>
      <c r="K4887" s="1"/>
      <c r="O4887" s="1"/>
      <c r="P4887" s="1"/>
      <c r="T4887" s="1"/>
      <c r="U4887" s="1"/>
    </row>
    <row r="4888" spans="8:21" x14ac:dyDescent="0.3">
      <c r="H4888" s="1"/>
      <c r="K4888" s="1"/>
      <c r="O4888" s="1"/>
      <c r="P4888" s="1"/>
      <c r="T4888" s="1"/>
      <c r="U4888" s="1"/>
    </row>
    <row r="4889" spans="8:21" x14ac:dyDescent="0.3">
      <c r="H4889" s="1"/>
      <c r="K4889" s="1"/>
      <c r="O4889" s="1"/>
      <c r="P4889" s="1"/>
      <c r="T4889" s="1"/>
      <c r="U4889" s="1"/>
    </row>
    <row r="4890" spans="8:21" x14ac:dyDescent="0.3">
      <c r="H4890" s="1"/>
      <c r="K4890" s="1"/>
      <c r="O4890" s="1"/>
      <c r="P4890" s="1"/>
      <c r="T4890" s="1"/>
      <c r="U4890" s="1"/>
    </row>
    <row r="4891" spans="8:21" x14ac:dyDescent="0.3">
      <c r="H4891" s="1"/>
      <c r="K4891" s="1"/>
      <c r="O4891" s="1"/>
      <c r="P4891" s="1"/>
      <c r="T4891" s="1"/>
      <c r="U4891" s="1"/>
    </row>
    <row r="4892" spans="8:21" x14ac:dyDescent="0.3">
      <c r="H4892" s="1"/>
      <c r="K4892" s="1"/>
      <c r="O4892" s="1"/>
      <c r="P4892" s="1"/>
      <c r="T4892" s="1"/>
      <c r="U4892" s="1"/>
    </row>
    <row r="4893" spans="8:21" x14ac:dyDescent="0.3">
      <c r="H4893" s="1"/>
      <c r="K4893" s="1"/>
      <c r="O4893" s="1"/>
      <c r="P4893" s="1"/>
      <c r="T4893" s="1"/>
      <c r="U4893" s="1"/>
    </row>
    <row r="4894" spans="8:21" x14ac:dyDescent="0.3">
      <c r="H4894" s="1"/>
      <c r="K4894" s="1"/>
      <c r="O4894" s="1"/>
      <c r="P4894" s="1"/>
      <c r="T4894" s="1"/>
      <c r="U4894" s="1"/>
    </row>
    <row r="4895" spans="8:21" x14ac:dyDescent="0.3">
      <c r="H4895" s="1"/>
      <c r="K4895" s="1"/>
      <c r="O4895" s="1"/>
      <c r="P4895" s="1"/>
      <c r="T4895" s="1"/>
      <c r="U4895" s="1"/>
    </row>
    <row r="4896" spans="8:21" x14ac:dyDescent="0.3">
      <c r="H4896" s="1"/>
      <c r="K4896" s="1"/>
      <c r="O4896" s="1"/>
      <c r="P4896" s="1"/>
      <c r="T4896" s="1"/>
      <c r="U4896" s="1"/>
    </row>
    <row r="4897" spans="8:21" x14ac:dyDescent="0.3">
      <c r="H4897" s="1"/>
      <c r="K4897" s="1"/>
      <c r="O4897" s="1"/>
      <c r="P4897" s="1"/>
      <c r="T4897" s="1"/>
      <c r="U4897" s="1"/>
    </row>
    <row r="4898" spans="8:21" x14ac:dyDescent="0.3">
      <c r="H4898" s="1"/>
      <c r="K4898" s="1"/>
      <c r="O4898" s="1"/>
      <c r="P4898" s="1"/>
      <c r="T4898" s="1"/>
      <c r="U4898" s="1"/>
    </row>
    <row r="4899" spans="8:21" x14ac:dyDescent="0.3">
      <c r="H4899" s="1"/>
      <c r="K4899" s="1"/>
      <c r="O4899" s="1"/>
      <c r="P4899" s="1"/>
      <c r="T4899" s="1"/>
      <c r="U4899" s="1"/>
    </row>
    <row r="4900" spans="8:21" x14ac:dyDescent="0.3">
      <c r="H4900" s="1"/>
      <c r="K4900" s="1"/>
      <c r="O4900" s="1"/>
      <c r="P4900" s="1"/>
      <c r="T4900" s="1"/>
      <c r="U4900" s="1"/>
    </row>
    <row r="4901" spans="8:21" x14ac:dyDescent="0.3">
      <c r="H4901" s="1"/>
      <c r="K4901" s="1"/>
      <c r="O4901" s="1"/>
      <c r="P4901" s="1"/>
      <c r="T4901" s="1"/>
      <c r="U4901" s="1"/>
    </row>
    <row r="4902" spans="8:21" x14ac:dyDescent="0.3">
      <c r="H4902" s="1"/>
      <c r="K4902" s="1"/>
      <c r="O4902" s="1"/>
      <c r="P4902" s="1"/>
      <c r="T4902" s="1"/>
      <c r="U4902" s="1"/>
    </row>
    <row r="4903" spans="8:21" x14ac:dyDescent="0.3">
      <c r="H4903" s="1"/>
      <c r="K4903" s="1"/>
      <c r="O4903" s="1"/>
      <c r="P4903" s="1"/>
      <c r="T4903" s="1"/>
      <c r="U4903" s="1"/>
    </row>
    <row r="4904" spans="8:21" x14ac:dyDescent="0.3">
      <c r="H4904" s="1"/>
      <c r="K4904" s="1"/>
      <c r="O4904" s="1"/>
      <c r="P4904" s="1"/>
      <c r="T4904" s="1"/>
      <c r="U4904" s="1"/>
    </row>
    <row r="4905" spans="8:21" x14ac:dyDescent="0.3">
      <c r="H4905" s="1"/>
      <c r="K4905" s="1"/>
      <c r="O4905" s="1"/>
      <c r="P4905" s="1"/>
      <c r="T4905" s="1"/>
      <c r="U4905" s="1"/>
    </row>
    <row r="4906" spans="8:21" x14ac:dyDescent="0.3">
      <c r="H4906" s="1"/>
      <c r="K4906" s="1"/>
      <c r="O4906" s="1"/>
      <c r="P4906" s="1"/>
      <c r="T4906" s="1"/>
      <c r="U4906" s="1"/>
    </row>
    <row r="4907" spans="8:21" x14ac:dyDescent="0.3">
      <c r="H4907" s="1"/>
      <c r="K4907" s="1"/>
      <c r="O4907" s="1"/>
      <c r="P4907" s="1"/>
      <c r="T4907" s="1"/>
      <c r="U4907" s="1"/>
    </row>
    <row r="4908" spans="8:21" x14ac:dyDescent="0.3">
      <c r="H4908" s="1"/>
      <c r="K4908" s="1"/>
      <c r="O4908" s="1"/>
      <c r="P4908" s="1"/>
      <c r="T4908" s="1"/>
      <c r="U4908" s="1"/>
    </row>
    <row r="4909" spans="8:21" x14ac:dyDescent="0.3">
      <c r="H4909" s="1"/>
      <c r="K4909" s="1"/>
      <c r="O4909" s="1"/>
      <c r="P4909" s="1"/>
      <c r="T4909" s="1"/>
      <c r="U4909" s="1"/>
    </row>
    <row r="4910" spans="8:21" x14ac:dyDescent="0.3">
      <c r="H4910" s="1"/>
      <c r="K4910" s="1"/>
      <c r="O4910" s="1"/>
      <c r="P4910" s="1"/>
      <c r="T4910" s="1"/>
      <c r="U4910" s="1"/>
    </row>
    <row r="4911" spans="8:21" x14ac:dyDescent="0.3">
      <c r="H4911" s="1"/>
      <c r="K4911" s="1"/>
      <c r="O4911" s="1"/>
      <c r="P4911" s="1"/>
      <c r="T4911" s="1"/>
      <c r="U4911" s="1"/>
    </row>
    <row r="4912" spans="8:21" x14ac:dyDescent="0.3">
      <c r="H4912" s="1"/>
      <c r="K4912" s="1"/>
      <c r="O4912" s="1"/>
      <c r="P4912" s="1"/>
      <c r="T4912" s="1"/>
      <c r="U4912" s="1"/>
    </row>
    <row r="4913" spans="8:21" x14ac:dyDescent="0.3">
      <c r="H4913" s="1"/>
      <c r="K4913" s="1"/>
      <c r="O4913" s="1"/>
      <c r="P4913" s="1"/>
      <c r="T4913" s="1"/>
      <c r="U4913" s="1"/>
    </row>
    <row r="4914" spans="8:21" x14ac:dyDescent="0.3">
      <c r="H4914" s="1"/>
      <c r="K4914" s="1"/>
      <c r="O4914" s="1"/>
      <c r="P4914" s="1"/>
      <c r="T4914" s="1"/>
      <c r="U4914" s="1"/>
    </row>
    <row r="4915" spans="8:21" x14ac:dyDescent="0.3">
      <c r="H4915" s="1"/>
      <c r="K4915" s="1"/>
      <c r="O4915" s="1"/>
      <c r="P4915" s="1"/>
      <c r="T4915" s="1"/>
      <c r="U4915" s="1"/>
    </row>
    <row r="4916" spans="8:21" x14ac:dyDescent="0.3">
      <c r="H4916" s="1"/>
      <c r="K4916" s="1"/>
      <c r="O4916" s="1"/>
      <c r="P4916" s="1"/>
      <c r="T4916" s="1"/>
      <c r="U4916" s="1"/>
    </row>
    <row r="4917" spans="8:21" x14ac:dyDescent="0.3">
      <c r="H4917" s="1"/>
      <c r="K4917" s="1"/>
      <c r="O4917" s="1"/>
      <c r="P4917" s="1"/>
      <c r="T4917" s="1"/>
      <c r="U4917" s="1"/>
    </row>
    <row r="4918" spans="8:21" x14ac:dyDescent="0.3">
      <c r="H4918" s="1"/>
      <c r="K4918" s="1"/>
      <c r="O4918" s="1"/>
      <c r="P4918" s="1"/>
      <c r="T4918" s="1"/>
      <c r="U4918" s="1"/>
    </row>
    <row r="4919" spans="8:21" x14ac:dyDescent="0.3">
      <c r="H4919" s="1"/>
      <c r="K4919" s="1"/>
      <c r="O4919" s="1"/>
      <c r="P4919" s="1"/>
      <c r="T4919" s="1"/>
      <c r="U4919" s="1"/>
    </row>
    <row r="4920" spans="8:21" x14ac:dyDescent="0.3">
      <c r="H4920" s="1"/>
      <c r="K4920" s="1"/>
      <c r="O4920" s="1"/>
      <c r="P4920" s="1"/>
      <c r="T4920" s="1"/>
      <c r="U4920" s="1"/>
    </row>
    <row r="4921" spans="8:21" x14ac:dyDescent="0.3">
      <c r="H4921" s="1"/>
      <c r="K4921" s="1"/>
      <c r="O4921" s="1"/>
      <c r="P4921" s="1"/>
      <c r="T4921" s="1"/>
      <c r="U4921" s="1"/>
    </row>
    <row r="4922" spans="8:21" x14ac:dyDescent="0.3">
      <c r="H4922" s="1"/>
      <c r="K4922" s="1"/>
      <c r="O4922" s="1"/>
      <c r="P4922" s="1"/>
      <c r="T4922" s="1"/>
      <c r="U4922" s="1"/>
    </row>
    <row r="4923" spans="8:21" x14ac:dyDescent="0.3">
      <c r="H4923" s="1"/>
      <c r="K4923" s="1"/>
      <c r="O4923" s="1"/>
      <c r="P4923" s="1"/>
      <c r="T4923" s="1"/>
      <c r="U4923" s="1"/>
    </row>
    <row r="4924" spans="8:21" x14ac:dyDescent="0.3">
      <c r="H4924" s="1"/>
      <c r="K4924" s="1"/>
      <c r="O4924" s="1"/>
      <c r="P4924" s="1"/>
      <c r="T4924" s="1"/>
      <c r="U4924" s="1"/>
    </row>
    <row r="4925" spans="8:21" x14ac:dyDescent="0.3">
      <c r="H4925" s="1"/>
      <c r="K4925" s="1"/>
      <c r="O4925" s="1"/>
      <c r="P4925" s="1"/>
      <c r="T4925" s="1"/>
      <c r="U4925" s="1"/>
    </row>
    <row r="4926" spans="8:21" x14ac:dyDescent="0.3">
      <c r="H4926" s="1"/>
      <c r="K4926" s="1"/>
      <c r="O4926" s="1"/>
      <c r="P4926" s="1"/>
      <c r="T4926" s="1"/>
      <c r="U4926" s="1"/>
    </row>
    <row r="4927" spans="8:21" x14ac:dyDescent="0.3">
      <c r="H4927" s="1"/>
      <c r="K4927" s="1"/>
      <c r="O4927" s="1"/>
      <c r="P4927" s="1"/>
      <c r="T4927" s="1"/>
      <c r="U4927" s="1"/>
    </row>
    <row r="4928" spans="8:21" x14ac:dyDescent="0.3">
      <c r="H4928" s="1"/>
      <c r="K4928" s="1"/>
      <c r="O4928" s="1"/>
      <c r="P4928" s="1"/>
      <c r="T4928" s="1"/>
      <c r="U4928" s="1"/>
    </row>
    <row r="4929" spans="8:21" x14ac:dyDescent="0.3">
      <c r="H4929" s="1"/>
      <c r="K4929" s="1"/>
      <c r="O4929" s="1"/>
      <c r="P4929" s="1"/>
      <c r="T4929" s="1"/>
      <c r="U4929" s="1"/>
    </row>
    <row r="4930" spans="8:21" x14ac:dyDescent="0.3">
      <c r="H4930" s="1"/>
      <c r="K4930" s="1"/>
      <c r="O4930" s="1"/>
      <c r="P4930" s="1"/>
      <c r="T4930" s="1"/>
      <c r="U4930" s="1"/>
    </row>
    <row r="4931" spans="8:21" x14ac:dyDescent="0.3">
      <c r="H4931" s="1"/>
      <c r="K4931" s="1"/>
      <c r="O4931" s="1"/>
      <c r="P4931" s="1"/>
      <c r="T4931" s="1"/>
      <c r="U4931" s="1"/>
    </row>
    <row r="4932" spans="8:21" x14ac:dyDescent="0.3">
      <c r="H4932" s="1"/>
      <c r="K4932" s="1"/>
      <c r="O4932" s="1"/>
      <c r="P4932" s="1"/>
      <c r="T4932" s="1"/>
      <c r="U4932" s="1"/>
    </row>
    <row r="4933" spans="8:21" x14ac:dyDescent="0.3">
      <c r="H4933" s="1"/>
      <c r="K4933" s="1"/>
      <c r="O4933" s="1"/>
      <c r="P4933" s="1"/>
      <c r="T4933" s="1"/>
      <c r="U4933" s="1"/>
    </row>
    <row r="4934" spans="8:21" x14ac:dyDescent="0.3">
      <c r="H4934" s="1"/>
      <c r="K4934" s="1"/>
      <c r="O4934" s="1"/>
      <c r="P4934" s="1"/>
      <c r="T4934" s="1"/>
      <c r="U4934" s="1"/>
    </row>
    <row r="4935" spans="8:21" x14ac:dyDescent="0.3">
      <c r="H4935" s="1"/>
      <c r="K4935" s="1"/>
      <c r="O4935" s="1"/>
      <c r="P4935" s="1"/>
      <c r="T4935" s="1"/>
      <c r="U4935" s="1"/>
    </row>
    <row r="4936" spans="8:21" x14ac:dyDescent="0.3">
      <c r="H4936" s="1"/>
      <c r="K4936" s="1"/>
      <c r="O4936" s="1"/>
      <c r="P4936" s="1"/>
      <c r="T4936" s="1"/>
      <c r="U4936" s="1"/>
    </row>
    <row r="4937" spans="8:21" x14ac:dyDescent="0.3">
      <c r="H4937" s="1"/>
      <c r="K4937" s="1"/>
      <c r="O4937" s="1"/>
      <c r="P4937" s="1"/>
      <c r="T4937" s="1"/>
      <c r="U4937" s="1"/>
    </row>
    <row r="4938" spans="8:21" x14ac:dyDescent="0.3">
      <c r="H4938" s="1"/>
      <c r="K4938" s="1"/>
      <c r="O4938" s="1"/>
      <c r="P4938" s="1"/>
      <c r="T4938" s="1"/>
      <c r="U4938" s="1"/>
    </row>
    <row r="4939" spans="8:21" x14ac:dyDescent="0.3">
      <c r="H4939" s="1"/>
      <c r="K4939" s="1"/>
      <c r="O4939" s="1"/>
      <c r="P4939" s="1"/>
      <c r="T4939" s="1"/>
      <c r="U4939" s="1"/>
    </row>
    <row r="4940" spans="8:21" x14ac:dyDescent="0.3">
      <c r="H4940" s="1"/>
      <c r="K4940" s="1"/>
      <c r="O4940" s="1"/>
      <c r="P4940" s="1"/>
      <c r="T4940" s="1"/>
      <c r="U4940" s="1"/>
    </row>
    <row r="4941" spans="8:21" x14ac:dyDescent="0.3">
      <c r="H4941" s="1"/>
      <c r="K4941" s="1"/>
      <c r="O4941" s="1"/>
      <c r="P4941" s="1"/>
      <c r="T4941" s="1"/>
      <c r="U4941" s="1"/>
    </row>
    <row r="4942" spans="8:21" x14ac:dyDescent="0.3">
      <c r="H4942" s="1"/>
      <c r="K4942" s="1"/>
      <c r="O4942" s="1"/>
      <c r="P4942" s="1"/>
      <c r="T4942" s="1"/>
      <c r="U4942" s="1"/>
    </row>
    <row r="4943" spans="8:21" x14ac:dyDescent="0.3">
      <c r="H4943" s="1"/>
      <c r="K4943" s="1"/>
      <c r="O4943" s="1"/>
      <c r="P4943" s="1"/>
      <c r="T4943" s="1"/>
      <c r="U4943" s="1"/>
    </row>
    <row r="4944" spans="8:21" x14ac:dyDescent="0.3">
      <c r="H4944" s="1"/>
      <c r="K4944" s="1"/>
      <c r="O4944" s="1"/>
      <c r="P4944" s="1"/>
      <c r="T4944" s="1"/>
      <c r="U4944" s="1"/>
    </row>
    <row r="4945" spans="8:21" x14ac:dyDescent="0.3">
      <c r="H4945" s="1"/>
      <c r="K4945" s="1"/>
      <c r="O4945" s="1"/>
      <c r="P4945" s="1"/>
      <c r="T4945" s="1"/>
      <c r="U4945" s="1"/>
    </row>
    <row r="4946" spans="8:21" x14ac:dyDescent="0.3">
      <c r="H4946" s="1"/>
      <c r="K4946" s="1"/>
      <c r="O4946" s="1"/>
      <c r="P4946" s="1"/>
      <c r="T4946" s="1"/>
      <c r="U4946" s="1"/>
    </row>
    <row r="4947" spans="8:21" x14ac:dyDescent="0.3">
      <c r="H4947" s="1"/>
      <c r="K4947" s="1"/>
      <c r="O4947" s="1"/>
      <c r="P4947" s="1"/>
      <c r="T4947" s="1"/>
      <c r="U4947" s="1"/>
    </row>
    <row r="4948" spans="8:21" x14ac:dyDescent="0.3">
      <c r="H4948" s="1"/>
      <c r="K4948" s="1"/>
      <c r="O4948" s="1"/>
      <c r="P4948" s="1"/>
      <c r="T4948" s="1"/>
      <c r="U4948" s="1"/>
    </row>
    <row r="4949" spans="8:21" x14ac:dyDescent="0.3">
      <c r="H4949" s="1"/>
      <c r="K4949" s="1"/>
      <c r="O4949" s="1"/>
      <c r="P4949" s="1"/>
      <c r="T4949" s="1"/>
      <c r="U4949" s="1"/>
    </row>
    <row r="4950" spans="8:21" x14ac:dyDescent="0.3">
      <c r="H4950" s="1"/>
      <c r="K4950" s="1"/>
      <c r="O4950" s="1"/>
      <c r="P4950" s="1"/>
      <c r="T4950" s="1"/>
      <c r="U4950" s="1"/>
    </row>
    <row r="4951" spans="8:21" x14ac:dyDescent="0.3">
      <c r="H4951" s="1"/>
      <c r="K4951" s="1"/>
      <c r="O4951" s="1"/>
      <c r="P4951" s="1"/>
      <c r="T4951" s="1"/>
      <c r="U4951" s="1"/>
    </row>
    <row r="4952" spans="8:21" x14ac:dyDescent="0.3">
      <c r="H4952" s="1"/>
      <c r="K4952" s="1"/>
      <c r="O4952" s="1"/>
      <c r="P4952" s="1"/>
      <c r="T4952" s="1"/>
      <c r="U4952" s="1"/>
    </row>
    <row r="4953" spans="8:21" x14ac:dyDescent="0.3">
      <c r="H4953" s="1"/>
      <c r="K4953" s="1"/>
      <c r="O4953" s="1"/>
      <c r="P4953" s="1"/>
      <c r="T4953" s="1"/>
      <c r="U4953" s="1"/>
    </row>
    <row r="4954" spans="8:21" x14ac:dyDescent="0.3">
      <c r="H4954" s="1"/>
      <c r="K4954" s="1"/>
      <c r="O4954" s="1"/>
      <c r="P4954" s="1"/>
      <c r="T4954" s="1"/>
      <c r="U4954" s="1"/>
    </row>
    <row r="4955" spans="8:21" x14ac:dyDescent="0.3">
      <c r="H4955" s="1"/>
      <c r="K4955" s="1"/>
      <c r="O4955" s="1"/>
      <c r="P4955" s="1"/>
      <c r="T4955" s="1"/>
      <c r="U4955" s="1"/>
    </row>
    <row r="4956" spans="8:21" x14ac:dyDescent="0.3">
      <c r="H4956" s="1"/>
      <c r="K4956" s="1"/>
      <c r="O4956" s="1"/>
      <c r="P4956" s="1"/>
      <c r="T4956" s="1"/>
      <c r="U4956" s="1"/>
    </row>
    <row r="4957" spans="8:21" x14ac:dyDescent="0.3">
      <c r="H4957" s="1"/>
      <c r="K4957" s="1"/>
      <c r="O4957" s="1"/>
      <c r="P4957" s="1"/>
      <c r="T4957" s="1"/>
      <c r="U4957" s="1"/>
    </row>
    <row r="4958" spans="8:21" x14ac:dyDescent="0.3">
      <c r="H4958" s="1"/>
      <c r="K4958" s="1"/>
      <c r="O4958" s="1"/>
      <c r="P4958" s="1"/>
      <c r="T4958" s="1"/>
      <c r="U4958" s="1"/>
    </row>
    <row r="4959" spans="8:21" x14ac:dyDescent="0.3">
      <c r="H4959" s="1"/>
      <c r="K4959" s="1"/>
      <c r="O4959" s="1"/>
      <c r="P4959" s="1"/>
      <c r="T4959" s="1"/>
      <c r="U4959" s="1"/>
    </row>
    <row r="4960" spans="8:21" x14ac:dyDescent="0.3">
      <c r="H4960" s="1"/>
      <c r="K4960" s="1"/>
      <c r="O4960" s="1"/>
      <c r="P4960" s="1"/>
      <c r="T4960" s="1"/>
      <c r="U4960" s="1"/>
    </row>
    <row r="4961" spans="8:21" x14ac:dyDescent="0.3">
      <c r="H4961" s="1"/>
      <c r="K4961" s="1"/>
      <c r="O4961" s="1"/>
      <c r="P4961" s="1"/>
      <c r="T4961" s="1"/>
      <c r="U4961" s="1"/>
    </row>
    <row r="4962" spans="8:21" x14ac:dyDescent="0.3">
      <c r="H4962" s="1"/>
      <c r="K4962" s="1"/>
      <c r="O4962" s="1"/>
      <c r="P4962" s="1"/>
      <c r="T4962" s="1"/>
      <c r="U4962" s="1"/>
    </row>
    <row r="4963" spans="8:21" x14ac:dyDescent="0.3">
      <c r="H4963" s="1"/>
      <c r="K4963" s="1"/>
      <c r="O4963" s="1"/>
      <c r="P4963" s="1"/>
      <c r="T4963" s="1"/>
      <c r="U4963" s="1"/>
    </row>
    <row r="4964" spans="8:21" x14ac:dyDescent="0.3">
      <c r="H4964" s="1"/>
      <c r="K4964" s="1"/>
      <c r="O4964" s="1"/>
      <c r="P4964" s="1"/>
      <c r="T4964" s="1"/>
      <c r="U4964" s="1"/>
    </row>
    <row r="4965" spans="8:21" x14ac:dyDescent="0.3">
      <c r="H4965" s="1"/>
      <c r="K4965" s="1"/>
      <c r="O4965" s="1"/>
      <c r="P4965" s="1"/>
      <c r="T4965" s="1"/>
      <c r="U4965" s="1"/>
    </row>
    <row r="4966" spans="8:21" x14ac:dyDescent="0.3">
      <c r="H4966" s="1"/>
      <c r="K4966" s="1"/>
      <c r="O4966" s="1"/>
      <c r="P4966" s="1"/>
      <c r="T4966" s="1"/>
      <c r="U4966" s="1"/>
    </row>
    <row r="4967" spans="8:21" x14ac:dyDescent="0.3">
      <c r="H4967" s="1"/>
      <c r="K4967" s="1"/>
      <c r="O4967" s="1"/>
      <c r="P4967" s="1"/>
      <c r="T4967" s="1"/>
      <c r="U4967" s="1"/>
    </row>
    <row r="4968" spans="8:21" x14ac:dyDescent="0.3">
      <c r="H4968" s="1"/>
      <c r="K4968" s="1"/>
      <c r="O4968" s="1"/>
      <c r="P4968" s="1"/>
      <c r="T4968" s="1"/>
      <c r="U4968" s="1"/>
    </row>
    <row r="4969" spans="8:21" x14ac:dyDescent="0.3">
      <c r="H4969" s="1"/>
      <c r="K4969" s="1"/>
      <c r="O4969" s="1"/>
      <c r="P4969" s="1"/>
      <c r="T4969" s="1"/>
      <c r="U4969" s="1"/>
    </row>
    <row r="4970" spans="8:21" x14ac:dyDescent="0.3">
      <c r="H4970" s="1"/>
      <c r="K4970" s="1"/>
      <c r="O4970" s="1"/>
      <c r="P4970" s="1"/>
      <c r="T4970" s="1"/>
      <c r="U4970" s="1"/>
    </row>
    <row r="4971" spans="8:21" x14ac:dyDescent="0.3">
      <c r="H4971" s="1"/>
      <c r="K4971" s="1"/>
      <c r="O4971" s="1"/>
      <c r="P4971" s="1"/>
      <c r="T4971" s="1"/>
      <c r="U4971" s="1"/>
    </row>
    <row r="4972" spans="8:21" x14ac:dyDescent="0.3">
      <c r="H4972" s="1"/>
      <c r="K4972" s="1"/>
      <c r="O4972" s="1"/>
      <c r="P4972" s="1"/>
      <c r="T4972" s="1"/>
      <c r="U4972" s="1"/>
    </row>
    <row r="4973" spans="8:21" x14ac:dyDescent="0.3">
      <c r="H4973" s="1"/>
      <c r="K4973" s="1"/>
      <c r="O4973" s="1"/>
      <c r="P4973" s="1"/>
      <c r="T4973" s="1"/>
      <c r="U4973" s="1"/>
    </row>
    <row r="4974" spans="8:21" x14ac:dyDescent="0.3">
      <c r="H4974" s="1"/>
      <c r="K4974" s="1"/>
      <c r="O4974" s="1"/>
      <c r="P4974" s="1"/>
      <c r="T4974" s="1"/>
      <c r="U4974" s="1"/>
    </row>
    <row r="4975" spans="8:21" x14ac:dyDescent="0.3">
      <c r="H4975" s="1"/>
      <c r="K4975" s="1"/>
      <c r="O4975" s="1"/>
      <c r="P4975" s="1"/>
      <c r="T4975" s="1"/>
      <c r="U4975" s="1"/>
    </row>
    <row r="4976" spans="8:21" x14ac:dyDescent="0.3">
      <c r="H4976" s="1"/>
      <c r="K4976" s="1"/>
      <c r="O4976" s="1"/>
      <c r="P4976" s="1"/>
      <c r="T4976" s="1"/>
      <c r="U4976" s="1"/>
    </row>
    <row r="4977" spans="8:21" x14ac:dyDescent="0.3">
      <c r="H4977" s="1"/>
      <c r="K4977" s="1"/>
      <c r="O4977" s="1"/>
      <c r="P4977" s="1"/>
      <c r="T4977" s="1"/>
      <c r="U4977" s="1"/>
    </row>
    <row r="4978" spans="8:21" x14ac:dyDescent="0.3">
      <c r="H4978" s="1"/>
      <c r="K4978" s="1"/>
      <c r="O4978" s="1"/>
      <c r="P4978" s="1"/>
      <c r="T4978" s="1"/>
      <c r="U4978" s="1"/>
    </row>
    <row r="4979" spans="8:21" x14ac:dyDescent="0.3">
      <c r="H4979" s="1"/>
      <c r="K4979" s="1"/>
      <c r="O4979" s="1"/>
      <c r="P4979" s="1"/>
      <c r="T4979" s="1"/>
      <c r="U4979" s="1"/>
    </row>
    <row r="4980" spans="8:21" x14ac:dyDescent="0.3">
      <c r="H4980" s="1"/>
      <c r="K4980" s="1"/>
      <c r="O4980" s="1"/>
      <c r="P4980" s="1"/>
      <c r="T4980" s="1"/>
      <c r="U4980" s="1"/>
    </row>
    <row r="4981" spans="8:21" x14ac:dyDescent="0.3">
      <c r="H4981" s="1"/>
      <c r="K4981" s="1"/>
      <c r="O4981" s="1"/>
      <c r="P4981" s="1"/>
      <c r="T4981" s="1"/>
      <c r="U4981" s="1"/>
    </row>
    <row r="4982" spans="8:21" x14ac:dyDescent="0.3">
      <c r="H4982" s="1"/>
      <c r="K4982" s="1"/>
      <c r="O4982" s="1"/>
      <c r="P4982" s="1"/>
      <c r="T4982" s="1"/>
      <c r="U4982" s="1"/>
    </row>
    <row r="4983" spans="8:21" x14ac:dyDescent="0.3">
      <c r="H4983" s="1"/>
      <c r="K4983" s="1"/>
      <c r="O4983" s="1"/>
      <c r="P4983" s="1"/>
      <c r="T4983" s="1"/>
      <c r="U4983" s="1"/>
    </row>
    <row r="4984" spans="8:21" x14ac:dyDescent="0.3">
      <c r="H4984" s="1"/>
      <c r="K4984" s="1"/>
      <c r="O4984" s="1"/>
      <c r="P4984" s="1"/>
      <c r="T4984" s="1"/>
      <c r="U4984" s="1"/>
    </row>
    <row r="4985" spans="8:21" x14ac:dyDescent="0.3">
      <c r="H4985" s="1"/>
      <c r="K4985" s="1"/>
      <c r="O4985" s="1"/>
      <c r="P4985" s="1"/>
      <c r="T4985" s="1"/>
      <c r="U4985" s="1"/>
    </row>
    <row r="4986" spans="8:21" x14ac:dyDescent="0.3">
      <c r="H4986" s="1"/>
      <c r="K4986" s="1"/>
      <c r="O4986" s="1"/>
      <c r="P4986" s="1"/>
      <c r="T4986" s="1"/>
      <c r="U4986" s="1"/>
    </row>
    <row r="4987" spans="8:21" x14ac:dyDescent="0.3">
      <c r="H4987" s="1"/>
      <c r="K4987" s="1"/>
      <c r="O4987" s="1"/>
      <c r="P4987" s="1"/>
      <c r="T4987" s="1"/>
      <c r="U4987" s="1"/>
    </row>
    <row r="4988" spans="8:21" x14ac:dyDescent="0.3">
      <c r="H4988" s="1"/>
      <c r="K4988" s="1"/>
      <c r="O4988" s="1"/>
      <c r="P4988" s="1"/>
      <c r="T4988" s="1"/>
      <c r="U4988" s="1"/>
    </row>
    <row r="4989" spans="8:21" x14ac:dyDescent="0.3">
      <c r="H4989" s="1"/>
      <c r="K4989" s="1"/>
      <c r="O4989" s="1"/>
      <c r="P4989" s="1"/>
      <c r="T4989" s="1"/>
      <c r="U4989" s="1"/>
    </row>
    <row r="4990" spans="8:21" x14ac:dyDescent="0.3">
      <c r="H4990" s="1"/>
      <c r="K4990" s="1"/>
      <c r="O4990" s="1"/>
      <c r="P4990" s="1"/>
      <c r="T4990" s="1"/>
      <c r="U4990" s="1"/>
    </row>
    <row r="4991" spans="8:21" x14ac:dyDescent="0.3">
      <c r="H4991" s="1"/>
      <c r="K4991" s="1"/>
      <c r="O4991" s="1"/>
      <c r="P4991" s="1"/>
      <c r="T4991" s="1"/>
      <c r="U4991" s="1"/>
    </row>
    <row r="4992" spans="8:21" x14ac:dyDescent="0.3">
      <c r="H4992" s="1"/>
      <c r="K4992" s="1"/>
      <c r="O4992" s="1"/>
      <c r="P4992" s="1"/>
      <c r="T4992" s="1"/>
      <c r="U4992" s="1"/>
    </row>
    <row r="4993" spans="8:21" x14ac:dyDescent="0.3">
      <c r="H4993" s="1"/>
      <c r="K4993" s="1"/>
      <c r="O4993" s="1"/>
      <c r="P4993" s="1"/>
      <c r="T4993" s="1"/>
      <c r="U4993" s="1"/>
    </row>
    <row r="4994" spans="8:21" x14ac:dyDescent="0.3">
      <c r="H4994" s="1"/>
      <c r="K4994" s="1"/>
      <c r="O4994" s="1"/>
      <c r="P4994" s="1"/>
      <c r="T4994" s="1"/>
      <c r="U4994" s="1"/>
    </row>
    <row r="4995" spans="8:21" x14ac:dyDescent="0.3">
      <c r="H4995" s="1"/>
      <c r="K4995" s="1"/>
      <c r="O4995" s="1"/>
      <c r="P4995" s="1"/>
      <c r="T4995" s="1"/>
      <c r="U4995" s="1"/>
    </row>
    <row r="4996" spans="8:21" x14ac:dyDescent="0.3">
      <c r="H4996" s="1"/>
      <c r="K4996" s="1"/>
      <c r="O4996" s="1"/>
      <c r="P4996" s="1"/>
      <c r="T4996" s="1"/>
      <c r="U4996" s="1"/>
    </row>
    <row r="4997" spans="8:21" x14ac:dyDescent="0.3">
      <c r="H4997" s="1"/>
      <c r="K4997" s="1"/>
      <c r="O4997" s="1"/>
      <c r="P4997" s="1"/>
      <c r="T4997" s="1"/>
      <c r="U4997" s="1"/>
    </row>
    <row r="4998" spans="8:21" x14ac:dyDescent="0.3">
      <c r="H4998" s="1"/>
      <c r="K4998" s="1"/>
      <c r="O4998" s="1"/>
      <c r="P4998" s="1"/>
      <c r="T4998" s="1"/>
      <c r="U4998" s="1"/>
    </row>
    <row r="4999" spans="8:21" x14ac:dyDescent="0.3">
      <c r="H4999" s="1"/>
      <c r="K4999" s="1"/>
      <c r="O4999" s="1"/>
      <c r="P4999" s="1"/>
      <c r="T4999" s="1"/>
      <c r="U4999" s="1"/>
    </row>
    <row r="5000" spans="8:21" x14ac:dyDescent="0.3">
      <c r="H5000" s="1"/>
      <c r="K5000" s="1"/>
      <c r="O5000" s="1"/>
      <c r="P5000" s="1"/>
      <c r="T5000" s="1"/>
      <c r="U5000" s="1"/>
    </row>
    <row r="5001" spans="8:21" x14ac:dyDescent="0.3">
      <c r="H5001" s="1"/>
      <c r="K5001" s="1"/>
      <c r="O5001" s="1"/>
      <c r="P5001" s="1"/>
      <c r="T5001" s="1"/>
      <c r="U5001" s="1"/>
    </row>
    <row r="5002" spans="8:21" x14ac:dyDescent="0.3">
      <c r="H5002" s="1"/>
      <c r="K5002" s="1"/>
      <c r="O5002" s="1"/>
      <c r="P5002" s="1"/>
      <c r="T5002" s="1"/>
      <c r="U5002" s="1"/>
    </row>
    <row r="5003" spans="8:21" x14ac:dyDescent="0.3">
      <c r="H5003" s="1"/>
      <c r="K5003" s="1"/>
      <c r="O5003" s="1"/>
      <c r="P5003" s="1"/>
      <c r="T5003" s="1"/>
      <c r="U5003" s="1"/>
    </row>
    <row r="5004" spans="8:21" x14ac:dyDescent="0.3">
      <c r="H5004" s="1"/>
      <c r="K5004" s="1"/>
      <c r="O5004" s="1"/>
      <c r="P5004" s="1"/>
      <c r="T5004" s="1"/>
      <c r="U5004" s="1"/>
    </row>
    <row r="5005" spans="8:21" x14ac:dyDescent="0.3">
      <c r="H5005" s="1"/>
      <c r="K5005" s="1"/>
      <c r="O5005" s="1"/>
      <c r="P5005" s="1"/>
      <c r="T5005" s="1"/>
      <c r="U5005" s="1"/>
    </row>
    <row r="5006" spans="8:21" x14ac:dyDescent="0.3">
      <c r="H5006" s="1"/>
      <c r="K5006" s="1"/>
      <c r="O5006" s="1"/>
      <c r="P5006" s="1"/>
      <c r="T5006" s="1"/>
      <c r="U5006" s="1"/>
    </row>
    <row r="5007" spans="8:21" x14ac:dyDescent="0.3">
      <c r="H5007" s="1"/>
      <c r="K5007" s="1"/>
      <c r="O5007" s="1"/>
      <c r="P5007" s="1"/>
      <c r="T5007" s="1"/>
      <c r="U5007" s="1"/>
    </row>
    <row r="5008" spans="8:21" x14ac:dyDescent="0.3">
      <c r="H5008" s="1"/>
      <c r="K5008" s="1"/>
      <c r="O5008" s="1"/>
      <c r="P5008" s="1"/>
      <c r="T5008" s="1"/>
      <c r="U5008" s="1"/>
    </row>
    <row r="5009" spans="8:21" x14ac:dyDescent="0.3">
      <c r="H5009" s="1"/>
      <c r="K5009" s="1"/>
      <c r="O5009" s="1"/>
      <c r="P5009" s="1"/>
      <c r="T5009" s="1"/>
      <c r="U5009" s="1"/>
    </row>
    <row r="5010" spans="8:21" x14ac:dyDescent="0.3">
      <c r="H5010" s="1"/>
      <c r="K5010" s="1"/>
      <c r="O5010" s="1"/>
      <c r="P5010" s="1"/>
      <c r="T5010" s="1"/>
      <c r="U5010" s="1"/>
    </row>
    <row r="5011" spans="8:21" x14ac:dyDescent="0.3">
      <c r="H5011" s="1"/>
      <c r="K5011" s="1"/>
      <c r="O5011" s="1"/>
      <c r="P5011" s="1"/>
      <c r="T5011" s="1"/>
      <c r="U5011" s="1"/>
    </row>
    <row r="5012" spans="8:21" x14ac:dyDescent="0.3">
      <c r="H5012" s="1"/>
      <c r="K5012" s="1"/>
      <c r="O5012" s="1"/>
      <c r="P5012" s="1"/>
      <c r="T5012" s="1"/>
      <c r="U5012" s="1"/>
    </row>
    <row r="5013" spans="8:21" x14ac:dyDescent="0.3">
      <c r="H5013" s="1"/>
      <c r="K5013" s="1"/>
      <c r="O5013" s="1"/>
      <c r="P5013" s="1"/>
      <c r="T5013" s="1"/>
      <c r="U5013" s="1"/>
    </row>
    <row r="5014" spans="8:21" x14ac:dyDescent="0.3">
      <c r="H5014" s="1"/>
      <c r="K5014" s="1"/>
      <c r="O5014" s="1"/>
      <c r="P5014" s="1"/>
      <c r="T5014" s="1"/>
      <c r="U5014" s="1"/>
    </row>
    <row r="5015" spans="8:21" x14ac:dyDescent="0.3">
      <c r="H5015" s="1"/>
      <c r="K5015" s="1"/>
      <c r="O5015" s="1"/>
      <c r="P5015" s="1"/>
      <c r="T5015" s="1"/>
      <c r="U5015" s="1"/>
    </row>
    <row r="5016" spans="8:21" x14ac:dyDescent="0.3">
      <c r="H5016" s="1"/>
      <c r="K5016" s="1"/>
      <c r="O5016" s="1"/>
      <c r="P5016" s="1"/>
      <c r="T5016" s="1"/>
      <c r="U5016" s="1"/>
    </row>
    <row r="5017" spans="8:21" x14ac:dyDescent="0.3">
      <c r="H5017" s="1"/>
      <c r="K5017" s="1"/>
      <c r="O5017" s="1"/>
      <c r="P5017" s="1"/>
      <c r="T5017" s="1"/>
      <c r="U5017" s="1"/>
    </row>
    <row r="5018" spans="8:21" x14ac:dyDescent="0.3">
      <c r="H5018" s="1"/>
      <c r="K5018" s="1"/>
      <c r="O5018" s="1"/>
      <c r="P5018" s="1"/>
      <c r="T5018" s="1"/>
      <c r="U5018" s="1"/>
    </row>
    <row r="5019" spans="8:21" x14ac:dyDescent="0.3">
      <c r="H5019" s="1"/>
      <c r="K5019" s="1"/>
      <c r="O5019" s="1"/>
      <c r="P5019" s="1"/>
      <c r="T5019" s="1"/>
      <c r="U5019" s="1"/>
    </row>
    <row r="5020" spans="8:21" x14ac:dyDescent="0.3">
      <c r="H5020" s="1"/>
      <c r="K5020" s="1"/>
      <c r="O5020" s="1"/>
      <c r="P5020" s="1"/>
      <c r="T5020" s="1"/>
      <c r="U5020" s="1"/>
    </row>
    <row r="5021" spans="8:21" x14ac:dyDescent="0.3">
      <c r="H5021" s="1"/>
      <c r="K5021" s="1"/>
      <c r="O5021" s="1"/>
      <c r="P5021" s="1"/>
      <c r="T5021" s="1"/>
      <c r="U5021" s="1"/>
    </row>
    <row r="5022" spans="8:21" x14ac:dyDescent="0.3">
      <c r="H5022" s="1"/>
      <c r="K5022" s="1"/>
      <c r="O5022" s="1"/>
      <c r="P5022" s="1"/>
      <c r="T5022" s="1"/>
      <c r="U5022" s="1"/>
    </row>
    <row r="5023" spans="8:21" x14ac:dyDescent="0.3">
      <c r="H5023" s="1"/>
      <c r="K5023" s="1"/>
      <c r="O5023" s="1"/>
      <c r="P5023" s="1"/>
      <c r="T5023" s="1"/>
      <c r="U5023" s="1"/>
    </row>
    <row r="5024" spans="8:21" x14ac:dyDescent="0.3">
      <c r="H5024" s="1"/>
      <c r="K5024" s="1"/>
      <c r="O5024" s="1"/>
      <c r="P5024" s="1"/>
      <c r="T5024" s="1"/>
      <c r="U5024" s="1"/>
    </row>
    <row r="5025" spans="8:21" x14ac:dyDescent="0.3">
      <c r="H5025" s="1"/>
      <c r="K5025" s="1"/>
      <c r="O5025" s="1"/>
      <c r="P5025" s="1"/>
      <c r="T5025" s="1"/>
      <c r="U5025" s="1"/>
    </row>
    <row r="5026" spans="8:21" x14ac:dyDescent="0.3">
      <c r="H5026" s="1"/>
      <c r="K5026" s="1"/>
      <c r="O5026" s="1"/>
      <c r="P5026" s="1"/>
      <c r="T5026" s="1"/>
      <c r="U5026" s="1"/>
    </row>
    <row r="5027" spans="8:21" x14ac:dyDescent="0.3">
      <c r="H5027" s="1"/>
      <c r="K5027" s="1"/>
      <c r="O5027" s="1"/>
      <c r="P5027" s="1"/>
      <c r="T5027" s="1"/>
      <c r="U5027" s="1"/>
    </row>
    <row r="5028" spans="8:21" x14ac:dyDescent="0.3">
      <c r="H5028" s="1"/>
      <c r="K5028" s="1"/>
      <c r="O5028" s="1"/>
      <c r="P5028" s="1"/>
      <c r="T5028" s="1"/>
      <c r="U5028" s="1"/>
    </row>
    <row r="5029" spans="8:21" x14ac:dyDescent="0.3">
      <c r="H5029" s="1"/>
      <c r="K5029" s="1"/>
      <c r="O5029" s="1"/>
      <c r="P5029" s="1"/>
      <c r="T5029" s="1"/>
      <c r="U5029" s="1"/>
    </row>
    <row r="5030" spans="8:21" x14ac:dyDescent="0.3">
      <c r="H5030" s="1"/>
      <c r="K5030" s="1"/>
      <c r="O5030" s="1"/>
      <c r="P5030" s="1"/>
      <c r="T5030" s="1"/>
      <c r="U5030" s="1"/>
    </row>
    <row r="5031" spans="8:21" x14ac:dyDescent="0.3">
      <c r="H5031" s="1"/>
      <c r="K5031" s="1"/>
      <c r="O5031" s="1"/>
      <c r="P5031" s="1"/>
      <c r="T5031" s="1"/>
      <c r="U5031" s="1"/>
    </row>
    <row r="5032" spans="8:21" x14ac:dyDescent="0.3">
      <c r="H5032" s="1"/>
      <c r="K5032" s="1"/>
      <c r="O5032" s="1"/>
      <c r="P5032" s="1"/>
      <c r="T5032" s="1"/>
      <c r="U5032" s="1"/>
    </row>
    <row r="5033" spans="8:21" x14ac:dyDescent="0.3">
      <c r="H5033" s="1"/>
      <c r="K5033" s="1"/>
      <c r="O5033" s="1"/>
      <c r="P5033" s="1"/>
      <c r="T5033" s="1"/>
      <c r="U5033" s="1"/>
    </row>
    <row r="5034" spans="8:21" x14ac:dyDescent="0.3">
      <c r="H5034" s="1"/>
      <c r="K5034" s="1"/>
      <c r="O5034" s="1"/>
      <c r="P5034" s="1"/>
      <c r="T5034" s="1"/>
      <c r="U5034" s="1"/>
    </row>
    <row r="5035" spans="8:21" x14ac:dyDescent="0.3">
      <c r="H5035" s="1"/>
      <c r="K5035" s="1"/>
      <c r="O5035" s="1"/>
      <c r="P5035" s="1"/>
      <c r="T5035" s="1"/>
      <c r="U5035" s="1"/>
    </row>
    <row r="5036" spans="8:21" x14ac:dyDescent="0.3">
      <c r="H5036" s="1"/>
      <c r="K5036" s="1"/>
      <c r="O5036" s="1"/>
      <c r="P5036" s="1"/>
      <c r="T5036" s="1"/>
      <c r="U5036" s="1"/>
    </row>
    <row r="5037" spans="8:21" x14ac:dyDescent="0.3">
      <c r="H5037" s="1"/>
      <c r="K5037" s="1"/>
      <c r="O5037" s="1"/>
      <c r="P5037" s="1"/>
      <c r="T5037" s="1"/>
      <c r="U5037" s="1"/>
    </row>
    <row r="5038" spans="8:21" x14ac:dyDescent="0.3">
      <c r="H5038" s="1"/>
      <c r="K5038" s="1"/>
      <c r="O5038" s="1"/>
      <c r="P5038" s="1"/>
      <c r="T5038" s="1"/>
      <c r="U5038" s="1"/>
    </row>
    <row r="5039" spans="8:21" x14ac:dyDescent="0.3">
      <c r="H5039" s="1"/>
      <c r="K5039" s="1"/>
      <c r="O5039" s="1"/>
      <c r="P5039" s="1"/>
      <c r="T5039" s="1"/>
      <c r="U5039" s="1"/>
    </row>
    <row r="5040" spans="8:21" x14ac:dyDescent="0.3">
      <c r="H5040" s="1"/>
      <c r="K5040" s="1"/>
      <c r="O5040" s="1"/>
      <c r="P5040" s="1"/>
      <c r="T5040" s="1"/>
      <c r="U5040" s="1"/>
    </row>
    <row r="5041" spans="8:21" x14ac:dyDescent="0.3">
      <c r="H5041" s="1"/>
      <c r="K5041" s="1"/>
      <c r="O5041" s="1"/>
      <c r="P5041" s="1"/>
      <c r="T5041" s="1"/>
      <c r="U5041" s="1"/>
    </row>
    <row r="5042" spans="8:21" x14ac:dyDescent="0.3">
      <c r="H5042" s="1"/>
      <c r="K5042" s="1"/>
      <c r="O5042" s="1"/>
      <c r="P5042" s="1"/>
      <c r="T5042" s="1"/>
      <c r="U5042" s="1"/>
    </row>
    <row r="5043" spans="8:21" x14ac:dyDescent="0.3">
      <c r="H5043" s="1"/>
      <c r="K5043" s="1"/>
      <c r="O5043" s="1"/>
      <c r="P5043" s="1"/>
      <c r="T5043" s="1"/>
      <c r="U5043" s="1"/>
    </row>
    <row r="5044" spans="8:21" x14ac:dyDescent="0.3">
      <c r="H5044" s="1"/>
      <c r="K5044" s="1"/>
      <c r="O5044" s="1"/>
      <c r="P5044" s="1"/>
      <c r="T5044" s="1"/>
      <c r="U5044" s="1"/>
    </row>
    <row r="5045" spans="8:21" x14ac:dyDescent="0.3">
      <c r="H5045" s="1"/>
      <c r="K5045" s="1"/>
      <c r="O5045" s="1"/>
      <c r="P5045" s="1"/>
      <c r="T5045" s="1"/>
      <c r="U5045" s="1"/>
    </row>
    <row r="5046" spans="8:21" x14ac:dyDescent="0.3">
      <c r="H5046" s="1"/>
      <c r="K5046" s="1"/>
      <c r="O5046" s="1"/>
      <c r="P5046" s="1"/>
      <c r="T5046" s="1"/>
      <c r="U5046" s="1"/>
    </row>
    <row r="5047" spans="8:21" x14ac:dyDescent="0.3">
      <c r="H5047" s="1"/>
      <c r="K5047" s="1"/>
      <c r="O5047" s="1"/>
      <c r="P5047" s="1"/>
      <c r="T5047" s="1"/>
      <c r="U5047" s="1"/>
    </row>
    <row r="5048" spans="8:21" x14ac:dyDescent="0.3">
      <c r="H5048" s="1"/>
      <c r="K5048" s="1"/>
      <c r="O5048" s="1"/>
      <c r="P5048" s="1"/>
      <c r="T5048" s="1"/>
      <c r="U5048" s="1"/>
    </row>
    <row r="5049" spans="8:21" x14ac:dyDescent="0.3">
      <c r="H5049" s="1"/>
      <c r="K5049" s="1"/>
      <c r="O5049" s="1"/>
      <c r="P5049" s="1"/>
      <c r="T5049" s="1"/>
      <c r="U5049" s="1"/>
    </row>
    <row r="5050" spans="8:21" x14ac:dyDescent="0.3">
      <c r="H5050" s="1"/>
      <c r="K5050" s="1"/>
      <c r="O5050" s="1"/>
      <c r="P5050" s="1"/>
      <c r="T5050" s="1"/>
      <c r="U5050" s="1"/>
    </row>
    <row r="5051" spans="8:21" x14ac:dyDescent="0.3">
      <c r="H5051" s="1"/>
      <c r="K5051" s="1"/>
      <c r="O5051" s="1"/>
      <c r="P5051" s="1"/>
      <c r="T5051" s="1"/>
      <c r="U5051" s="1"/>
    </row>
    <row r="5052" spans="8:21" x14ac:dyDescent="0.3">
      <c r="H5052" s="1"/>
      <c r="K5052" s="1"/>
      <c r="O5052" s="1"/>
      <c r="P5052" s="1"/>
      <c r="T5052" s="1"/>
      <c r="U5052" s="1"/>
    </row>
    <row r="5053" spans="8:21" x14ac:dyDescent="0.3">
      <c r="H5053" s="1"/>
      <c r="K5053" s="1"/>
      <c r="O5053" s="1"/>
      <c r="P5053" s="1"/>
      <c r="T5053" s="1"/>
      <c r="U5053" s="1"/>
    </row>
    <row r="5054" spans="8:21" x14ac:dyDescent="0.3">
      <c r="H5054" s="1"/>
      <c r="K5054" s="1"/>
      <c r="O5054" s="1"/>
      <c r="P5054" s="1"/>
      <c r="T5054" s="1"/>
      <c r="U5054" s="1"/>
    </row>
    <row r="5055" spans="8:21" x14ac:dyDescent="0.3">
      <c r="H5055" s="1"/>
      <c r="K5055" s="1"/>
      <c r="O5055" s="1"/>
      <c r="P5055" s="1"/>
      <c r="T5055" s="1"/>
      <c r="U5055" s="1"/>
    </row>
    <row r="5056" spans="8:21" x14ac:dyDescent="0.3">
      <c r="H5056" s="1"/>
      <c r="K5056" s="1"/>
      <c r="O5056" s="1"/>
      <c r="P5056" s="1"/>
      <c r="T5056" s="1"/>
      <c r="U5056" s="1"/>
    </row>
    <row r="5057" spans="8:21" x14ac:dyDescent="0.3">
      <c r="H5057" s="1"/>
      <c r="K5057" s="1"/>
      <c r="O5057" s="1"/>
      <c r="P5057" s="1"/>
      <c r="T5057" s="1"/>
      <c r="U5057" s="1"/>
    </row>
    <row r="5058" spans="8:21" x14ac:dyDescent="0.3">
      <c r="H5058" s="1"/>
      <c r="K5058" s="1"/>
      <c r="O5058" s="1"/>
      <c r="P5058" s="1"/>
      <c r="T5058" s="1"/>
      <c r="U5058" s="1"/>
    </row>
    <row r="5059" spans="8:21" x14ac:dyDescent="0.3">
      <c r="H5059" s="1"/>
      <c r="K5059" s="1"/>
      <c r="O5059" s="1"/>
      <c r="P5059" s="1"/>
      <c r="T5059" s="1"/>
      <c r="U5059" s="1"/>
    </row>
    <row r="5060" spans="8:21" x14ac:dyDescent="0.3">
      <c r="H5060" s="1"/>
      <c r="K5060" s="1"/>
      <c r="O5060" s="1"/>
      <c r="P5060" s="1"/>
      <c r="T5060" s="1"/>
      <c r="U5060" s="1"/>
    </row>
    <row r="5061" spans="8:21" x14ac:dyDescent="0.3">
      <c r="H5061" s="1"/>
      <c r="K5061" s="1"/>
      <c r="O5061" s="1"/>
      <c r="P5061" s="1"/>
      <c r="T5061" s="1"/>
      <c r="U5061" s="1"/>
    </row>
    <row r="5062" spans="8:21" x14ac:dyDescent="0.3">
      <c r="H5062" s="1"/>
      <c r="K5062" s="1"/>
      <c r="O5062" s="1"/>
      <c r="P5062" s="1"/>
      <c r="T5062" s="1"/>
      <c r="U5062" s="1"/>
    </row>
    <row r="5063" spans="8:21" x14ac:dyDescent="0.3">
      <c r="H5063" s="1"/>
      <c r="K5063" s="1"/>
      <c r="O5063" s="1"/>
      <c r="P5063" s="1"/>
      <c r="T5063" s="1"/>
      <c r="U5063" s="1"/>
    </row>
    <row r="5064" spans="8:21" x14ac:dyDescent="0.3">
      <c r="H5064" s="1"/>
      <c r="K5064" s="1"/>
      <c r="O5064" s="1"/>
      <c r="P5064" s="1"/>
      <c r="T5064" s="1"/>
      <c r="U5064" s="1"/>
    </row>
    <row r="5065" spans="8:21" x14ac:dyDescent="0.3">
      <c r="H5065" s="1"/>
      <c r="K5065" s="1"/>
      <c r="O5065" s="1"/>
      <c r="P5065" s="1"/>
      <c r="T5065" s="1"/>
      <c r="U5065" s="1"/>
    </row>
    <row r="5066" spans="8:21" x14ac:dyDescent="0.3">
      <c r="H5066" s="1"/>
      <c r="K5066" s="1"/>
      <c r="O5066" s="1"/>
      <c r="P5066" s="1"/>
      <c r="T5066" s="1"/>
      <c r="U5066" s="1"/>
    </row>
    <row r="5067" spans="8:21" x14ac:dyDescent="0.3">
      <c r="H5067" s="1"/>
      <c r="K5067" s="1"/>
      <c r="O5067" s="1"/>
      <c r="P5067" s="1"/>
      <c r="T5067" s="1"/>
      <c r="U5067" s="1"/>
    </row>
    <row r="5068" spans="8:21" x14ac:dyDescent="0.3">
      <c r="H5068" s="1"/>
      <c r="K5068" s="1"/>
      <c r="O5068" s="1"/>
      <c r="P5068" s="1"/>
      <c r="T5068" s="1"/>
      <c r="U5068" s="1"/>
    </row>
    <row r="5069" spans="8:21" x14ac:dyDescent="0.3">
      <c r="H5069" s="1"/>
      <c r="K5069" s="1"/>
      <c r="O5069" s="1"/>
      <c r="P5069" s="1"/>
      <c r="T5069" s="1"/>
      <c r="U5069" s="1"/>
    </row>
    <row r="5070" spans="8:21" x14ac:dyDescent="0.3">
      <c r="H5070" s="1"/>
      <c r="K5070" s="1"/>
      <c r="O5070" s="1"/>
      <c r="P5070" s="1"/>
      <c r="T5070" s="1"/>
      <c r="U5070" s="1"/>
    </row>
    <row r="5071" spans="8:21" x14ac:dyDescent="0.3">
      <c r="H5071" s="1"/>
      <c r="K5071" s="1"/>
      <c r="O5071" s="1"/>
      <c r="P5071" s="1"/>
      <c r="T5071" s="1"/>
      <c r="U5071" s="1"/>
    </row>
    <row r="5072" spans="8:21" x14ac:dyDescent="0.3">
      <c r="H5072" s="1"/>
      <c r="K5072" s="1"/>
      <c r="O5072" s="1"/>
      <c r="P5072" s="1"/>
      <c r="T5072" s="1"/>
      <c r="U5072" s="1"/>
    </row>
    <row r="5073" spans="8:21" x14ac:dyDescent="0.3">
      <c r="H5073" s="1"/>
      <c r="K5073" s="1"/>
      <c r="O5073" s="1"/>
      <c r="P5073" s="1"/>
      <c r="T5073" s="1"/>
      <c r="U5073" s="1"/>
    </row>
    <row r="5074" spans="8:21" x14ac:dyDescent="0.3">
      <c r="H5074" s="1"/>
      <c r="K5074" s="1"/>
      <c r="O5074" s="1"/>
      <c r="P5074" s="1"/>
      <c r="T5074" s="1"/>
      <c r="U5074" s="1"/>
    </row>
    <row r="5075" spans="8:21" x14ac:dyDescent="0.3">
      <c r="H5075" s="1"/>
      <c r="K5075" s="1"/>
      <c r="O5075" s="1"/>
      <c r="P5075" s="1"/>
      <c r="T5075" s="1"/>
      <c r="U5075" s="1"/>
    </row>
    <row r="5076" spans="8:21" x14ac:dyDescent="0.3">
      <c r="H5076" s="1"/>
      <c r="K5076" s="1"/>
      <c r="O5076" s="1"/>
      <c r="P5076" s="1"/>
      <c r="T5076" s="1"/>
      <c r="U5076" s="1"/>
    </row>
    <row r="5077" spans="8:21" x14ac:dyDescent="0.3">
      <c r="H5077" s="1"/>
      <c r="K5077" s="1"/>
      <c r="O5077" s="1"/>
      <c r="P5077" s="1"/>
      <c r="T5077" s="1"/>
      <c r="U5077" s="1"/>
    </row>
    <row r="5078" spans="8:21" x14ac:dyDescent="0.3">
      <c r="H5078" s="1"/>
      <c r="K5078" s="1"/>
      <c r="O5078" s="1"/>
      <c r="P5078" s="1"/>
      <c r="T5078" s="1"/>
      <c r="U5078" s="1"/>
    </row>
    <row r="5079" spans="8:21" x14ac:dyDescent="0.3">
      <c r="H5079" s="1"/>
      <c r="K5079" s="1"/>
      <c r="O5079" s="1"/>
      <c r="P5079" s="1"/>
      <c r="T5079" s="1"/>
      <c r="U5079" s="1"/>
    </row>
    <row r="5080" spans="8:21" x14ac:dyDescent="0.3">
      <c r="H5080" s="1"/>
      <c r="K5080" s="1"/>
      <c r="O5080" s="1"/>
      <c r="P5080" s="1"/>
      <c r="T5080" s="1"/>
      <c r="U5080" s="1"/>
    </row>
    <row r="5081" spans="8:21" x14ac:dyDescent="0.3">
      <c r="H5081" s="1"/>
      <c r="K5081" s="1"/>
      <c r="O5081" s="1"/>
      <c r="P5081" s="1"/>
      <c r="T5081" s="1"/>
      <c r="U5081" s="1"/>
    </row>
    <row r="5082" spans="8:21" x14ac:dyDescent="0.3">
      <c r="H5082" s="1"/>
      <c r="K5082" s="1"/>
      <c r="O5082" s="1"/>
      <c r="P5082" s="1"/>
      <c r="T5082" s="1"/>
      <c r="U5082" s="1"/>
    </row>
    <row r="5083" spans="8:21" x14ac:dyDescent="0.3">
      <c r="H5083" s="1"/>
      <c r="K5083" s="1"/>
      <c r="O5083" s="1"/>
      <c r="P5083" s="1"/>
      <c r="T5083" s="1"/>
      <c r="U5083" s="1"/>
    </row>
    <row r="5084" spans="8:21" x14ac:dyDescent="0.3">
      <c r="H5084" s="1"/>
      <c r="K5084" s="1"/>
      <c r="O5084" s="1"/>
      <c r="P5084" s="1"/>
      <c r="T5084" s="1"/>
      <c r="U5084" s="1"/>
    </row>
    <row r="5085" spans="8:21" x14ac:dyDescent="0.3">
      <c r="H5085" s="1"/>
      <c r="K5085" s="1"/>
      <c r="O5085" s="1"/>
      <c r="P5085" s="1"/>
      <c r="T5085" s="1"/>
      <c r="U5085" s="1"/>
    </row>
    <row r="5086" spans="8:21" x14ac:dyDescent="0.3">
      <c r="H5086" s="1"/>
      <c r="K5086" s="1"/>
      <c r="O5086" s="1"/>
      <c r="P5086" s="1"/>
      <c r="T5086" s="1"/>
      <c r="U5086" s="1"/>
    </row>
    <row r="5087" spans="8:21" x14ac:dyDescent="0.3">
      <c r="H5087" s="1"/>
      <c r="K5087" s="1"/>
      <c r="O5087" s="1"/>
      <c r="P5087" s="1"/>
      <c r="T5087" s="1"/>
      <c r="U5087" s="1"/>
    </row>
    <row r="5088" spans="8:21" x14ac:dyDescent="0.3">
      <c r="H5088" s="1"/>
      <c r="K5088" s="1"/>
      <c r="O5088" s="1"/>
      <c r="P5088" s="1"/>
      <c r="T5088" s="1"/>
      <c r="U5088" s="1"/>
    </row>
    <row r="5089" spans="8:21" x14ac:dyDescent="0.3">
      <c r="H5089" s="1"/>
      <c r="K5089" s="1"/>
      <c r="O5089" s="1"/>
      <c r="P5089" s="1"/>
      <c r="T5089" s="1"/>
      <c r="U5089" s="1"/>
    </row>
    <row r="5090" spans="8:21" x14ac:dyDescent="0.3">
      <c r="H5090" s="1"/>
      <c r="K5090" s="1"/>
      <c r="O5090" s="1"/>
      <c r="P5090" s="1"/>
      <c r="T5090" s="1"/>
      <c r="U5090" s="1"/>
    </row>
    <row r="5091" spans="8:21" x14ac:dyDescent="0.3">
      <c r="H5091" s="1"/>
      <c r="K5091" s="1"/>
      <c r="O5091" s="1"/>
      <c r="P5091" s="1"/>
      <c r="T5091" s="1"/>
      <c r="U5091" s="1"/>
    </row>
    <row r="5092" spans="8:21" x14ac:dyDescent="0.3">
      <c r="H5092" s="1"/>
      <c r="K5092" s="1"/>
      <c r="O5092" s="1"/>
      <c r="P5092" s="1"/>
      <c r="T5092" s="1"/>
      <c r="U5092" s="1"/>
    </row>
    <row r="5093" spans="8:21" x14ac:dyDescent="0.3">
      <c r="H5093" s="1"/>
      <c r="K5093" s="1"/>
      <c r="O5093" s="1"/>
      <c r="P5093" s="1"/>
      <c r="T5093" s="1"/>
      <c r="U5093" s="1"/>
    </row>
    <row r="5094" spans="8:21" x14ac:dyDescent="0.3">
      <c r="H5094" s="1"/>
      <c r="K5094" s="1"/>
      <c r="O5094" s="1"/>
      <c r="P5094" s="1"/>
      <c r="T5094" s="1"/>
      <c r="U5094" s="1"/>
    </row>
    <row r="5095" spans="8:21" x14ac:dyDescent="0.3">
      <c r="H5095" s="1"/>
      <c r="K5095" s="1"/>
      <c r="O5095" s="1"/>
      <c r="P5095" s="1"/>
      <c r="T5095" s="1"/>
      <c r="U5095" s="1"/>
    </row>
    <row r="5096" spans="8:21" x14ac:dyDescent="0.3">
      <c r="H5096" s="1"/>
      <c r="K5096" s="1"/>
      <c r="O5096" s="1"/>
      <c r="P5096" s="1"/>
      <c r="T5096" s="1"/>
      <c r="U5096" s="1"/>
    </row>
    <row r="5097" spans="8:21" x14ac:dyDescent="0.3">
      <c r="H5097" s="1"/>
      <c r="K5097" s="1"/>
      <c r="O5097" s="1"/>
      <c r="P5097" s="1"/>
      <c r="T5097" s="1"/>
      <c r="U5097" s="1"/>
    </row>
    <row r="5098" spans="8:21" x14ac:dyDescent="0.3">
      <c r="H5098" s="1"/>
      <c r="K5098" s="1"/>
      <c r="O5098" s="1"/>
      <c r="P5098" s="1"/>
      <c r="T5098" s="1"/>
      <c r="U5098" s="1"/>
    </row>
    <row r="5099" spans="8:21" x14ac:dyDescent="0.3">
      <c r="H5099" s="1"/>
      <c r="K5099" s="1"/>
      <c r="O5099" s="1"/>
      <c r="P5099" s="1"/>
      <c r="T5099" s="1"/>
      <c r="U5099" s="1"/>
    </row>
    <row r="5100" spans="8:21" x14ac:dyDescent="0.3">
      <c r="H5100" s="1"/>
      <c r="K5100" s="1"/>
      <c r="O5100" s="1"/>
      <c r="P5100" s="1"/>
      <c r="T5100" s="1"/>
      <c r="U5100" s="1"/>
    </row>
    <row r="5101" spans="8:21" x14ac:dyDescent="0.3">
      <c r="H5101" s="1"/>
      <c r="K5101" s="1"/>
      <c r="O5101" s="1"/>
      <c r="P5101" s="1"/>
      <c r="T5101" s="1"/>
      <c r="U5101" s="1"/>
    </row>
    <row r="5102" spans="8:21" x14ac:dyDescent="0.3">
      <c r="H5102" s="1"/>
      <c r="K5102" s="1"/>
      <c r="O5102" s="1"/>
      <c r="P5102" s="1"/>
      <c r="T5102" s="1"/>
      <c r="U5102" s="1"/>
    </row>
    <row r="5103" spans="8:21" x14ac:dyDescent="0.3">
      <c r="H5103" s="1"/>
      <c r="K5103" s="1"/>
      <c r="O5103" s="1"/>
      <c r="P5103" s="1"/>
      <c r="T5103" s="1"/>
      <c r="U5103" s="1"/>
    </row>
    <row r="5104" spans="8:21" x14ac:dyDescent="0.3">
      <c r="H5104" s="1"/>
      <c r="K5104" s="1"/>
      <c r="O5104" s="1"/>
      <c r="P5104" s="1"/>
      <c r="T5104" s="1"/>
      <c r="U5104" s="1"/>
    </row>
    <row r="5105" spans="8:21" x14ac:dyDescent="0.3">
      <c r="H5105" s="1"/>
      <c r="K5105" s="1"/>
      <c r="O5105" s="1"/>
      <c r="P5105" s="1"/>
      <c r="T5105" s="1"/>
      <c r="U5105" s="1"/>
    </row>
    <row r="5106" spans="8:21" x14ac:dyDescent="0.3">
      <c r="H5106" s="1"/>
      <c r="K5106" s="1"/>
      <c r="O5106" s="1"/>
      <c r="P5106" s="1"/>
      <c r="T5106" s="1"/>
      <c r="U5106" s="1"/>
    </row>
    <row r="5107" spans="8:21" x14ac:dyDescent="0.3">
      <c r="H5107" s="1"/>
      <c r="K5107" s="1"/>
      <c r="O5107" s="1"/>
      <c r="P5107" s="1"/>
      <c r="T5107" s="1"/>
      <c r="U5107" s="1"/>
    </row>
    <row r="5108" spans="8:21" x14ac:dyDescent="0.3">
      <c r="H5108" s="1"/>
      <c r="K5108" s="1"/>
      <c r="O5108" s="1"/>
      <c r="P5108" s="1"/>
      <c r="T5108" s="1"/>
      <c r="U5108" s="1"/>
    </row>
    <row r="5109" spans="8:21" x14ac:dyDescent="0.3">
      <c r="H5109" s="1"/>
      <c r="K5109" s="1"/>
      <c r="O5109" s="1"/>
      <c r="P5109" s="1"/>
      <c r="T5109" s="1"/>
      <c r="U5109" s="1"/>
    </row>
    <row r="5110" spans="8:21" x14ac:dyDescent="0.3">
      <c r="H5110" s="1"/>
      <c r="K5110" s="1"/>
      <c r="O5110" s="1"/>
      <c r="P5110" s="1"/>
      <c r="T5110" s="1"/>
      <c r="U5110" s="1"/>
    </row>
    <row r="5111" spans="8:21" x14ac:dyDescent="0.3">
      <c r="H5111" s="1"/>
      <c r="K5111" s="1"/>
      <c r="O5111" s="1"/>
      <c r="P5111" s="1"/>
      <c r="T5111" s="1"/>
      <c r="U5111" s="1"/>
    </row>
    <row r="5112" spans="8:21" x14ac:dyDescent="0.3">
      <c r="H5112" s="1"/>
      <c r="K5112" s="1"/>
      <c r="O5112" s="1"/>
      <c r="P5112" s="1"/>
      <c r="T5112" s="1"/>
      <c r="U5112" s="1"/>
    </row>
    <row r="5113" spans="8:21" x14ac:dyDescent="0.3">
      <c r="H5113" s="1"/>
      <c r="K5113" s="1"/>
      <c r="O5113" s="1"/>
      <c r="P5113" s="1"/>
      <c r="T5113" s="1"/>
      <c r="U5113" s="1"/>
    </row>
    <row r="5114" spans="8:21" x14ac:dyDescent="0.3">
      <c r="H5114" s="1"/>
      <c r="K5114" s="1"/>
      <c r="O5114" s="1"/>
      <c r="P5114" s="1"/>
      <c r="T5114" s="1"/>
      <c r="U5114" s="1"/>
    </row>
    <row r="5115" spans="8:21" x14ac:dyDescent="0.3">
      <c r="H5115" s="1"/>
      <c r="K5115" s="1"/>
      <c r="O5115" s="1"/>
      <c r="P5115" s="1"/>
      <c r="T5115" s="1"/>
      <c r="U5115" s="1"/>
    </row>
    <row r="5116" spans="8:21" x14ac:dyDescent="0.3">
      <c r="H5116" s="1"/>
      <c r="K5116" s="1"/>
      <c r="O5116" s="1"/>
      <c r="P5116" s="1"/>
      <c r="T5116" s="1"/>
      <c r="U5116" s="1"/>
    </row>
    <row r="5117" spans="8:21" x14ac:dyDescent="0.3">
      <c r="H5117" s="1"/>
      <c r="K5117" s="1"/>
      <c r="O5117" s="1"/>
      <c r="P5117" s="1"/>
      <c r="T5117" s="1"/>
      <c r="U5117" s="1"/>
    </row>
    <row r="5118" spans="8:21" x14ac:dyDescent="0.3">
      <c r="H5118" s="1"/>
      <c r="K5118" s="1"/>
      <c r="O5118" s="1"/>
      <c r="P5118" s="1"/>
      <c r="T5118" s="1"/>
      <c r="U5118" s="1"/>
    </row>
    <row r="5119" spans="8:21" x14ac:dyDescent="0.3">
      <c r="H5119" s="1"/>
      <c r="K5119" s="1"/>
      <c r="O5119" s="1"/>
      <c r="P5119" s="1"/>
      <c r="T5119" s="1"/>
      <c r="U5119" s="1"/>
    </row>
    <row r="5120" spans="8:21" x14ac:dyDescent="0.3">
      <c r="H5120" s="1"/>
      <c r="K5120" s="1"/>
      <c r="O5120" s="1"/>
      <c r="P5120" s="1"/>
      <c r="T5120" s="1"/>
      <c r="U5120" s="1"/>
    </row>
    <row r="5121" spans="8:21" x14ac:dyDescent="0.3">
      <c r="H5121" s="1"/>
      <c r="K5121" s="1"/>
      <c r="O5121" s="1"/>
      <c r="P5121" s="1"/>
      <c r="T5121" s="1"/>
      <c r="U5121" s="1"/>
    </row>
    <row r="5122" spans="8:21" x14ac:dyDescent="0.3">
      <c r="H5122" s="1"/>
      <c r="K5122" s="1"/>
      <c r="O5122" s="1"/>
      <c r="P5122" s="1"/>
      <c r="T5122" s="1"/>
      <c r="U5122" s="1"/>
    </row>
    <row r="5123" spans="8:21" x14ac:dyDescent="0.3">
      <c r="H5123" s="1"/>
      <c r="K5123" s="1"/>
      <c r="O5123" s="1"/>
      <c r="P5123" s="1"/>
      <c r="T5123" s="1"/>
      <c r="U5123" s="1"/>
    </row>
    <row r="5124" spans="8:21" x14ac:dyDescent="0.3">
      <c r="H5124" s="1"/>
      <c r="K5124" s="1"/>
      <c r="O5124" s="1"/>
      <c r="P5124" s="1"/>
      <c r="T5124" s="1"/>
      <c r="U5124" s="1"/>
    </row>
    <row r="5125" spans="8:21" x14ac:dyDescent="0.3">
      <c r="H5125" s="1"/>
      <c r="K5125" s="1"/>
      <c r="O5125" s="1"/>
      <c r="P5125" s="1"/>
      <c r="T5125" s="1"/>
      <c r="U5125" s="1"/>
    </row>
    <row r="5126" spans="8:21" x14ac:dyDescent="0.3">
      <c r="H5126" s="1"/>
      <c r="K5126" s="1"/>
      <c r="O5126" s="1"/>
      <c r="P5126" s="1"/>
      <c r="T5126" s="1"/>
      <c r="U5126" s="1"/>
    </row>
    <row r="5127" spans="8:21" x14ac:dyDescent="0.3">
      <c r="H5127" s="1"/>
      <c r="K5127" s="1"/>
      <c r="O5127" s="1"/>
      <c r="P5127" s="1"/>
      <c r="T5127" s="1"/>
      <c r="U5127" s="1"/>
    </row>
    <row r="5128" spans="8:21" x14ac:dyDescent="0.3">
      <c r="H5128" s="1"/>
      <c r="K5128" s="1"/>
      <c r="O5128" s="1"/>
      <c r="P5128" s="1"/>
      <c r="T5128" s="1"/>
      <c r="U5128" s="1"/>
    </row>
    <row r="5129" spans="8:21" x14ac:dyDescent="0.3">
      <c r="H5129" s="1"/>
      <c r="K5129" s="1"/>
      <c r="O5129" s="1"/>
      <c r="P5129" s="1"/>
      <c r="T5129" s="1"/>
      <c r="U5129" s="1"/>
    </row>
    <row r="5130" spans="8:21" x14ac:dyDescent="0.3">
      <c r="H5130" s="1"/>
      <c r="K5130" s="1"/>
      <c r="O5130" s="1"/>
      <c r="P5130" s="1"/>
      <c r="T5130" s="1"/>
      <c r="U5130" s="1"/>
    </row>
    <row r="5131" spans="8:21" x14ac:dyDescent="0.3">
      <c r="H5131" s="1"/>
      <c r="K5131" s="1"/>
      <c r="O5131" s="1"/>
      <c r="P5131" s="1"/>
      <c r="T5131" s="1"/>
      <c r="U5131" s="1"/>
    </row>
    <row r="5132" spans="8:21" x14ac:dyDescent="0.3">
      <c r="H5132" s="1"/>
      <c r="K5132" s="1"/>
      <c r="O5132" s="1"/>
      <c r="P5132" s="1"/>
      <c r="T5132" s="1"/>
      <c r="U5132" s="1"/>
    </row>
    <row r="5133" spans="8:21" x14ac:dyDescent="0.3">
      <c r="H5133" s="1"/>
      <c r="K5133" s="1"/>
      <c r="O5133" s="1"/>
      <c r="P5133" s="1"/>
      <c r="T5133" s="1"/>
      <c r="U5133" s="1"/>
    </row>
    <row r="5134" spans="8:21" x14ac:dyDescent="0.3">
      <c r="H5134" s="1"/>
      <c r="K5134" s="1"/>
      <c r="O5134" s="1"/>
      <c r="P5134" s="1"/>
      <c r="T5134" s="1"/>
      <c r="U5134" s="1"/>
    </row>
    <row r="5135" spans="8:21" x14ac:dyDescent="0.3">
      <c r="H5135" s="1"/>
      <c r="K5135" s="1"/>
      <c r="O5135" s="1"/>
      <c r="P5135" s="1"/>
      <c r="T5135" s="1"/>
      <c r="U5135" s="1"/>
    </row>
    <row r="5136" spans="8:21" x14ac:dyDescent="0.3">
      <c r="H5136" s="1"/>
      <c r="K5136" s="1"/>
      <c r="O5136" s="1"/>
      <c r="P5136" s="1"/>
      <c r="T5136" s="1"/>
      <c r="U5136" s="1"/>
    </row>
    <row r="5137" spans="8:21" x14ac:dyDescent="0.3">
      <c r="H5137" s="1"/>
      <c r="K5137" s="1"/>
      <c r="O5137" s="1"/>
      <c r="P5137" s="1"/>
      <c r="T5137" s="1"/>
      <c r="U5137" s="1"/>
    </row>
    <row r="5138" spans="8:21" x14ac:dyDescent="0.3">
      <c r="H5138" s="1"/>
      <c r="K5138" s="1"/>
      <c r="O5138" s="1"/>
      <c r="P5138" s="1"/>
      <c r="T5138" s="1"/>
      <c r="U5138" s="1"/>
    </row>
    <row r="5139" spans="8:21" x14ac:dyDescent="0.3">
      <c r="H5139" s="1"/>
      <c r="K5139" s="1"/>
      <c r="O5139" s="1"/>
      <c r="P5139" s="1"/>
      <c r="T5139" s="1"/>
      <c r="U5139" s="1"/>
    </row>
    <row r="5140" spans="8:21" x14ac:dyDescent="0.3">
      <c r="H5140" s="1"/>
      <c r="K5140" s="1"/>
      <c r="O5140" s="1"/>
      <c r="P5140" s="1"/>
      <c r="T5140" s="1"/>
      <c r="U5140" s="1"/>
    </row>
    <row r="5141" spans="8:21" x14ac:dyDescent="0.3">
      <c r="H5141" s="1"/>
      <c r="K5141" s="1"/>
      <c r="O5141" s="1"/>
      <c r="P5141" s="1"/>
      <c r="T5141" s="1"/>
      <c r="U5141" s="1"/>
    </row>
    <row r="5142" spans="8:21" x14ac:dyDescent="0.3">
      <c r="H5142" s="1"/>
      <c r="K5142" s="1"/>
      <c r="O5142" s="1"/>
      <c r="P5142" s="1"/>
      <c r="T5142" s="1"/>
      <c r="U5142" s="1"/>
    </row>
    <row r="5143" spans="8:21" x14ac:dyDescent="0.3">
      <c r="H5143" s="1"/>
      <c r="K5143" s="1"/>
      <c r="O5143" s="1"/>
      <c r="P5143" s="1"/>
      <c r="T5143" s="1"/>
      <c r="U5143" s="1"/>
    </row>
    <row r="5144" spans="8:21" x14ac:dyDescent="0.3">
      <c r="H5144" s="1"/>
      <c r="K5144" s="1"/>
      <c r="O5144" s="1"/>
      <c r="P5144" s="1"/>
      <c r="T5144" s="1"/>
      <c r="U5144" s="1"/>
    </row>
    <row r="5145" spans="8:21" x14ac:dyDescent="0.3">
      <c r="H5145" s="1"/>
      <c r="K5145" s="1"/>
      <c r="O5145" s="1"/>
      <c r="P5145" s="1"/>
      <c r="T5145" s="1"/>
      <c r="U5145" s="1"/>
    </row>
    <row r="5146" spans="8:21" x14ac:dyDescent="0.3">
      <c r="H5146" s="1"/>
      <c r="K5146" s="1"/>
      <c r="O5146" s="1"/>
      <c r="P5146" s="1"/>
      <c r="T5146" s="1"/>
      <c r="U5146" s="1"/>
    </row>
    <row r="5147" spans="8:21" x14ac:dyDescent="0.3">
      <c r="H5147" s="1"/>
      <c r="K5147" s="1"/>
      <c r="O5147" s="1"/>
      <c r="P5147" s="1"/>
      <c r="T5147" s="1"/>
      <c r="U5147" s="1"/>
    </row>
    <row r="5148" spans="8:21" x14ac:dyDescent="0.3">
      <c r="H5148" s="1"/>
      <c r="K5148" s="1"/>
      <c r="O5148" s="1"/>
      <c r="P5148" s="1"/>
      <c r="T5148" s="1"/>
      <c r="U5148" s="1"/>
    </row>
    <row r="5149" spans="8:21" x14ac:dyDescent="0.3">
      <c r="H5149" s="1"/>
      <c r="K5149" s="1"/>
      <c r="O5149" s="1"/>
      <c r="P5149" s="1"/>
      <c r="T5149" s="1"/>
      <c r="U5149" s="1"/>
    </row>
    <row r="5150" spans="8:21" x14ac:dyDescent="0.3">
      <c r="H5150" s="1"/>
      <c r="K5150" s="1"/>
      <c r="O5150" s="1"/>
      <c r="P5150" s="1"/>
      <c r="T5150" s="1"/>
      <c r="U5150" s="1"/>
    </row>
    <row r="5151" spans="8:21" x14ac:dyDescent="0.3">
      <c r="H5151" s="1"/>
      <c r="K5151" s="1"/>
      <c r="O5151" s="1"/>
      <c r="P5151" s="1"/>
      <c r="T5151" s="1"/>
      <c r="U5151" s="1"/>
    </row>
    <row r="5152" spans="8:21" x14ac:dyDescent="0.3">
      <c r="H5152" s="1"/>
      <c r="K5152" s="1"/>
      <c r="O5152" s="1"/>
      <c r="P5152" s="1"/>
      <c r="T5152" s="1"/>
      <c r="U5152" s="1"/>
    </row>
    <row r="5153" spans="8:21" x14ac:dyDescent="0.3">
      <c r="H5153" s="1"/>
      <c r="K5153" s="1"/>
      <c r="O5153" s="1"/>
      <c r="P5153" s="1"/>
      <c r="T5153" s="1"/>
      <c r="U5153" s="1"/>
    </row>
    <row r="5154" spans="8:21" x14ac:dyDescent="0.3">
      <c r="H5154" s="1"/>
      <c r="K5154" s="1"/>
      <c r="O5154" s="1"/>
      <c r="P5154" s="1"/>
      <c r="T5154" s="1"/>
      <c r="U5154" s="1"/>
    </row>
    <row r="5155" spans="8:21" x14ac:dyDescent="0.3">
      <c r="H5155" s="1"/>
      <c r="K5155" s="1"/>
      <c r="O5155" s="1"/>
      <c r="P5155" s="1"/>
      <c r="T5155" s="1"/>
      <c r="U5155" s="1"/>
    </row>
    <row r="5156" spans="8:21" x14ac:dyDescent="0.3">
      <c r="H5156" s="1"/>
      <c r="K5156" s="1"/>
      <c r="O5156" s="1"/>
      <c r="P5156" s="1"/>
      <c r="T5156" s="1"/>
      <c r="U5156" s="1"/>
    </row>
    <row r="5157" spans="8:21" x14ac:dyDescent="0.3">
      <c r="H5157" s="1"/>
      <c r="K5157" s="1"/>
      <c r="O5157" s="1"/>
      <c r="P5157" s="1"/>
      <c r="T5157" s="1"/>
      <c r="U5157" s="1"/>
    </row>
    <row r="5158" spans="8:21" x14ac:dyDescent="0.3">
      <c r="H5158" s="1"/>
      <c r="K5158" s="1"/>
      <c r="O5158" s="1"/>
      <c r="P5158" s="1"/>
      <c r="T5158" s="1"/>
      <c r="U5158" s="1"/>
    </row>
    <row r="5159" spans="8:21" x14ac:dyDescent="0.3">
      <c r="H5159" s="1"/>
      <c r="K5159" s="1"/>
      <c r="O5159" s="1"/>
      <c r="P5159" s="1"/>
      <c r="T5159" s="1"/>
      <c r="U5159" s="1"/>
    </row>
    <row r="5160" spans="8:21" x14ac:dyDescent="0.3">
      <c r="H5160" s="1"/>
      <c r="K5160" s="1"/>
      <c r="O5160" s="1"/>
      <c r="P5160" s="1"/>
      <c r="T5160" s="1"/>
      <c r="U5160" s="1"/>
    </row>
    <row r="5161" spans="8:21" x14ac:dyDescent="0.3">
      <c r="H5161" s="1"/>
      <c r="K5161" s="1"/>
      <c r="O5161" s="1"/>
      <c r="P5161" s="1"/>
      <c r="T5161" s="1"/>
      <c r="U5161" s="1"/>
    </row>
    <row r="5162" spans="8:21" x14ac:dyDescent="0.3">
      <c r="H5162" s="1"/>
      <c r="K5162" s="1"/>
      <c r="O5162" s="1"/>
      <c r="P5162" s="1"/>
      <c r="T5162" s="1"/>
      <c r="U5162" s="1"/>
    </row>
    <row r="5163" spans="8:21" x14ac:dyDescent="0.3">
      <c r="H5163" s="1"/>
      <c r="K5163" s="1"/>
      <c r="O5163" s="1"/>
      <c r="P5163" s="1"/>
      <c r="T5163" s="1"/>
      <c r="U5163" s="1"/>
    </row>
    <row r="5164" spans="8:21" x14ac:dyDescent="0.3">
      <c r="H5164" s="1"/>
      <c r="K5164" s="1"/>
      <c r="O5164" s="1"/>
      <c r="P5164" s="1"/>
      <c r="T5164" s="1"/>
      <c r="U5164" s="1"/>
    </row>
    <row r="5165" spans="8:21" x14ac:dyDescent="0.3">
      <c r="H5165" s="1"/>
      <c r="K5165" s="1"/>
      <c r="O5165" s="1"/>
      <c r="P5165" s="1"/>
      <c r="T5165" s="1"/>
      <c r="U5165" s="1"/>
    </row>
    <row r="5166" spans="8:21" x14ac:dyDescent="0.3">
      <c r="H5166" s="1"/>
      <c r="K5166" s="1"/>
      <c r="O5166" s="1"/>
      <c r="P5166" s="1"/>
      <c r="T5166" s="1"/>
      <c r="U5166" s="1"/>
    </row>
    <row r="5167" spans="8:21" x14ac:dyDescent="0.3">
      <c r="H5167" s="1"/>
      <c r="K5167" s="1"/>
      <c r="O5167" s="1"/>
      <c r="P5167" s="1"/>
      <c r="T5167" s="1"/>
      <c r="U5167" s="1"/>
    </row>
    <row r="5168" spans="8:21" x14ac:dyDescent="0.3">
      <c r="H5168" s="1"/>
      <c r="K5168" s="1"/>
      <c r="O5168" s="1"/>
      <c r="P5168" s="1"/>
      <c r="T5168" s="1"/>
      <c r="U5168" s="1"/>
    </row>
    <row r="5169" spans="8:21" x14ac:dyDescent="0.3">
      <c r="H5169" s="1"/>
      <c r="K5169" s="1"/>
      <c r="O5169" s="1"/>
      <c r="P5169" s="1"/>
      <c r="T5169" s="1"/>
      <c r="U5169" s="1"/>
    </row>
    <row r="5170" spans="8:21" x14ac:dyDescent="0.3">
      <c r="H5170" s="1"/>
      <c r="K5170" s="1"/>
      <c r="O5170" s="1"/>
      <c r="P5170" s="1"/>
      <c r="T5170" s="1"/>
      <c r="U5170" s="1"/>
    </row>
    <row r="5171" spans="8:21" x14ac:dyDescent="0.3">
      <c r="H5171" s="1"/>
      <c r="K5171" s="1"/>
      <c r="O5171" s="1"/>
      <c r="P5171" s="1"/>
      <c r="T5171" s="1"/>
      <c r="U5171" s="1"/>
    </row>
    <row r="5172" spans="8:21" x14ac:dyDescent="0.3">
      <c r="H5172" s="1"/>
      <c r="K5172" s="1"/>
      <c r="O5172" s="1"/>
      <c r="P5172" s="1"/>
      <c r="T5172" s="1"/>
      <c r="U5172" s="1"/>
    </row>
    <row r="5173" spans="8:21" x14ac:dyDescent="0.3">
      <c r="H5173" s="1"/>
      <c r="K5173" s="1"/>
      <c r="O5173" s="1"/>
      <c r="P5173" s="1"/>
      <c r="T5173" s="1"/>
      <c r="U5173" s="1"/>
    </row>
    <row r="5174" spans="8:21" x14ac:dyDescent="0.3">
      <c r="H5174" s="1"/>
      <c r="K5174" s="1"/>
      <c r="O5174" s="1"/>
      <c r="P5174" s="1"/>
      <c r="T5174" s="1"/>
      <c r="U5174" s="1"/>
    </row>
    <row r="5175" spans="8:21" x14ac:dyDescent="0.3">
      <c r="H5175" s="1"/>
      <c r="K5175" s="1"/>
      <c r="O5175" s="1"/>
      <c r="P5175" s="1"/>
      <c r="T5175" s="1"/>
      <c r="U5175" s="1"/>
    </row>
    <row r="5176" spans="8:21" x14ac:dyDescent="0.3">
      <c r="H5176" s="1"/>
      <c r="K5176" s="1"/>
      <c r="O5176" s="1"/>
      <c r="P5176" s="1"/>
      <c r="T5176" s="1"/>
      <c r="U5176" s="1"/>
    </row>
    <row r="5177" spans="8:21" x14ac:dyDescent="0.3">
      <c r="H5177" s="1"/>
      <c r="K5177" s="1"/>
      <c r="O5177" s="1"/>
      <c r="P5177" s="1"/>
      <c r="T5177" s="1"/>
      <c r="U5177" s="1"/>
    </row>
    <row r="5178" spans="8:21" x14ac:dyDescent="0.3">
      <c r="H5178" s="1"/>
      <c r="K5178" s="1"/>
      <c r="O5178" s="1"/>
      <c r="P5178" s="1"/>
      <c r="T5178" s="1"/>
      <c r="U5178" s="1"/>
    </row>
    <row r="5179" spans="8:21" x14ac:dyDescent="0.3">
      <c r="H5179" s="1"/>
      <c r="K5179" s="1"/>
      <c r="O5179" s="1"/>
      <c r="P5179" s="1"/>
      <c r="T5179" s="1"/>
      <c r="U5179" s="1"/>
    </row>
    <row r="5180" spans="8:21" x14ac:dyDescent="0.3">
      <c r="H5180" s="1"/>
      <c r="K5180" s="1"/>
      <c r="O5180" s="1"/>
      <c r="P5180" s="1"/>
      <c r="T5180" s="1"/>
      <c r="U5180" s="1"/>
    </row>
    <row r="5181" spans="8:21" x14ac:dyDescent="0.3">
      <c r="H5181" s="1"/>
      <c r="K5181" s="1"/>
      <c r="O5181" s="1"/>
      <c r="P5181" s="1"/>
      <c r="T5181" s="1"/>
      <c r="U5181" s="1"/>
    </row>
    <row r="5182" spans="8:21" x14ac:dyDescent="0.3">
      <c r="H5182" s="1"/>
      <c r="K5182" s="1"/>
      <c r="O5182" s="1"/>
      <c r="P5182" s="1"/>
      <c r="T5182" s="1"/>
      <c r="U5182" s="1"/>
    </row>
    <row r="5183" spans="8:21" x14ac:dyDescent="0.3">
      <c r="H5183" s="1"/>
      <c r="K5183" s="1"/>
      <c r="O5183" s="1"/>
      <c r="P5183" s="1"/>
      <c r="T5183" s="1"/>
      <c r="U5183" s="1"/>
    </row>
    <row r="5184" spans="8:21" x14ac:dyDescent="0.3">
      <c r="H5184" s="1"/>
      <c r="K5184" s="1"/>
      <c r="O5184" s="1"/>
      <c r="P5184" s="1"/>
      <c r="T5184" s="1"/>
      <c r="U5184" s="1"/>
    </row>
    <row r="5185" spans="8:21" x14ac:dyDescent="0.3">
      <c r="H5185" s="1"/>
      <c r="K5185" s="1"/>
      <c r="O5185" s="1"/>
      <c r="P5185" s="1"/>
      <c r="T5185" s="1"/>
      <c r="U5185" s="1"/>
    </row>
    <row r="5186" spans="8:21" x14ac:dyDescent="0.3">
      <c r="H5186" s="1"/>
      <c r="K5186" s="1"/>
      <c r="O5186" s="1"/>
      <c r="P5186" s="1"/>
      <c r="T5186" s="1"/>
      <c r="U5186" s="1"/>
    </row>
    <row r="5187" spans="8:21" x14ac:dyDescent="0.3">
      <c r="H5187" s="1"/>
      <c r="K5187" s="1"/>
      <c r="O5187" s="1"/>
      <c r="P5187" s="1"/>
      <c r="T5187" s="1"/>
      <c r="U5187" s="1"/>
    </row>
    <row r="5188" spans="8:21" x14ac:dyDescent="0.3">
      <c r="H5188" s="1"/>
      <c r="K5188" s="1"/>
      <c r="O5188" s="1"/>
      <c r="P5188" s="1"/>
      <c r="T5188" s="1"/>
      <c r="U5188" s="1"/>
    </row>
    <row r="5189" spans="8:21" x14ac:dyDescent="0.3">
      <c r="H5189" s="1"/>
      <c r="K5189" s="1"/>
      <c r="O5189" s="1"/>
      <c r="P5189" s="1"/>
      <c r="T5189" s="1"/>
      <c r="U5189" s="1"/>
    </row>
    <row r="5190" spans="8:21" x14ac:dyDescent="0.3">
      <c r="H5190" s="1"/>
      <c r="K5190" s="1"/>
      <c r="O5190" s="1"/>
      <c r="P5190" s="1"/>
      <c r="T5190" s="1"/>
      <c r="U5190" s="1"/>
    </row>
    <row r="5191" spans="8:21" x14ac:dyDescent="0.3">
      <c r="H5191" s="1"/>
      <c r="K5191" s="1"/>
      <c r="O5191" s="1"/>
      <c r="P5191" s="1"/>
      <c r="T5191" s="1"/>
      <c r="U5191" s="1"/>
    </row>
    <row r="5192" spans="8:21" x14ac:dyDescent="0.3">
      <c r="H5192" s="1"/>
      <c r="K5192" s="1"/>
      <c r="O5192" s="1"/>
      <c r="P5192" s="1"/>
      <c r="T5192" s="1"/>
      <c r="U5192" s="1"/>
    </row>
    <row r="5193" spans="8:21" x14ac:dyDescent="0.3">
      <c r="H5193" s="1"/>
      <c r="K5193" s="1"/>
      <c r="O5193" s="1"/>
      <c r="P5193" s="1"/>
      <c r="T5193" s="1"/>
      <c r="U5193" s="1"/>
    </row>
    <row r="5194" spans="8:21" x14ac:dyDescent="0.3">
      <c r="H5194" s="1"/>
      <c r="K5194" s="1"/>
      <c r="O5194" s="1"/>
      <c r="P5194" s="1"/>
      <c r="T5194" s="1"/>
      <c r="U5194" s="1"/>
    </row>
    <row r="5195" spans="8:21" x14ac:dyDescent="0.3">
      <c r="H5195" s="1"/>
      <c r="K5195" s="1"/>
      <c r="O5195" s="1"/>
      <c r="P5195" s="1"/>
      <c r="T5195" s="1"/>
      <c r="U5195" s="1"/>
    </row>
    <row r="5196" spans="8:21" x14ac:dyDescent="0.3">
      <c r="H5196" s="1"/>
      <c r="K5196" s="1"/>
      <c r="O5196" s="1"/>
      <c r="P5196" s="1"/>
      <c r="T5196" s="1"/>
      <c r="U5196" s="1"/>
    </row>
    <row r="5197" spans="8:21" x14ac:dyDescent="0.3">
      <c r="H5197" s="1"/>
      <c r="K5197" s="1"/>
      <c r="O5197" s="1"/>
      <c r="P5197" s="1"/>
      <c r="T5197" s="1"/>
      <c r="U5197" s="1"/>
    </row>
    <row r="5198" spans="8:21" x14ac:dyDescent="0.3">
      <c r="H5198" s="1"/>
      <c r="K5198" s="1"/>
      <c r="O5198" s="1"/>
      <c r="P5198" s="1"/>
      <c r="T5198" s="1"/>
      <c r="U5198" s="1"/>
    </row>
    <row r="5199" spans="8:21" x14ac:dyDescent="0.3">
      <c r="H5199" s="1"/>
      <c r="K5199" s="1"/>
      <c r="O5199" s="1"/>
      <c r="P5199" s="1"/>
      <c r="T5199" s="1"/>
      <c r="U5199" s="1"/>
    </row>
    <row r="5200" spans="8:21" x14ac:dyDescent="0.3">
      <c r="H5200" s="1"/>
      <c r="K5200" s="1"/>
      <c r="O5200" s="1"/>
      <c r="P5200" s="1"/>
      <c r="T5200" s="1"/>
      <c r="U5200" s="1"/>
    </row>
    <row r="5201" spans="8:21" x14ac:dyDescent="0.3">
      <c r="H5201" s="1"/>
      <c r="K5201" s="1"/>
      <c r="O5201" s="1"/>
      <c r="P5201" s="1"/>
      <c r="T5201" s="1"/>
      <c r="U5201" s="1"/>
    </row>
    <row r="5202" spans="8:21" x14ac:dyDescent="0.3">
      <c r="H5202" s="1"/>
      <c r="K5202" s="1"/>
      <c r="O5202" s="1"/>
      <c r="P5202" s="1"/>
      <c r="T5202" s="1"/>
      <c r="U5202" s="1"/>
    </row>
    <row r="5203" spans="8:21" x14ac:dyDescent="0.3">
      <c r="H5203" s="1"/>
      <c r="K5203" s="1"/>
      <c r="O5203" s="1"/>
      <c r="P5203" s="1"/>
      <c r="T5203" s="1"/>
      <c r="U5203" s="1"/>
    </row>
    <row r="5204" spans="8:21" x14ac:dyDescent="0.3">
      <c r="H5204" s="1"/>
      <c r="K5204" s="1"/>
      <c r="O5204" s="1"/>
      <c r="P5204" s="1"/>
      <c r="T5204" s="1"/>
      <c r="U5204" s="1"/>
    </row>
    <row r="5205" spans="8:21" x14ac:dyDescent="0.3">
      <c r="H5205" s="1"/>
      <c r="K5205" s="1"/>
      <c r="O5205" s="1"/>
      <c r="P5205" s="1"/>
      <c r="T5205" s="1"/>
      <c r="U5205" s="1"/>
    </row>
    <row r="5206" spans="8:21" x14ac:dyDescent="0.3">
      <c r="H5206" s="1"/>
      <c r="K5206" s="1"/>
      <c r="O5206" s="1"/>
      <c r="P5206" s="1"/>
      <c r="T5206" s="1"/>
      <c r="U5206" s="1"/>
    </row>
    <row r="5207" spans="8:21" x14ac:dyDescent="0.3">
      <c r="H5207" s="1"/>
      <c r="K5207" s="1"/>
      <c r="O5207" s="1"/>
      <c r="P5207" s="1"/>
      <c r="T5207" s="1"/>
      <c r="U5207" s="1"/>
    </row>
    <row r="5208" spans="8:21" x14ac:dyDescent="0.3">
      <c r="H5208" s="1"/>
      <c r="K5208" s="1"/>
      <c r="O5208" s="1"/>
      <c r="P5208" s="1"/>
      <c r="T5208" s="1"/>
      <c r="U5208" s="1"/>
    </row>
    <row r="5209" spans="8:21" x14ac:dyDescent="0.3">
      <c r="H5209" s="1"/>
      <c r="K5209" s="1"/>
      <c r="O5209" s="1"/>
      <c r="P5209" s="1"/>
      <c r="T5209" s="1"/>
      <c r="U5209" s="1"/>
    </row>
    <row r="5210" spans="8:21" x14ac:dyDescent="0.3">
      <c r="H5210" s="1"/>
      <c r="K5210" s="1"/>
      <c r="O5210" s="1"/>
      <c r="P5210" s="1"/>
      <c r="T5210" s="1"/>
      <c r="U5210" s="1"/>
    </row>
    <row r="5211" spans="8:21" x14ac:dyDescent="0.3">
      <c r="H5211" s="1"/>
      <c r="K5211" s="1"/>
      <c r="O5211" s="1"/>
      <c r="P5211" s="1"/>
      <c r="T5211" s="1"/>
      <c r="U5211" s="1"/>
    </row>
    <row r="5212" spans="8:21" x14ac:dyDescent="0.3">
      <c r="H5212" s="1"/>
      <c r="K5212" s="1"/>
      <c r="O5212" s="1"/>
      <c r="P5212" s="1"/>
      <c r="T5212" s="1"/>
      <c r="U5212" s="1"/>
    </row>
    <row r="5213" spans="8:21" x14ac:dyDescent="0.3">
      <c r="H5213" s="1"/>
      <c r="K5213" s="1"/>
      <c r="O5213" s="1"/>
      <c r="P5213" s="1"/>
      <c r="T5213" s="1"/>
      <c r="U5213" s="1"/>
    </row>
    <row r="5214" spans="8:21" x14ac:dyDescent="0.3">
      <c r="H5214" s="1"/>
      <c r="K5214" s="1"/>
      <c r="O5214" s="1"/>
      <c r="P5214" s="1"/>
      <c r="T5214" s="1"/>
      <c r="U5214" s="1"/>
    </row>
    <row r="5215" spans="8:21" x14ac:dyDescent="0.3">
      <c r="H5215" s="1"/>
      <c r="K5215" s="1"/>
      <c r="O5215" s="1"/>
      <c r="P5215" s="1"/>
      <c r="T5215" s="1"/>
      <c r="U5215" s="1"/>
    </row>
    <row r="5216" spans="8:21" x14ac:dyDescent="0.3">
      <c r="H5216" s="1"/>
      <c r="K5216" s="1"/>
      <c r="O5216" s="1"/>
      <c r="P5216" s="1"/>
      <c r="T5216" s="1"/>
      <c r="U5216" s="1"/>
    </row>
    <row r="5217" spans="8:21" x14ac:dyDescent="0.3">
      <c r="H5217" s="1"/>
      <c r="K5217" s="1"/>
      <c r="O5217" s="1"/>
      <c r="P5217" s="1"/>
      <c r="T5217" s="1"/>
      <c r="U5217" s="1"/>
    </row>
    <row r="5218" spans="8:21" x14ac:dyDescent="0.3">
      <c r="H5218" s="1"/>
      <c r="K5218" s="1"/>
      <c r="O5218" s="1"/>
      <c r="P5218" s="1"/>
      <c r="T5218" s="1"/>
      <c r="U5218" s="1"/>
    </row>
    <row r="5219" spans="8:21" x14ac:dyDescent="0.3">
      <c r="H5219" s="1"/>
      <c r="K5219" s="1"/>
      <c r="O5219" s="1"/>
      <c r="P5219" s="1"/>
      <c r="T5219" s="1"/>
      <c r="U5219" s="1"/>
    </row>
    <row r="5220" spans="8:21" x14ac:dyDescent="0.3">
      <c r="H5220" s="1"/>
      <c r="K5220" s="1"/>
      <c r="O5220" s="1"/>
      <c r="P5220" s="1"/>
      <c r="T5220" s="1"/>
      <c r="U5220" s="1"/>
    </row>
    <row r="5221" spans="8:21" x14ac:dyDescent="0.3">
      <c r="H5221" s="1"/>
      <c r="K5221" s="1"/>
      <c r="O5221" s="1"/>
      <c r="P5221" s="1"/>
      <c r="T5221" s="1"/>
      <c r="U5221" s="1"/>
    </row>
    <row r="5222" spans="8:21" x14ac:dyDescent="0.3">
      <c r="H5222" s="1"/>
      <c r="K5222" s="1"/>
      <c r="O5222" s="1"/>
      <c r="P5222" s="1"/>
      <c r="T5222" s="1"/>
      <c r="U5222" s="1"/>
    </row>
    <row r="5223" spans="8:21" x14ac:dyDescent="0.3">
      <c r="H5223" s="1"/>
      <c r="K5223" s="1"/>
      <c r="O5223" s="1"/>
      <c r="P5223" s="1"/>
      <c r="T5223" s="1"/>
      <c r="U5223" s="1"/>
    </row>
    <row r="5224" spans="8:21" x14ac:dyDescent="0.3">
      <c r="H5224" s="1"/>
      <c r="K5224" s="1"/>
      <c r="O5224" s="1"/>
      <c r="P5224" s="1"/>
      <c r="T5224" s="1"/>
      <c r="U5224" s="1"/>
    </row>
    <row r="5225" spans="8:21" x14ac:dyDescent="0.3">
      <c r="H5225" s="1"/>
      <c r="K5225" s="1"/>
      <c r="O5225" s="1"/>
      <c r="P5225" s="1"/>
      <c r="T5225" s="1"/>
      <c r="U5225" s="1"/>
    </row>
    <row r="5226" spans="8:21" x14ac:dyDescent="0.3">
      <c r="H5226" s="1"/>
      <c r="K5226" s="1"/>
      <c r="O5226" s="1"/>
      <c r="P5226" s="1"/>
      <c r="T5226" s="1"/>
      <c r="U5226" s="1"/>
    </row>
    <row r="5227" spans="8:21" x14ac:dyDescent="0.3">
      <c r="H5227" s="1"/>
      <c r="K5227" s="1"/>
      <c r="O5227" s="1"/>
      <c r="P5227" s="1"/>
      <c r="T5227" s="1"/>
      <c r="U5227" s="1"/>
    </row>
    <row r="5228" spans="8:21" x14ac:dyDescent="0.3">
      <c r="H5228" s="1"/>
      <c r="K5228" s="1"/>
      <c r="O5228" s="1"/>
      <c r="P5228" s="1"/>
      <c r="T5228" s="1"/>
      <c r="U5228" s="1"/>
    </row>
    <row r="5229" spans="8:21" x14ac:dyDescent="0.3">
      <c r="H5229" s="1"/>
      <c r="K5229" s="1"/>
      <c r="O5229" s="1"/>
      <c r="P5229" s="1"/>
      <c r="T5229" s="1"/>
      <c r="U5229" s="1"/>
    </row>
    <row r="5230" spans="8:21" x14ac:dyDescent="0.3">
      <c r="H5230" s="1"/>
      <c r="K5230" s="1"/>
      <c r="O5230" s="1"/>
      <c r="P5230" s="1"/>
      <c r="T5230" s="1"/>
      <c r="U5230" s="1"/>
    </row>
    <row r="5231" spans="8:21" x14ac:dyDescent="0.3">
      <c r="H5231" s="1"/>
      <c r="K5231" s="1"/>
      <c r="O5231" s="1"/>
      <c r="P5231" s="1"/>
      <c r="T5231" s="1"/>
      <c r="U5231" s="1"/>
    </row>
    <row r="5232" spans="8:21" x14ac:dyDescent="0.3">
      <c r="H5232" s="1"/>
      <c r="K5232" s="1"/>
      <c r="O5232" s="1"/>
      <c r="P5232" s="1"/>
      <c r="T5232" s="1"/>
      <c r="U5232" s="1"/>
    </row>
    <row r="5233" spans="8:21" x14ac:dyDescent="0.3">
      <c r="H5233" s="1"/>
      <c r="K5233" s="1"/>
      <c r="O5233" s="1"/>
      <c r="P5233" s="1"/>
      <c r="T5233" s="1"/>
      <c r="U5233" s="1"/>
    </row>
    <row r="5234" spans="8:21" x14ac:dyDescent="0.3">
      <c r="H5234" s="1"/>
      <c r="K5234" s="1"/>
      <c r="O5234" s="1"/>
      <c r="P5234" s="1"/>
      <c r="T5234" s="1"/>
      <c r="U5234" s="1"/>
    </row>
    <row r="5235" spans="8:21" x14ac:dyDescent="0.3">
      <c r="H5235" s="1"/>
      <c r="K5235" s="1"/>
      <c r="O5235" s="1"/>
      <c r="P5235" s="1"/>
      <c r="T5235" s="1"/>
      <c r="U5235" s="1"/>
    </row>
    <row r="5236" spans="8:21" x14ac:dyDescent="0.3">
      <c r="H5236" s="1"/>
      <c r="K5236" s="1"/>
      <c r="O5236" s="1"/>
      <c r="P5236" s="1"/>
      <c r="T5236" s="1"/>
      <c r="U5236" s="1"/>
    </row>
    <row r="5237" spans="8:21" x14ac:dyDescent="0.3">
      <c r="H5237" s="1"/>
      <c r="K5237" s="1"/>
      <c r="O5237" s="1"/>
      <c r="P5237" s="1"/>
      <c r="T5237" s="1"/>
      <c r="U5237" s="1"/>
    </row>
    <row r="5238" spans="8:21" x14ac:dyDescent="0.3">
      <c r="H5238" s="1"/>
      <c r="K5238" s="1"/>
      <c r="O5238" s="1"/>
      <c r="P5238" s="1"/>
      <c r="T5238" s="1"/>
      <c r="U5238" s="1"/>
    </row>
    <row r="5239" spans="8:21" x14ac:dyDescent="0.3">
      <c r="H5239" s="1"/>
      <c r="K5239" s="1"/>
      <c r="O5239" s="1"/>
      <c r="P5239" s="1"/>
      <c r="T5239" s="1"/>
      <c r="U5239" s="1"/>
    </row>
    <row r="5240" spans="8:21" x14ac:dyDescent="0.3">
      <c r="H5240" s="1"/>
      <c r="K5240" s="1"/>
      <c r="O5240" s="1"/>
      <c r="P5240" s="1"/>
      <c r="T5240" s="1"/>
      <c r="U5240" s="1"/>
    </row>
    <row r="5241" spans="8:21" x14ac:dyDescent="0.3">
      <c r="H5241" s="1"/>
      <c r="K5241" s="1"/>
      <c r="O5241" s="1"/>
      <c r="P5241" s="1"/>
      <c r="T5241" s="1"/>
      <c r="U5241" s="1"/>
    </row>
    <row r="5242" spans="8:21" x14ac:dyDescent="0.3">
      <c r="H5242" s="1"/>
      <c r="K5242" s="1"/>
      <c r="O5242" s="1"/>
      <c r="P5242" s="1"/>
      <c r="T5242" s="1"/>
      <c r="U5242" s="1"/>
    </row>
    <row r="5243" spans="8:21" x14ac:dyDescent="0.3">
      <c r="H5243" s="1"/>
      <c r="K5243" s="1"/>
      <c r="O5243" s="1"/>
      <c r="P5243" s="1"/>
      <c r="T5243" s="1"/>
      <c r="U5243" s="1"/>
    </row>
    <row r="5244" spans="8:21" x14ac:dyDescent="0.3">
      <c r="H5244" s="1"/>
      <c r="K5244" s="1"/>
      <c r="O5244" s="1"/>
      <c r="P5244" s="1"/>
      <c r="T5244" s="1"/>
      <c r="U5244" s="1"/>
    </row>
    <row r="5245" spans="8:21" x14ac:dyDescent="0.3">
      <c r="H5245" s="1"/>
      <c r="K5245" s="1"/>
      <c r="O5245" s="1"/>
      <c r="P5245" s="1"/>
      <c r="T5245" s="1"/>
      <c r="U5245" s="1"/>
    </row>
    <row r="5246" spans="8:21" x14ac:dyDescent="0.3">
      <c r="H5246" s="1"/>
      <c r="K5246" s="1"/>
      <c r="O5246" s="1"/>
      <c r="P5246" s="1"/>
      <c r="T5246" s="1"/>
      <c r="U5246" s="1"/>
    </row>
    <row r="5247" spans="8:21" x14ac:dyDescent="0.3">
      <c r="H5247" s="1"/>
      <c r="K5247" s="1"/>
      <c r="O5247" s="1"/>
      <c r="P5247" s="1"/>
      <c r="T5247" s="1"/>
      <c r="U5247" s="1"/>
    </row>
    <row r="5248" spans="8:21" x14ac:dyDescent="0.3">
      <c r="H5248" s="1"/>
      <c r="K5248" s="1"/>
      <c r="O5248" s="1"/>
      <c r="P5248" s="1"/>
      <c r="T5248" s="1"/>
      <c r="U5248" s="1"/>
    </row>
    <row r="5249" spans="8:21" x14ac:dyDescent="0.3">
      <c r="H5249" s="1"/>
      <c r="K5249" s="1"/>
      <c r="O5249" s="1"/>
      <c r="P5249" s="1"/>
      <c r="T5249" s="1"/>
      <c r="U5249" s="1"/>
    </row>
    <row r="5250" spans="8:21" x14ac:dyDescent="0.3">
      <c r="H5250" s="1"/>
      <c r="K5250" s="1"/>
      <c r="O5250" s="1"/>
      <c r="P5250" s="1"/>
      <c r="T5250" s="1"/>
      <c r="U5250" s="1"/>
    </row>
    <row r="5251" spans="8:21" x14ac:dyDescent="0.3">
      <c r="H5251" s="1"/>
      <c r="K5251" s="1"/>
      <c r="O5251" s="1"/>
      <c r="P5251" s="1"/>
      <c r="T5251" s="1"/>
      <c r="U5251" s="1"/>
    </row>
    <row r="5252" spans="8:21" x14ac:dyDescent="0.3">
      <c r="H5252" s="1"/>
      <c r="K5252" s="1"/>
      <c r="O5252" s="1"/>
      <c r="P5252" s="1"/>
      <c r="T5252" s="1"/>
      <c r="U5252" s="1"/>
    </row>
    <row r="5253" spans="8:21" x14ac:dyDescent="0.3">
      <c r="H5253" s="1"/>
      <c r="K5253" s="1"/>
      <c r="O5253" s="1"/>
      <c r="P5253" s="1"/>
      <c r="T5253" s="1"/>
      <c r="U5253" s="1"/>
    </row>
    <row r="5254" spans="8:21" x14ac:dyDescent="0.3">
      <c r="H5254" s="1"/>
      <c r="K5254" s="1"/>
      <c r="O5254" s="1"/>
      <c r="P5254" s="1"/>
      <c r="T5254" s="1"/>
      <c r="U5254" s="1"/>
    </row>
    <row r="5255" spans="8:21" x14ac:dyDescent="0.3">
      <c r="H5255" s="1"/>
      <c r="K5255" s="1"/>
      <c r="O5255" s="1"/>
      <c r="P5255" s="1"/>
      <c r="T5255" s="1"/>
      <c r="U5255" s="1"/>
    </row>
    <row r="5256" spans="8:21" x14ac:dyDescent="0.3">
      <c r="H5256" s="1"/>
      <c r="K5256" s="1"/>
      <c r="O5256" s="1"/>
      <c r="P5256" s="1"/>
      <c r="T5256" s="1"/>
      <c r="U5256" s="1"/>
    </row>
    <row r="5257" spans="8:21" x14ac:dyDescent="0.3">
      <c r="H5257" s="1"/>
      <c r="K5257" s="1"/>
      <c r="O5257" s="1"/>
      <c r="P5257" s="1"/>
      <c r="T5257" s="1"/>
      <c r="U5257" s="1"/>
    </row>
    <row r="5258" spans="8:21" x14ac:dyDescent="0.3">
      <c r="H5258" s="1"/>
      <c r="K5258" s="1"/>
      <c r="O5258" s="1"/>
      <c r="P5258" s="1"/>
      <c r="T5258" s="1"/>
      <c r="U5258" s="1"/>
    </row>
    <row r="5259" spans="8:21" x14ac:dyDescent="0.3">
      <c r="H5259" s="1"/>
      <c r="K5259" s="1"/>
      <c r="O5259" s="1"/>
      <c r="P5259" s="1"/>
      <c r="T5259" s="1"/>
      <c r="U5259" s="1"/>
    </row>
    <row r="5260" spans="8:21" x14ac:dyDescent="0.3">
      <c r="H5260" s="1"/>
      <c r="K5260" s="1"/>
      <c r="O5260" s="1"/>
      <c r="P5260" s="1"/>
      <c r="T5260" s="1"/>
      <c r="U5260" s="1"/>
    </row>
    <row r="5261" spans="8:21" x14ac:dyDescent="0.3">
      <c r="H5261" s="1"/>
      <c r="K5261" s="1"/>
      <c r="O5261" s="1"/>
      <c r="P5261" s="1"/>
      <c r="T5261" s="1"/>
      <c r="U5261" s="1"/>
    </row>
    <row r="5262" spans="8:21" x14ac:dyDescent="0.3">
      <c r="H5262" s="1"/>
      <c r="K5262" s="1"/>
      <c r="O5262" s="1"/>
      <c r="P5262" s="1"/>
      <c r="T5262" s="1"/>
      <c r="U5262" s="1"/>
    </row>
    <row r="5263" spans="8:21" x14ac:dyDescent="0.3">
      <c r="H5263" s="1"/>
      <c r="K5263" s="1"/>
      <c r="O5263" s="1"/>
      <c r="P5263" s="1"/>
      <c r="T5263" s="1"/>
      <c r="U5263" s="1"/>
    </row>
    <row r="5264" spans="8:21" x14ac:dyDescent="0.3">
      <c r="H5264" s="1"/>
      <c r="K5264" s="1"/>
      <c r="O5264" s="1"/>
      <c r="P5264" s="1"/>
      <c r="T5264" s="1"/>
      <c r="U5264" s="1"/>
    </row>
    <row r="5265" spans="8:21" x14ac:dyDescent="0.3">
      <c r="H5265" s="1"/>
      <c r="K5265" s="1"/>
      <c r="O5265" s="1"/>
      <c r="P5265" s="1"/>
      <c r="T5265" s="1"/>
      <c r="U5265" s="1"/>
    </row>
    <row r="5266" spans="8:21" x14ac:dyDescent="0.3">
      <c r="H5266" s="1"/>
      <c r="K5266" s="1"/>
      <c r="O5266" s="1"/>
      <c r="P5266" s="1"/>
      <c r="T5266" s="1"/>
      <c r="U5266" s="1"/>
    </row>
    <row r="5267" spans="8:21" x14ac:dyDescent="0.3">
      <c r="H5267" s="1"/>
      <c r="K5267" s="1"/>
      <c r="O5267" s="1"/>
      <c r="P5267" s="1"/>
      <c r="T5267" s="1"/>
      <c r="U5267" s="1"/>
    </row>
    <row r="5268" spans="8:21" x14ac:dyDescent="0.3">
      <c r="H5268" s="1"/>
      <c r="K5268" s="1"/>
      <c r="O5268" s="1"/>
      <c r="P5268" s="1"/>
      <c r="T5268" s="1"/>
      <c r="U5268" s="1"/>
    </row>
    <row r="5269" spans="8:21" x14ac:dyDescent="0.3">
      <c r="H5269" s="1"/>
      <c r="K5269" s="1"/>
      <c r="O5269" s="1"/>
      <c r="P5269" s="1"/>
      <c r="T5269" s="1"/>
      <c r="U5269" s="1"/>
    </row>
    <row r="5270" spans="8:21" x14ac:dyDescent="0.3">
      <c r="H5270" s="1"/>
      <c r="K5270" s="1"/>
      <c r="O5270" s="1"/>
      <c r="P5270" s="1"/>
      <c r="T5270" s="1"/>
      <c r="U5270" s="1"/>
    </row>
    <row r="5271" spans="8:21" x14ac:dyDescent="0.3">
      <c r="H5271" s="1"/>
      <c r="K5271" s="1"/>
      <c r="O5271" s="1"/>
      <c r="P5271" s="1"/>
      <c r="T5271" s="1"/>
      <c r="U5271" s="1"/>
    </row>
    <row r="5272" spans="8:21" x14ac:dyDescent="0.3">
      <c r="H5272" s="1"/>
      <c r="K5272" s="1"/>
      <c r="O5272" s="1"/>
      <c r="P5272" s="1"/>
      <c r="T5272" s="1"/>
      <c r="U5272" s="1"/>
    </row>
    <row r="5273" spans="8:21" x14ac:dyDescent="0.3">
      <c r="H5273" s="1"/>
      <c r="K5273" s="1"/>
      <c r="O5273" s="1"/>
      <c r="P5273" s="1"/>
      <c r="T5273" s="1"/>
      <c r="U5273" s="1"/>
    </row>
    <row r="5274" spans="8:21" x14ac:dyDescent="0.3">
      <c r="H5274" s="1"/>
      <c r="K5274" s="1"/>
      <c r="O5274" s="1"/>
      <c r="P5274" s="1"/>
      <c r="T5274" s="1"/>
      <c r="U5274" s="1"/>
    </row>
    <row r="5275" spans="8:21" x14ac:dyDescent="0.3">
      <c r="H5275" s="1"/>
      <c r="K5275" s="1"/>
      <c r="O5275" s="1"/>
      <c r="P5275" s="1"/>
      <c r="T5275" s="1"/>
      <c r="U5275" s="1"/>
    </row>
    <row r="5276" spans="8:21" x14ac:dyDescent="0.3">
      <c r="H5276" s="1"/>
      <c r="K5276" s="1"/>
      <c r="O5276" s="1"/>
      <c r="P5276" s="1"/>
      <c r="T5276" s="1"/>
      <c r="U5276" s="1"/>
    </row>
    <row r="5277" spans="8:21" x14ac:dyDescent="0.3">
      <c r="H5277" s="1"/>
      <c r="K5277" s="1"/>
      <c r="O5277" s="1"/>
      <c r="P5277" s="1"/>
      <c r="T5277" s="1"/>
      <c r="U5277" s="1"/>
    </row>
    <row r="5278" spans="8:21" x14ac:dyDescent="0.3">
      <c r="H5278" s="1"/>
      <c r="K5278" s="1"/>
      <c r="O5278" s="1"/>
      <c r="P5278" s="1"/>
      <c r="T5278" s="1"/>
      <c r="U5278" s="1"/>
    </row>
    <row r="5279" spans="8:21" x14ac:dyDescent="0.3">
      <c r="H5279" s="1"/>
      <c r="K5279" s="1"/>
      <c r="O5279" s="1"/>
      <c r="P5279" s="1"/>
      <c r="T5279" s="1"/>
      <c r="U5279" s="1"/>
    </row>
    <row r="5280" spans="8:21" x14ac:dyDescent="0.3">
      <c r="H5280" s="1"/>
      <c r="K5280" s="1"/>
      <c r="O5280" s="1"/>
      <c r="P5280" s="1"/>
      <c r="T5280" s="1"/>
      <c r="U5280" s="1"/>
    </row>
    <row r="5281" spans="8:21" x14ac:dyDescent="0.3">
      <c r="H5281" s="1"/>
      <c r="K5281" s="1"/>
      <c r="O5281" s="1"/>
      <c r="P5281" s="1"/>
      <c r="T5281" s="1"/>
      <c r="U5281" s="1"/>
    </row>
    <row r="5282" spans="8:21" x14ac:dyDescent="0.3">
      <c r="H5282" s="1"/>
      <c r="K5282" s="1"/>
      <c r="O5282" s="1"/>
      <c r="P5282" s="1"/>
      <c r="T5282" s="1"/>
      <c r="U5282" s="1"/>
    </row>
    <row r="5283" spans="8:21" x14ac:dyDescent="0.3">
      <c r="H5283" s="1"/>
      <c r="K5283" s="1"/>
      <c r="O5283" s="1"/>
      <c r="P5283" s="1"/>
      <c r="T5283" s="1"/>
      <c r="U5283" s="1"/>
    </row>
    <row r="5284" spans="8:21" x14ac:dyDescent="0.3">
      <c r="H5284" s="1"/>
      <c r="K5284" s="1"/>
      <c r="O5284" s="1"/>
      <c r="P5284" s="1"/>
      <c r="T5284" s="1"/>
      <c r="U5284" s="1"/>
    </row>
    <row r="5285" spans="8:21" x14ac:dyDescent="0.3">
      <c r="H5285" s="1"/>
      <c r="K5285" s="1"/>
      <c r="O5285" s="1"/>
      <c r="P5285" s="1"/>
      <c r="T5285" s="1"/>
      <c r="U5285" s="1"/>
    </row>
    <row r="5286" spans="8:21" x14ac:dyDescent="0.3">
      <c r="H5286" s="1"/>
      <c r="K5286" s="1"/>
      <c r="O5286" s="1"/>
      <c r="P5286" s="1"/>
      <c r="T5286" s="1"/>
      <c r="U5286" s="1"/>
    </row>
    <row r="5287" spans="8:21" x14ac:dyDescent="0.3">
      <c r="H5287" s="1"/>
      <c r="K5287" s="1"/>
      <c r="O5287" s="1"/>
      <c r="P5287" s="1"/>
      <c r="T5287" s="1"/>
      <c r="U5287" s="1"/>
    </row>
    <row r="5288" spans="8:21" x14ac:dyDescent="0.3">
      <c r="H5288" s="1"/>
      <c r="K5288" s="1"/>
      <c r="O5288" s="1"/>
      <c r="P5288" s="1"/>
      <c r="T5288" s="1"/>
      <c r="U5288" s="1"/>
    </row>
    <row r="5289" spans="8:21" x14ac:dyDescent="0.3">
      <c r="H5289" s="1"/>
      <c r="K5289" s="1"/>
      <c r="O5289" s="1"/>
      <c r="P5289" s="1"/>
      <c r="T5289" s="1"/>
      <c r="U5289" s="1"/>
    </row>
    <row r="5290" spans="8:21" x14ac:dyDescent="0.3">
      <c r="H5290" s="1"/>
      <c r="K5290" s="1"/>
      <c r="O5290" s="1"/>
      <c r="P5290" s="1"/>
      <c r="T5290" s="1"/>
      <c r="U5290" s="1"/>
    </row>
    <row r="5291" spans="8:21" x14ac:dyDescent="0.3">
      <c r="H5291" s="1"/>
      <c r="K5291" s="1"/>
      <c r="O5291" s="1"/>
      <c r="P5291" s="1"/>
      <c r="T5291" s="1"/>
      <c r="U5291" s="1"/>
    </row>
    <row r="5292" spans="8:21" x14ac:dyDescent="0.3">
      <c r="H5292" s="1"/>
      <c r="K5292" s="1"/>
      <c r="O5292" s="1"/>
      <c r="P5292" s="1"/>
      <c r="T5292" s="1"/>
      <c r="U5292" s="1"/>
    </row>
    <row r="5293" spans="8:21" x14ac:dyDescent="0.3">
      <c r="H5293" s="1"/>
      <c r="K5293" s="1"/>
      <c r="O5293" s="1"/>
      <c r="P5293" s="1"/>
      <c r="T5293" s="1"/>
      <c r="U5293" s="1"/>
    </row>
    <row r="5294" spans="8:21" x14ac:dyDescent="0.3">
      <c r="H5294" s="1"/>
      <c r="K5294" s="1"/>
      <c r="O5294" s="1"/>
      <c r="P5294" s="1"/>
      <c r="T5294" s="1"/>
      <c r="U5294" s="1"/>
    </row>
    <row r="5295" spans="8:21" x14ac:dyDescent="0.3">
      <c r="H5295" s="1"/>
      <c r="K5295" s="1"/>
      <c r="O5295" s="1"/>
      <c r="P5295" s="1"/>
      <c r="T5295" s="1"/>
      <c r="U5295" s="1"/>
    </row>
    <row r="5296" spans="8:21" x14ac:dyDescent="0.3">
      <c r="H5296" s="1"/>
      <c r="K5296" s="1"/>
      <c r="O5296" s="1"/>
      <c r="P5296" s="1"/>
      <c r="T5296" s="1"/>
      <c r="U5296" s="1"/>
    </row>
    <row r="5297" spans="8:21" x14ac:dyDescent="0.3">
      <c r="H5297" s="1"/>
      <c r="K5297" s="1"/>
      <c r="O5297" s="1"/>
      <c r="P5297" s="1"/>
      <c r="T5297" s="1"/>
      <c r="U5297" s="1"/>
    </row>
    <row r="5298" spans="8:21" x14ac:dyDescent="0.3">
      <c r="H5298" s="1"/>
      <c r="K5298" s="1"/>
      <c r="O5298" s="1"/>
      <c r="P5298" s="1"/>
      <c r="T5298" s="1"/>
      <c r="U5298" s="1"/>
    </row>
    <row r="5299" spans="8:21" x14ac:dyDescent="0.3">
      <c r="H5299" s="1"/>
      <c r="K5299" s="1"/>
      <c r="O5299" s="1"/>
      <c r="P5299" s="1"/>
      <c r="T5299" s="1"/>
      <c r="U5299" s="1"/>
    </row>
    <row r="5300" spans="8:21" x14ac:dyDescent="0.3">
      <c r="H5300" s="1"/>
      <c r="K5300" s="1"/>
      <c r="O5300" s="1"/>
      <c r="P5300" s="1"/>
      <c r="T5300" s="1"/>
      <c r="U5300" s="1"/>
    </row>
    <row r="5301" spans="8:21" x14ac:dyDescent="0.3">
      <c r="H5301" s="1"/>
      <c r="K5301" s="1"/>
      <c r="O5301" s="1"/>
      <c r="P5301" s="1"/>
      <c r="T5301" s="1"/>
      <c r="U5301" s="1"/>
    </row>
    <row r="5302" spans="8:21" x14ac:dyDescent="0.3">
      <c r="H5302" s="1"/>
      <c r="K5302" s="1"/>
      <c r="O5302" s="1"/>
      <c r="P5302" s="1"/>
      <c r="T5302" s="1"/>
      <c r="U5302" s="1"/>
    </row>
    <row r="5303" spans="8:21" x14ac:dyDescent="0.3">
      <c r="H5303" s="1"/>
      <c r="K5303" s="1"/>
      <c r="O5303" s="1"/>
      <c r="P5303" s="1"/>
      <c r="T5303" s="1"/>
      <c r="U5303" s="1"/>
    </row>
    <row r="5304" spans="8:21" x14ac:dyDescent="0.3">
      <c r="H5304" s="1"/>
      <c r="K5304" s="1"/>
      <c r="O5304" s="1"/>
      <c r="P5304" s="1"/>
      <c r="T5304" s="1"/>
      <c r="U5304" s="1"/>
    </row>
    <row r="5305" spans="8:21" x14ac:dyDescent="0.3">
      <c r="H5305" s="1"/>
      <c r="K5305" s="1"/>
      <c r="O5305" s="1"/>
      <c r="P5305" s="1"/>
      <c r="T5305" s="1"/>
      <c r="U5305" s="1"/>
    </row>
    <row r="5306" spans="8:21" x14ac:dyDescent="0.3">
      <c r="H5306" s="1"/>
      <c r="K5306" s="1"/>
      <c r="O5306" s="1"/>
      <c r="P5306" s="1"/>
      <c r="T5306" s="1"/>
      <c r="U5306" s="1"/>
    </row>
    <row r="5307" spans="8:21" x14ac:dyDescent="0.3">
      <c r="H5307" s="1"/>
      <c r="K5307" s="1"/>
      <c r="O5307" s="1"/>
      <c r="P5307" s="1"/>
      <c r="T5307" s="1"/>
      <c r="U5307" s="1"/>
    </row>
    <row r="5308" spans="8:21" x14ac:dyDescent="0.3">
      <c r="H5308" s="1"/>
      <c r="K5308" s="1"/>
      <c r="O5308" s="1"/>
      <c r="P5308" s="1"/>
      <c r="T5308" s="1"/>
      <c r="U5308" s="1"/>
    </row>
    <row r="5309" spans="8:21" x14ac:dyDescent="0.3">
      <c r="H5309" s="1"/>
      <c r="K5309" s="1"/>
      <c r="O5309" s="1"/>
      <c r="P5309" s="1"/>
      <c r="T5309" s="1"/>
      <c r="U5309" s="1"/>
    </row>
    <row r="5310" spans="8:21" x14ac:dyDescent="0.3">
      <c r="H5310" s="1"/>
      <c r="K5310" s="1"/>
      <c r="O5310" s="1"/>
      <c r="P5310" s="1"/>
      <c r="T5310" s="1"/>
      <c r="U5310" s="1"/>
    </row>
    <row r="5311" spans="8:21" x14ac:dyDescent="0.3">
      <c r="H5311" s="1"/>
      <c r="K5311" s="1"/>
      <c r="O5311" s="1"/>
      <c r="P5311" s="1"/>
      <c r="T5311" s="1"/>
      <c r="U5311" s="1"/>
    </row>
    <row r="5312" spans="8:21" x14ac:dyDescent="0.3">
      <c r="H5312" s="1"/>
      <c r="K5312" s="1"/>
      <c r="O5312" s="1"/>
      <c r="P5312" s="1"/>
      <c r="T5312" s="1"/>
      <c r="U5312" s="1"/>
    </row>
    <row r="5313" spans="8:21" x14ac:dyDescent="0.3">
      <c r="H5313" s="1"/>
      <c r="K5313" s="1"/>
      <c r="O5313" s="1"/>
      <c r="P5313" s="1"/>
      <c r="T5313" s="1"/>
      <c r="U5313" s="1"/>
    </row>
    <row r="5314" spans="8:21" x14ac:dyDescent="0.3">
      <c r="H5314" s="1"/>
      <c r="K5314" s="1"/>
      <c r="O5314" s="1"/>
      <c r="P5314" s="1"/>
      <c r="T5314" s="1"/>
      <c r="U5314" s="1"/>
    </row>
    <row r="5315" spans="8:21" x14ac:dyDescent="0.3">
      <c r="H5315" s="1"/>
      <c r="K5315" s="1"/>
      <c r="O5315" s="1"/>
      <c r="P5315" s="1"/>
      <c r="T5315" s="1"/>
      <c r="U5315" s="1"/>
    </row>
    <row r="5316" spans="8:21" x14ac:dyDescent="0.3">
      <c r="H5316" s="1"/>
      <c r="K5316" s="1"/>
      <c r="O5316" s="1"/>
      <c r="P5316" s="1"/>
      <c r="T5316" s="1"/>
      <c r="U5316" s="1"/>
    </row>
    <row r="5317" spans="8:21" x14ac:dyDescent="0.3">
      <c r="H5317" s="1"/>
      <c r="K5317" s="1"/>
      <c r="O5317" s="1"/>
      <c r="P5317" s="1"/>
      <c r="T5317" s="1"/>
      <c r="U5317" s="1"/>
    </row>
    <row r="5318" spans="8:21" x14ac:dyDescent="0.3">
      <c r="H5318" s="1"/>
      <c r="K5318" s="1"/>
      <c r="O5318" s="1"/>
      <c r="P5318" s="1"/>
      <c r="T5318" s="1"/>
      <c r="U5318" s="1"/>
    </row>
    <row r="5319" spans="8:21" x14ac:dyDescent="0.3">
      <c r="H5319" s="1"/>
      <c r="K5319" s="1"/>
      <c r="O5319" s="1"/>
      <c r="P5319" s="1"/>
      <c r="T5319" s="1"/>
      <c r="U5319" s="1"/>
    </row>
    <row r="5320" spans="8:21" x14ac:dyDescent="0.3">
      <c r="H5320" s="1"/>
      <c r="K5320" s="1"/>
      <c r="O5320" s="1"/>
      <c r="P5320" s="1"/>
      <c r="T5320" s="1"/>
      <c r="U5320" s="1"/>
    </row>
    <row r="5321" spans="8:21" x14ac:dyDescent="0.3">
      <c r="H5321" s="1"/>
      <c r="K5321" s="1"/>
      <c r="O5321" s="1"/>
      <c r="P5321" s="1"/>
      <c r="T5321" s="1"/>
      <c r="U5321" s="1"/>
    </row>
    <row r="5322" spans="8:21" x14ac:dyDescent="0.3">
      <c r="H5322" s="1"/>
      <c r="K5322" s="1"/>
      <c r="O5322" s="1"/>
      <c r="P5322" s="1"/>
      <c r="T5322" s="1"/>
      <c r="U5322" s="1"/>
    </row>
    <row r="5323" spans="8:21" x14ac:dyDescent="0.3">
      <c r="H5323" s="1"/>
      <c r="K5323" s="1"/>
      <c r="O5323" s="1"/>
      <c r="P5323" s="1"/>
      <c r="T5323" s="1"/>
      <c r="U5323" s="1"/>
    </row>
    <row r="5324" spans="8:21" x14ac:dyDescent="0.3">
      <c r="H5324" s="1"/>
      <c r="K5324" s="1"/>
      <c r="O5324" s="1"/>
      <c r="P5324" s="1"/>
      <c r="T5324" s="1"/>
      <c r="U5324" s="1"/>
    </row>
    <row r="5325" spans="8:21" x14ac:dyDescent="0.3">
      <c r="H5325" s="1"/>
      <c r="K5325" s="1"/>
      <c r="O5325" s="1"/>
      <c r="P5325" s="1"/>
      <c r="T5325" s="1"/>
      <c r="U5325" s="1"/>
    </row>
    <row r="5326" spans="8:21" x14ac:dyDescent="0.3">
      <c r="H5326" s="1"/>
      <c r="K5326" s="1"/>
      <c r="O5326" s="1"/>
      <c r="P5326" s="1"/>
      <c r="T5326" s="1"/>
      <c r="U5326" s="1"/>
    </row>
    <row r="5327" spans="8:21" x14ac:dyDescent="0.3">
      <c r="H5327" s="1"/>
      <c r="K5327" s="1"/>
      <c r="O5327" s="1"/>
      <c r="P5327" s="1"/>
      <c r="T5327" s="1"/>
      <c r="U5327" s="1"/>
    </row>
    <row r="5328" spans="8:21" x14ac:dyDescent="0.3">
      <c r="H5328" s="1"/>
      <c r="K5328" s="1"/>
      <c r="O5328" s="1"/>
      <c r="P5328" s="1"/>
      <c r="T5328" s="1"/>
      <c r="U5328" s="1"/>
    </row>
    <row r="5329" spans="8:21" x14ac:dyDescent="0.3">
      <c r="H5329" s="1"/>
      <c r="K5329" s="1"/>
      <c r="O5329" s="1"/>
      <c r="P5329" s="1"/>
      <c r="T5329" s="1"/>
      <c r="U5329" s="1"/>
    </row>
    <row r="5330" spans="8:21" x14ac:dyDescent="0.3">
      <c r="H5330" s="1"/>
      <c r="K5330" s="1"/>
      <c r="O5330" s="1"/>
      <c r="P5330" s="1"/>
      <c r="T5330" s="1"/>
      <c r="U5330" s="1"/>
    </row>
    <row r="5331" spans="8:21" x14ac:dyDescent="0.3">
      <c r="H5331" s="1"/>
      <c r="K5331" s="1"/>
      <c r="O5331" s="1"/>
      <c r="P5331" s="1"/>
      <c r="T5331" s="1"/>
      <c r="U5331" s="1"/>
    </row>
    <row r="5332" spans="8:21" x14ac:dyDescent="0.3">
      <c r="H5332" s="1"/>
      <c r="K5332" s="1"/>
      <c r="O5332" s="1"/>
      <c r="P5332" s="1"/>
      <c r="T5332" s="1"/>
      <c r="U5332" s="1"/>
    </row>
    <row r="5333" spans="8:21" x14ac:dyDescent="0.3">
      <c r="H5333" s="1"/>
      <c r="K5333" s="1"/>
      <c r="O5333" s="1"/>
      <c r="P5333" s="1"/>
      <c r="T5333" s="1"/>
      <c r="U5333" s="1"/>
    </row>
    <row r="5334" spans="8:21" x14ac:dyDescent="0.3">
      <c r="H5334" s="1"/>
      <c r="K5334" s="1"/>
      <c r="O5334" s="1"/>
      <c r="P5334" s="1"/>
      <c r="T5334" s="1"/>
      <c r="U5334" s="1"/>
    </row>
    <row r="5335" spans="8:21" x14ac:dyDescent="0.3">
      <c r="H5335" s="1"/>
      <c r="K5335" s="1"/>
      <c r="O5335" s="1"/>
      <c r="P5335" s="1"/>
      <c r="T5335" s="1"/>
      <c r="U5335" s="1"/>
    </row>
    <row r="5336" spans="8:21" x14ac:dyDescent="0.3">
      <c r="H5336" s="1"/>
      <c r="K5336" s="1"/>
      <c r="O5336" s="1"/>
      <c r="P5336" s="1"/>
      <c r="T5336" s="1"/>
      <c r="U5336" s="1"/>
    </row>
    <row r="5337" spans="8:21" x14ac:dyDescent="0.3">
      <c r="H5337" s="1"/>
      <c r="K5337" s="1"/>
      <c r="O5337" s="1"/>
      <c r="P5337" s="1"/>
      <c r="T5337" s="1"/>
      <c r="U5337" s="1"/>
    </row>
    <row r="5338" spans="8:21" x14ac:dyDescent="0.3">
      <c r="H5338" s="1"/>
      <c r="K5338" s="1"/>
      <c r="O5338" s="1"/>
      <c r="P5338" s="1"/>
      <c r="T5338" s="1"/>
      <c r="U5338" s="1"/>
    </row>
    <row r="5339" spans="8:21" x14ac:dyDescent="0.3">
      <c r="H5339" s="1"/>
      <c r="K5339" s="1"/>
      <c r="O5339" s="1"/>
      <c r="P5339" s="1"/>
      <c r="T5339" s="1"/>
      <c r="U5339" s="1"/>
    </row>
    <row r="5340" spans="8:21" x14ac:dyDescent="0.3">
      <c r="H5340" s="1"/>
      <c r="K5340" s="1"/>
      <c r="O5340" s="1"/>
      <c r="P5340" s="1"/>
      <c r="T5340" s="1"/>
      <c r="U5340" s="1"/>
    </row>
    <row r="5341" spans="8:21" x14ac:dyDescent="0.3">
      <c r="H5341" s="1"/>
      <c r="K5341" s="1"/>
      <c r="O5341" s="1"/>
      <c r="P5341" s="1"/>
      <c r="T5341" s="1"/>
      <c r="U5341" s="1"/>
    </row>
    <row r="5342" spans="8:21" x14ac:dyDescent="0.3">
      <c r="H5342" s="1"/>
      <c r="K5342" s="1"/>
      <c r="O5342" s="1"/>
      <c r="P5342" s="1"/>
      <c r="T5342" s="1"/>
      <c r="U5342" s="1"/>
    </row>
    <row r="5343" spans="8:21" x14ac:dyDescent="0.3">
      <c r="H5343" s="1"/>
      <c r="K5343" s="1"/>
      <c r="O5343" s="1"/>
      <c r="P5343" s="1"/>
      <c r="T5343" s="1"/>
      <c r="U5343" s="1"/>
    </row>
    <row r="5344" spans="8:21" x14ac:dyDescent="0.3">
      <c r="H5344" s="1"/>
      <c r="K5344" s="1"/>
      <c r="O5344" s="1"/>
      <c r="P5344" s="1"/>
      <c r="T5344" s="1"/>
      <c r="U5344" s="1"/>
    </row>
    <row r="5345" spans="8:21" x14ac:dyDescent="0.3">
      <c r="H5345" s="1"/>
      <c r="K5345" s="1"/>
      <c r="O5345" s="1"/>
      <c r="P5345" s="1"/>
      <c r="T5345" s="1"/>
      <c r="U5345" s="1"/>
    </row>
    <row r="5346" spans="8:21" x14ac:dyDescent="0.3">
      <c r="H5346" s="1"/>
      <c r="K5346" s="1"/>
      <c r="O5346" s="1"/>
      <c r="P5346" s="1"/>
      <c r="T5346" s="1"/>
      <c r="U5346" s="1"/>
    </row>
    <row r="5347" spans="8:21" x14ac:dyDescent="0.3">
      <c r="H5347" s="1"/>
      <c r="K5347" s="1"/>
      <c r="O5347" s="1"/>
      <c r="P5347" s="1"/>
      <c r="T5347" s="1"/>
      <c r="U5347" s="1"/>
    </row>
    <row r="5348" spans="8:21" x14ac:dyDescent="0.3">
      <c r="H5348" s="1"/>
      <c r="K5348" s="1"/>
      <c r="O5348" s="1"/>
      <c r="P5348" s="1"/>
      <c r="T5348" s="1"/>
      <c r="U5348" s="1"/>
    </row>
    <row r="5349" spans="8:21" x14ac:dyDescent="0.3">
      <c r="H5349" s="1"/>
      <c r="K5349" s="1"/>
      <c r="O5349" s="1"/>
      <c r="P5349" s="1"/>
      <c r="T5349" s="1"/>
      <c r="U5349" s="1"/>
    </row>
    <row r="5350" spans="8:21" x14ac:dyDescent="0.3">
      <c r="H5350" s="1"/>
      <c r="K5350" s="1"/>
      <c r="O5350" s="1"/>
      <c r="P5350" s="1"/>
      <c r="T5350" s="1"/>
      <c r="U5350" s="1"/>
    </row>
    <row r="5351" spans="8:21" x14ac:dyDescent="0.3">
      <c r="H5351" s="1"/>
      <c r="K5351" s="1"/>
      <c r="O5351" s="1"/>
      <c r="P5351" s="1"/>
      <c r="T5351" s="1"/>
      <c r="U5351" s="1"/>
    </row>
    <row r="5352" spans="8:21" x14ac:dyDescent="0.3">
      <c r="H5352" s="1"/>
      <c r="K5352" s="1"/>
      <c r="O5352" s="1"/>
      <c r="P5352" s="1"/>
      <c r="T5352" s="1"/>
      <c r="U5352" s="1"/>
    </row>
    <row r="5353" spans="8:21" x14ac:dyDescent="0.3">
      <c r="H5353" s="1"/>
      <c r="K5353" s="1"/>
      <c r="O5353" s="1"/>
      <c r="P5353" s="1"/>
      <c r="T5353" s="1"/>
      <c r="U5353" s="1"/>
    </row>
    <row r="5354" spans="8:21" x14ac:dyDescent="0.3">
      <c r="H5354" s="1"/>
      <c r="K5354" s="1"/>
      <c r="O5354" s="1"/>
      <c r="P5354" s="1"/>
      <c r="T5354" s="1"/>
      <c r="U5354" s="1"/>
    </row>
    <row r="5355" spans="8:21" x14ac:dyDescent="0.3">
      <c r="H5355" s="1"/>
      <c r="K5355" s="1"/>
      <c r="O5355" s="1"/>
      <c r="P5355" s="1"/>
      <c r="T5355" s="1"/>
      <c r="U5355" s="1"/>
    </row>
    <row r="5356" spans="8:21" x14ac:dyDescent="0.3">
      <c r="H5356" s="1"/>
      <c r="K5356" s="1"/>
      <c r="O5356" s="1"/>
      <c r="P5356" s="1"/>
      <c r="T5356" s="1"/>
      <c r="U5356" s="1"/>
    </row>
    <row r="5357" spans="8:21" x14ac:dyDescent="0.3">
      <c r="H5357" s="1"/>
      <c r="K5357" s="1"/>
      <c r="O5357" s="1"/>
      <c r="P5357" s="1"/>
      <c r="T5357" s="1"/>
      <c r="U5357" s="1"/>
    </row>
    <row r="5358" spans="8:21" x14ac:dyDescent="0.3">
      <c r="H5358" s="1"/>
      <c r="K5358" s="1"/>
      <c r="O5358" s="1"/>
      <c r="P5358" s="1"/>
      <c r="T5358" s="1"/>
      <c r="U5358" s="1"/>
    </row>
    <row r="5359" spans="8:21" x14ac:dyDescent="0.3">
      <c r="H5359" s="1"/>
      <c r="K5359" s="1"/>
      <c r="O5359" s="1"/>
      <c r="P5359" s="1"/>
      <c r="T5359" s="1"/>
      <c r="U5359" s="1"/>
    </row>
    <row r="5360" spans="8:21" x14ac:dyDescent="0.3">
      <c r="H5360" s="1"/>
      <c r="K5360" s="1"/>
      <c r="O5360" s="1"/>
      <c r="P5360" s="1"/>
      <c r="T5360" s="1"/>
      <c r="U5360" s="1"/>
    </row>
    <row r="5361" spans="8:21" x14ac:dyDescent="0.3">
      <c r="H5361" s="1"/>
      <c r="K5361" s="1"/>
      <c r="O5361" s="1"/>
      <c r="P5361" s="1"/>
      <c r="T5361" s="1"/>
      <c r="U5361" s="1"/>
    </row>
    <row r="5362" spans="8:21" x14ac:dyDescent="0.3">
      <c r="H5362" s="1"/>
      <c r="K5362" s="1"/>
      <c r="O5362" s="1"/>
      <c r="P5362" s="1"/>
      <c r="T5362" s="1"/>
      <c r="U5362" s="1"/>
    </row>
    <row r="5363" spans="8:21" x14ac:dyDescent="0.3">
      <c r="H5363" s="1"/>
      <c r="K5363" s="1"/>
      <c r="O5363" s="1"/>
      <c r="P5363" s="1"/>
      <c r="T5363" s="1"/>
      <c r="U5363" s="1"/>
    </row>
    <row r="5364" spans="8:21" x14ac:dyDescent="0.3">
      <c r="H5364" s="1"/>
      <c r="K5364" s="1"/>
      <c r="O5364" s="1"/>
      <c r="P5364" s="1"/>
      <c r="T5364" s="1"/>
      <c r="U5364" s="1"/>
    </row>
    <row r="5365" spans="8:21" x14ac:dyDescent="0.3">
      <c r="H5365" s="1"/>
      <c r="K5365" s="1"/>
      <c r="O5365" s="1"/>
      <c r="P5365" s="1"/>
      <c r="T5365" s="1"/>
      <c r="U5365" s="1"/>
    </row>
    <row r="5366" spans="8:21" x14ac:dyDescent="0.3">
      <c r="H5366" s="1"/>
      <c r="K5366" s="1"/>
      <c r="O5366" s="1"/>
      <c r="P5366" s="1"/>
      <c r="T5366" s="1"/>
      <c r="U5366" s="1"/>
    </row>
    <row r="5367" spans="8:21" x14ac:dyDescent="0.3">
      <c r="H5367" s="1"/>
      <c r="K5367" s="1"/>
      <c r="O5367" s="1"/>
      <c r="P5367" s="1"/>
      <c r="T5367" s="1"/>
      <c r="U5367" s="1"/>
    </row>
    <row r="5368" spans="8:21" x14ac:dyDescent="0.3">
      <c r="H5368" s="1"/>
      <c r="K5368" s="1"/>
      <c r="O5368" s="1"/>
      <c r="P5368" s="1"/>
      <c r="T5368" s="1"/>
      <c r="U5368" s="1"/>
    </row>
    <row r="5369" spans="8:21" x14ac:dyDescent="0.3">
      <c r="H5369" s="1"/>
      <c r="K5369" s="1"/>
      <c r="O5369" s="1"/>
      <c r="P5369" s="1"/>
      <c r="T5369" s="1"/>
      <c r="U5369" s="1"/>
    </row>
    <row r="5370" spans="8:21" x14ac:dyDescent="0.3">
      <c r="H5370" s="1"/>
      <c r="K5370" s="1"/>
      <c r="O5370" s="1"/>
      <c r="P5370" s="1"/>
      <c r="T5370" s="1"/>
      <c r="U5370" s="1"/>
    </row>
    <row r="5371" spans="8:21" x14ac:dyDescent="0.3">
      <c r="H5371" s="1"/>
      <c r="K5371" s="1"/>
      <c r="O5371" s="1"/>
      <c r="P5371" s="1"/>
      <c r="T5371" s="1"/>
      <c r="U5371" s="1"/>
    </row>
    <row r="5372" spans="8:21" x14ac:dyDescent="0.3">
      <c r="H5372" s="1"/>
      <c r="K5372" s="1"/>
      <c r="O5372" s="1"/>
      <c r="P5372" s="1"/>
      <c r="T5372" s="1"/>
      <c r="U5372" s="1"/>
    </row>
    <row r="5373" spans="8:21" x14ac:dyDescent="0.3">
      <c r="H5373" s="1"/>
      <c r="K5373" s="1"/>
      <c r="O5373" s="1"/>
      <c r="P5373" s="1"/>
      <c r="T5373" s="1"/>
      <c r="U5373" s="1"/>
    </row>
    <row r="5374" spans="8:21" x14ac:dyDescent="0.3">
      <c r="H5374" s="1"/>
      <c r="K5374" s="1"/>
      <c r="O5374" s="1"/>
      <c r="P5374" s="1"/>
      <c r="T5374" s="1"/>
      <c r="U5374" s="1"/>
    </row>
    <row r="5375" spans="8:21" x14ac:dyDescent="0.3">
      <c r="H5375" s="1"/>
      <c r="K5375" s="1"/>
      <c r="O5375" s="1"/>
      <c r="P5375" s="1"/>
      <c r="T5375" s="1"/>
      <c r="U5375" s="1"/>
    </row>
    <row r="5376" spans="8:21" x14ac:dyDescent="0.3">
      <c r="H5376" s="1"/>
      <c r="K5376" s="1"/>
      <c r="O5376" s="1"/>
      <c r="P5376" s="1"/>
      <c r="T5376" s="1"/>
      <c r="U5376" s="1"/>
    </row>
    <row r="5377" spans="8:21" x14ac:dyDescent="0.3">
      <c r="H5377" s="1"/>
      <c r="K5377" s="1"/>
      <c r="O5377" s="1"/>
      <c r="P5377" s="1"/>
      <c r="T5377" s="1"/>
      <c r="U5377" s="1"/>
    </row>
    <row r="5378" spans="8:21" x14ac:dyDescent="0.3">
      <c r="H5378" s="1"/>
      <c r="K5378" s="1"/>
      <c r="O5378" s="1"/>
      <c r="P5378" s="1"/>
      <c r="T5378" s="1"/>
      <c r="U5378" s="1"/>
    </row>
    <row r="5379" spans="8:21" x14ac:dyDescent="0.3">
      <c r="H5379" s="1"/>
      <c r="K5379" s="1"/>
      <c r="O5379" s="1"/>
      <c r="P5379" s="1"/>
      <c r="T5379" s="1"/>
      <c r="U5379" s="1"/>
    </row>
    <row r="5380" spans="8:21" x14ac:dyDescent="0.3">
      <c r="H5380" s="1"/>
      <c r="K5380" s="1"/>
      <c r="O5380" s="1"/>
      <c r="P5380" s="1"/>
      <c r="T5380" s="1"/>
      <c r="U5380" s="1"/>
    </row>
    <row r="5381" spans="8:21" x14ac:dyDescent="0.3">
      <c r="H5381" s="1"/>
      <c r="K5381" s="1"/>
      <c r="O5381" s="1"/>
      <c r="P5381" s="1"/>
      <c r="T5381" s="1"/>
      <c r="U5381" s="1"/>
    </row>
    <row r="5382" spans="8:21" x14ac:dyDescent="0.3">
      <c r="H5382" s="1"/>
      <c r="K5382" s="1"/>
      <c r="O5382" s="1"/>
      <c r="P5382" s="1"/>
      <c r="T5382" s="1"/>
      <c r="U5382" s="1"/>
    </row>
    <row r="5383" spans="8:21" x14ac:dyDescent="0.3">
      <c r="H5383" s="1"/>
      <c r="K5383" s="1"/>
      <c r="O5383" s="1"/>
      <c r="P5383" s="1"/>
      <c r="T5383" s="1"/>
      <c r="U5383" s="1"/>
    </row>
    <row r="5384" spans="8:21" x14ac:dyDescent="0.3">
      <c r="H5384" s="1"/>
      <c r="K5384" s="1"/>
      <c r="O5384" s="1"/>
      <c r="P5384" s="1"/>
      <c r="T5384" s="1"/>
      <c r="U5384" s="1"/>
    </row>
    <row r="5385" spans="8:21" x14ac:dyDescent="0.3">
      <c r="H5385" s="1"/>
      <c r="K5385" s="1"/>
      <c r="O5385" s="1"/>
      <c r="P5385" s="1"/>
      <c r="T5385" s="1"/>
      <c r="U5385" s="1"/>
    </row>
    <row r="5386" spans="8:21" x14ac:dyDescent="0.3">
      <c r="H5386" s="1"/>
      <c r="K5386" s="1"/>
      <c r="O5386" s="1"/>
      <c r="P5386" s="1"/>
      <c r="T5386" s="1"/>
      <c r="U5386" s="1"/>
    </row>
    <row r="5387" spans="8:21" x14ac:dyDescent="0.3">
      <c r="H5387" s="1"/>
      <c r="K5387" s="1"/>
      <c r="O5387" s="1"/>
      <c r="P5387" s="1"/>
      <c r="T5387" s="1"/>
      <c r="U5387" s="1"/>
    </row>
    <row r="5388" spans="8:21" x14ac:dyDescent="0.3">
      <c r="H5388" s="1"/>
      <c r="K5388" s="1"/>
      <c r="O5388" s="1"/>
      <c r="P5388" s="1"/>
      <c r="T5388" s="1"/>
      <c r="U5388" s="1"/>
    </row>
    <row r="5389" spans="8:21" x14ac:dyDescent="0.3">
      <c r="H5389" s="1"/>
      <c r="K5389" s="1"/>
      <c r="O5389" s="1"/>
      <c r="P5389" s="1"/>
      <c r="T5389" s="1"/>
      <c r="U5389" s="1"/>
    </row>
    <row r="5390" spans="8:21" x14ac:dyDescent="0.3">
      <c r="H5390" s="1"/>
      <c r="K5390" s="1"/>
      <c r="O5390" s="1"/>
      <c r="P5390" s="1"/>
      <c r="T5390" s="1"/>
      <c r="U5390" s="1"/>
    </row>
    <row r="5391" spans="8:21" x14ac:dyDescent="0.3">
      <c r="H5391" s="1"/>
      <c r="K5391" s="1"/>
      <c r="O5391" s="1"/>
      <c r="P5391" s="1"/>
      <c r="T5391" s="1"/>
      <c r="U5391" s="1"/>
    </row>
    <row r="5392" spans="8:21" x14ac:dyDescent="0.3">
      <c r="H5392" s="1"/>
      <c r="K5392" s="1"/>
      <c r="O5392" s="1"/>
      <c r="P5392" s="1"/>
      <c r="T5392" s="1"/>
      <c r="U5392" s="1"/>
    </row>
    <row r="5393" spans="8:21" x14ac:dyDescent="0.3">
      <c r="H5393" s="1"/>
      <c r="K5393" s="1"/>
      <c r="O5393" s="1"/>
      <c r="P5393" s="1"/>
      <c r="T5393" s="1"/>
      <c r="U5393" s="1"/>
    </row>
    <row r="5394" spans="8:21" x14ac:dyDescent="0.3">
      <c r="H5394" s="1"/>
      <c r="K5394" s="1"/>
      <c r="O5394" s="1"/>
      <c r="P5394" s="1"/>
      <c r="T5394" s="1"/>
      <c r="U5394" s="1"/>
    </row>
    <row r="5395" spans="8:21" x14ac:dyDescent="0.3">
      <c r="H5395" s="1"/>
      <c r="K5395" s="1"/>
      <c r="O5395" s="1"/>
      <c r="P5395" s="1"/>
      <c r="T5395" s="1"/>
      <c r="U5395" s="1"/>
    </row>
    <row r="5396" spans="8:21" x14ac:dyDescent="0.3">
      <c r="H5396" s="1"/>
      <c r="K5396" s="1"/>
      <c r="O5396" s="1"/>
      <c r="P5396" s="1"/>
      <c r="T5396" s="1"/>
      <c r="U5396" s="1"/>
    </row>
    <row r="5397" spans="8:21" x14ac:dyDescent="0.3">
      <c r="H5397" s="1"/>
      <c r="K5397" s="1"/>
      <c r="O5397" s="1"/>
      <c r="P5397" s="1"/>
      <c r="T5397" s="1"/>
      <c r="U5397" s="1"/>
    </row>
    <row r="5398" spans="8:21" x14ac:dyDescent="0.3">
      <c r="H5398" s="1"/>
      <c r="K5398" s="1"/>
      <c r="O5398" s="1"/>
      <c r="P5398" s="1"/>
      <c r="T5398" s="1"/>
      <c r="U5398" s="1"/>
    </row>
    <row r="5399" spans="8:21" x14ac:dyDescent="0.3">
      <c r="H5399" s="1"/>
      <c r="K5399" s="1"/>
      <c r="O5399" s="1"/>
      <c r="P5399" s="1"/>
      <c r="T5399" s="1"/>
      <c r="U5399" s="1"/>
    </row>
    <row r="5400" spans="8:21" x14ac:dyDescent="0.3">
      <c r="H5400" s="1"/>
      <c r="K5400" s="1"/>
      <c r="O5400" s="1"/>
      <c r="P5400" s="1"/>
      <c r="T5400" s="1"/>
      <c r="U5400" s="1"/>
    </row>
    <row r="5401" spans="8:21" x14ac:dyDescent="0.3">
      <c r="H5401" s="1"/>
      <c r="K5401" s="1"/>
      <c r="O5401" s="1"/>
      <c r="P5401" s="1"/>
      <c r="T5401" s="1"/>
      <c r="U5401" s="1"/>
    </row>
    <row r="5402" spans="8:21" x14ac:dyDescent="0.3">
      <c r="H5402" s="1"/>
      <c r="K5402" s="1"/>
      <c r="O5402" s="1"/>
      <c r="P5402" s="1"/>
      <c r="T5402" s="1"/>
      <c r="U5402" s="1"/>
    </row>
    <row r="5403" spans="8:21" x14ac:dyDescent="0.3">
      <c r="H5403" s="1"/>
      <c r="K5403" s="1"/>
      <c r="O5403" s="1"/>
      <c r="P5403" s="1"/>
      <c r="T5403" s="1"/>
      <c r="U5403" s="1"/>
    </row>
    <row r="5404" spans="8:21" x14ac:dyDescent="0.3">
      <c r="H5404" s="1"/>
      <c r="K5404" s="1"/>
      <c r="O5404" s="1"/>
      <c r="P5404" s="1"/>
      <c r="T5404" s="1"/>
      <c r="U5404" s="1"/>
    </row>
    <row r="5405" spans="8:21" x14ac:dyDescent="0.3">
      <c r="H5405" s="1"/>
      <c r="K5405" s="1"/>
      <c r="O5405" s="1"/>
      <c r="P5405" s="1"/>
      <c r="T5405" s="1"/>
      <c r="U5405" s="1"/>
    </row>
    <row r="5406" spans="8:21" x14ac:dyDescent="0.3">
      <c r="H5406" s="1"/>
      <c r="K5406" s="1"/>
      <c r="O5406" s="1"/>
      <c r="P5406" s="1"/>
      <c r="T5406" s="1"/>
      <c r="U5406" s="1"/>
    </row>
    <row r="5407" spans="8:21" x14ac:dyDescent="0.3">
      <c r="H5407" s="1"/>
      <c r="K5407" s="1"/>
      <c r="O5407" s="1"/>
      <c r="P5407" s="1"/>
      <c r="T5407" s="1"/>
      <c r="U5407" s="1"/>
    </row>
    <row r="5408" spans="8:21" x14ac:dyDescent="0.3">
      <c r="H5408" s="1"/>
      <c r="K5408" s="1"/>
      <c r="O5408" s="1"/>
      <c r="P5408" s="1"/>
      <c r="T5408" s="1"/>
      <c r="U5408" s="1"/>
    </row>
    <row r="5409" spans="8:21" x14ac:dyDescent="0.3">
      <c r="H5409" s="1"/>
      <c r="K5409" s="1"/>
      <c r="O5409" s="1"/>
      <c r="P5409" s="1"/>
      <c r="T5409" s="1"/>
      <c r="U5409" s="1"/>
    </row>
    <row r="5410" spans="8:21" x14ac:dyDescent="0.3">
      <c r="H5410" s="1"/>
      <c r="K5410" s="1"/>
      <c r="O5410" s="1"/>
      <c r="P5410" s="1"/>
      <c r="T5410" s="1"/>
      <c r="U5410" s="1"/>
    </row>
    <row r="5411" spans="8:21" x14ac:dyDescent="0.3">
      <c r="H5411" s="1"/>
      <c r="K5411" s="1"/>
      <c r="O5411" s="1"/>
      <c r="P5411" s="1"/>
      <c r="T5411" s="1"/>
      <c r="U5411" s="1"/>
    </row>
    <row r="5412" spans="8:21" x14ac:dyDescent="0.3">
      <c r="H5412" s="1"/>
      <c r="K5412" s="1"/>
      <c r="O5412" s="1"/>
      <c r="P5412" s="1"/>
      <c r="T5412" s="1"/>
      <c r="U5412" s="1"/>
    </row>
    <row r="5413" spans="8:21" x14ac:dyDescent="0.3">
      <c r="H5413" s="1"/>
      <c r="K5413" s="1"/>
      <c r="O5413" s="1"/>
      <c r="P5413" s="1"/>
      <c r="T5413" s="1"/>
      <c r="U5413" s="1"/>
    </row>
    <row r="5414" spans="8:21" x14ac:dyDescent="0.3">
      <c r="H5414" s="1"/>
      <c r="K5414" s="1"/>
      <c r="O5414" s="1"/>
      <c r="P5414" s="1"/>
      <c r="T5414" s="1"/>
      <c r="U5414" s="1"/>
    </row>
    <row r="5415" spans="8:21" x14ac:dyDescent="0.3">
      <c r="H5415" s="1"/>
      <c r="K5415" s="1"/>
      <c r="O5415" s="1"/>
      <c r="P5415" s="1"/>
      <c r="T5415" s="1"/>
      <c r="U5415" s="1"/>
    </row>
    <row r="5416" spans="8:21" x14ac:dyDescent="0.3">
      <c r="H5416" s="1"/>
      <c r="K5416" s="1"/>
      <c r="O5416" s="1"/>
      <c r="P5416" s="1"/>
      <c r="T5416" s="1"/>
      <c r="U5416" s="1"/>
    </row>
    <row r="5417" spans="8:21" x14ac:dyDescent="0.3">
      <c r="H5417" s="1"/>
      <c r="K5417" s="1"/>
      <c r="O5417" s="1"/>
      <c r="P5417" s="1"/>
      <c r="T5417" s="1"/>
      <c r="U5417" s="1"/>
    </row>
    <row r="5418" spans="8:21" x14ac:dyDescent="0.3">
      <c r="H5418" s="1"/>
      <c r="K5418" s="1"/>
      <c r="O5418" s="1"/>
      <c r="P5418" s="1"/>
      <c r="T5418" s="1"/>
      <c r="U5418" s="1"/>
    </row>
    <row r="5419" spans="8:21" x14ac:dyDescent="0.3">
      <c r="H5419" s="1"/>
      <c r="K5419" s="1"/>
      <c r="O5419" s="1"/>
      <c r="P5419" s="1"/>
      <c r="T5419" s="1"/>
      <c r="U5419" s="1"/>
    </row>
    <row r="5420" spans="8:21" x14ac:dyDescent="0.3">
      <c r="H5420" s="1"/>
      <c r="K5420" s="1"/>
      <c r="O5420" s="1"/>
      <c r="P5420" s="1"/>
      <c r="T5420" s="1"/>
      <c r="U5420" s="1"/>
    </row>
    <row r="5421" spans="8:21" x14ac:dyDescent="0.3">
      <c r="H5421" s="1"/>
      <c r="K5421" s="1"/>
      <c r="O5421" s="1"/>
      <c r="P5421" s="1"/>
      <c r="T5421" s="1"/>
      <c r="U5421" s="1"/>
    </row>
    <row r="5422" spans="8:21" x14ac:dyDescent="0.3">
      <c r="H5422" s="1"/>
      <c r="K5422" s="1"/>
      <c r="O5422" s="1"/>
      <c r="P5422" s="1"/>
      <c r="T5422" s="1"/>
      <c r="U5422" s="1"/>
    </row>
    <row r="5423" spans="8:21" x14ac:dyDescent="0.3">
      <c r="H5423" s="1"/>
      <c r="K5423" s="1"/>
      <c r="O5423" s="1"/>
      <c r="P5423" s="1"/>
      <c r="T5423" s="1"/>
      <c r="U5423" s="1"/>
    </row>
    <row r="5424" spans="8:21" x14ac:dyDescent="0.3">
      <c r="H5424" s="1"/>
      <c r="K5424" s="1"/>
      <c r="O5424" s="1"/>
      <c r="P5424" s="1"/>
      <c r="T5424" s="1"/>
      <c r="U5424" s="1"/>
    </row>
    <row r="5425" spans="8:21" x14ac:dyDescent="0.3">
      <c r="H5425" s="1"/>
      <c r="K5425" s="1"/>
      <c r="O5425" s="1"/>
      <c r="P5425" s="1"/>
      <c r="T5425" s="1"/>
      <c r="U5425" s="1"/>
    </row>
    <row r="5426" spans="8:21" x14ac:dyDescent="0.3">
      <c r="H5426" s="1"/>
      <c r="K5426" s="1"/>
      <c r="O5426" s="1"/>
      <c r="P5426" s="1"/>
      <c r="T5426" s="1"/>
      <c r="U5426" s="1"/>
    </row>
    <row r="5427" spans="8:21" x14ac:dyDescent="0.3">
      <c r="H5427" s="1"/>
      <c r="K5427" s="1"/>
      <c r="O5427" s="1"/>
      <c r="P5427" s="1"/>
      <c r="T5427" s="1"/>
      <c r="U5427" s="1"/>
    </row>
    <row r="5428" spans="8:21" x14ac:dyDescent="0.3">
      <c r="H5428" s="1"/>
      <c r="K5428" s="1"/>
      <c r="O5428" s="1"/>
      <c r="P5428" s="1"/>
      <c r="T5428" s="1"/>
      <c r="U5428" s="1"/>
    </row>
    <row r="5429" spans="8:21" x14ac:dyDescent="0.3">
      <c r="H5429" s="1"/>
      <c r="K5429" s="1"/>
      <c r="O5429" s="1"/>
      <c r="P5429" s="1"/>
      <c r="T5429" s="1"/>
      <c r="U5429" s="1"/>
    </row>
    <row r="5430" spans="8:21" x14ac:dyDescent="0.3">
      <c r="H5430" s="1"/>
      <c r="K5430" s="1"/>
      <c r="O5430" s="1"/>
      <c r="P5430" s="1"/>
      <c r="T5430" s="1"/>
      <c r="U5430" s="1"/>
    </row>
    <row r="5431" spans="8:21" x14ac:dyDescent="0.3">
      <c r="H5431" s="1"/>
      <c r="K5431" s="1"/>
      <c r="O5431" s="1"/>
      <c r="P5431" s="1"/>
      <c r="T5431" s="1"/>
      <c r="U5431" s="1"/>
    </row>
    <row r="5432" spans="8:21" x14ac:dyDescent="0.3">
      <c r="H5432" s="1"/>
      <c r="K5432" s="1"/>
      <c r="O5432" s="1"/>
      <c r="P5432" s="1"/>
      <c r="T5432" s="1"/>
      <c r="U5432" s="1"/>
    </row>
    <row r="5433" spans="8:21" x14ac:dyDescent="0.3">
      <c r="H5433" s="1"/>
      <c r="K5433" s="1"/>
      <c r="O5433" s="1"/>
      <c r="P5433" s="1"/>
      <c r="T5433" s="1"/>
      <c r="U5433" s="1"/>
    </row>
    <row r="5434" spans="8:21" x14ac:dyDescent="0.3">
      <c r="H5434" s="1"/>
      <c r="K5434" s="1"/>
      <c r="O5434" s="1"/>
      <c r="P5434" s="1"/>
      <c r="T5434" s="1"/>
      <c r="U5434" s="1"/>
    </row>
    <row r="5435" spans="8:21" x14ac:dyDescent="0.3">
      <c r="H5435" s="1"/>
      <c r="K5435" s="1"/>
      <c r="O5435" s="1"/>
      <c r="P5435" s="1"/>
      <c r="T5435" s="1"/>
      <c r="U5435" s="1"/>
    </row>
    <row r="5436" spans="8:21" x14ac:dyDescent="0.3">
      <c r="H5436" s="1"/>
      <c r="K5436" s="1"/>
      <c r="O5436" s="1"/>
      <c r="P5436" s="1"/>
      <c r="T5436" s="1"/>
      <c r="U5436" s="1"/>
    </row>
    <row r="5437" spans="8:21" x14ac:dyDescent="0.3">
      <c r="H5437" s="1"/>
      <c r="K5437" s="1"/>
      <c r="O5437" s="1"/>
      <c r="P5437" s="1"/>
      <c r="T5437" s="1"/>
      <c r="U5437" s="1"/>
    </row>
    <row r="5438" spans="8:21" x14ac:dyDescent="0.3">
      <c r="H5438" s="1"/>
      <c r="K5438" s="1"/>
      <c r="O5438" s="1"/>
      <c r="P5438" s="1"/>
      <c r="T5438" s="1"/>
      <c r="U5438" s="1"/>
    </row>
    <row r="5439" spans="8:21" x14ac:dyDescent="0.3">
      <c r="H5439" s="1"/>
      <c r="K5439" s="1"/>
      <c r="O5439" s="1"/>
      <c r="P5439" s="1"/>
      <c r="T5439" s="1"/>
      <c r="U5439" s="1"/>
    </row>
    <row r="5440" spans="8:21" x14ac:dyDescent="0.3">
      <c r="H5440" s="1"/>
      <c r="K5440" s="1"/>
      <c r="O5440" s="1"/>
      <c r="P5440" s="1"/>
      <c r="T5440" s="1"/>
      <c r="U5440" s="1"/>
    </row>
    <row r="5441" spans="8:21" x14ac:dyDescent="0.3">
      <c r="H5441" s="1"/>
      <c r="K5441" s="1"/>
      <c r="O5441" s="1"/>
      <c r="P5441" s="1"/>
      <c r="T5441" s="1"/>
      <c r="U5441" s="1"/>
    </row>
    <row r="5442" spans="8:21" x14ac:dyDescent="0.3">
      <c r="H5442" s="1"/>
      <c r="K5442" s="1"/>
      <c r="O5442" s="1"/>
      <c r="P5442" s="1"/>
      <c r="T5442" s="1"/>
      <c r="U5442" s="1"/>
    </row>
    <row r="5443" spans="8:21" x14ac:dyDescent="0.3">
      <c r="H5443" s="1"/>
      <c r="K5443" s="1"/>
      <c r="O5443" s="1"/>
      <c r="P5443" s="1"/>
      <c r="T5443" s="1"/>
      <c r="U5443" s="1"/>
    </row>
    <row r="5444" spans="8:21" x14ac:dyDescent="0.3">
      <c r="H5444" s="1"/>
      <c r="K5444" s="1"/>
      <c r="O5444" s="1"/>
      <c r="P5444" s="1"/>
      <c r="T5444" s="1"/>
      <c r="U5444" s="1"/>
    </row>
    <row r="5445" spans="8:21" x14ac:dyDescent="0.3">
      <c r="H5445" s="1"/>
      <c r="K5445" s="1"/>
      <c r="O5445" s="1"/>
      <c r="P5445" s="1"/>
      <c r="T5445" s="1"/>
      <c r="U5445" s="1"/>
    </row>
    <row r="5446" spans="8:21" x14ac:dyDescent="0.3">
      <c r="H5446" s="1"/>
      <c r="K5446" s="1"/>
      <c r="O5446" s="1"/>
      <c r="P5446" s="1"/>
      <c r="T5446" s="1"/>
      <c r="U5446" s="1"/>
    </row>
    <row r="5447" spans="8:21" x14ac:dyDescent="0.3">
      <c r="H5447" s="1"/>
      <c r="K5447" s="1"/>
      <c r="O5447" s="1"/>
      <c r="P5447" s="1"/>
      <c r="T5447" s="1"/>
      <c r="U5447" s="1"/>
    </row>
    <row r="5448" spans="8:21" x14ac:dyDescent="0.3">
      <c r="H5448" s="1"/>
      <c r="K5448" s="1"/>
      <c r="O5448" s="1"/>
      <c r="P5448" s="1"/>
      <c r="T5448" s="1"/>
      <c r="U5448" s="1"/>
    </row>
    <row r="5449" spans="8:21" x14ac:dyDescent="0.3">
      <c r="H5449" s="1"/>
      <c r="K5449" s="1"/>
      <c r="O5449" s="1"/>
      <c r="P5449" s="1"/>
      <c r="T5449" s="1"/>
      <c r="U5449" s="1"/>
    </row>
    <row r="5450" spans="8:21" x14ac:dyDescent="0.3">
      <c r="H5450" s="1"/>
      <c r="K5450" s="1"/>
      <c r="O5450" s="1"/>
      <c r="P5450" s="1"/>
      <c r="T5450" s="1"/>
      <c r="U5450" s="1"/>
    </row>
    <row r="5451" spans="8:21" x14ac:dyDescent="0.3">
      <c r="H5451" s="1"/>
      <c r="K5451" s="1"/>
      <c r="O5451" s="1"/>
      <c r="P5451" s="1"/>
      <c r="T5451" s="1"/>
      <c r="U5451" s="1"/>
    </row>
    <row r="5452" spans="8:21" x14ac:dyDescent="0.3">
      <c r="H5452" s="1"/>
      <c r="K5452" s="1"/>
      <c r="O5452" s="1"/>
      <c r="P5452" s="1"/>
      <c r="T5452" s="1"/>
      <c r="U5452" s="1"/>
    </row>
    <row r="5453" spans="8:21" x14ac:dyDescent="0.3">
      <c r="H5453" s="1"/>
      <c r="K5453" s="1"/>
      <c r="O5453" s="1"/>
      <c r="P5453" s="1"/>
      <c r="T5453" s="1"/>
      <c r="U5453" s="1"/>
    </row>
    <row r="5454" spans="8:21" x14ac:dyDescent="0.3">
      <c r="H5454" s="1"/>
      <c r="K5454" s="1"/>
      <c r="O5454" s="1"/>
      <c r="P5454" s="1"/>
      <c r="T5454" s="1"/>
      <c r="U5454" s="1"/>
    </row>
    <row r="5455" spans="8:21" x14ac:dyDescent="0.3">
      <c r="H5455" s="1"/>
      <c r="K5455" s="1"/>
      <c r="O5455" s="1"/>
      <c r="P5455" s="1"/>
      <c r="T5455" s="1"/>
      <c r="U5455" s="1"/>
    </row>
    <row r="5456" spans="8:21" x14ac:dyDescent="0.3">
      <c r="H5456" s="1"/>
      <c r="K5456" s="1"/>
      <c r="O5456" s="1"/>
      <c r="P5456" s="1"/>
      <c r="T5456" s="1"/>
      <c r="U5456" s="1"/>
    </row>
    <row r="5457" spans="8:21" x14ac:dyDescent="0.3">
      <c r="H5457" s="1"/>
      <c r="K5457" s="1"/>
      <c r="O5457" s="1"/>
      <c r="P5457" s="1"/>
      <c r="T5457" s="1"/>
      <c r="U5457" s="1"/>
    </row>
    <row r="5458" spans="8:21" x14ac:dyDescent="0.3">
      <c r="H5458" s="1"/>
      <c r="K5458" s="1"/>
      <c r="O5458" s="1"/>
      <c r="P5458" s="1"/>
      <c r="T5458" s="1"/>
      <c r="U5458" s="1"/>
    </row>
    <row r="5459" spans="8:21" x14ac:dyDescent="0.3">
      <c r="H5459" s="1"/>
      <c r="K5459" s="1"/>
      <c r="O5459" s="1"/>
      <c r="P5459" s="1"/>
      <c r="T5459" s="1"/>
      <c r="U5459" s="1"/>
    </row>
    <row r="5460" spans="8:21" x14ac:dyDescent="0.3">
      <c r="H5460" s="1"/>
      <c r="K5460" s="1"/>
      <c r="O5460" s="1"/>
      <c r="P5460" s="1"/>
      <c r="T5460" s="1"/>
      <c r="U5460" s="1"/>
    </row>
    <row r="5461" spans="8:21" x14ac:dyDescent="0.3">
      <c r="H5461" s="1"/>
      <c r="K5461" s="1"/>
      <c r="O5461" s="1"/>
      <c r="P5461" s="1"/>
      <c r="T5461" s="1"/>
      <c r="U5461" s="1"/>
    </row>
    <row r="5462" spans="8:21" x14ac:dyDescent="0.3">
      <c r="H5462" s="1"/>
      <c r="K5462" s="1"/>
      <c r="O5462" s="1"/>
      <c r="P5462" s="1"/>
      <c r="T5462" s="1"/>
      <c r="U5462" s="1"/>
    </row>
    <row r="5463" spans="8:21" x14ac:dyDescent="0.3">
      <c r="H5463" s="1"/>
      <c r="K5463" s="1"/>
      <c r="O5463" s="1"/>
      <c r="P5463" s="1"/>
      <c r="T5463" s="1"/>
      <c r="U5463" s="1"/>
    </row>
    <row r="5464" spans="8:21" x14ac:dyDescent="0.3">
      <c r="H5464" s="1"/>
      <c r="K5464" s="1"/>
      <c r="O5464" s="1"/>
      <c r="P5464" s="1"/>
      <c r="T5464" s="1"/>
      <c r="U5464" s="1"/>
    </row>
    <row r="5465" spans="8:21" x14ac:dyDescent="0.3">
      <c r="H5465" s="1"/>
      <c r="K5465" s="1"/>
      <c r="O5465" s="1"/>
      <c r="P5465" s="1"/>
      <c r="T5465" s="1"/>
      <c r="U5465" s="1"/>
    </row>
    <row r="5466" spans="8:21" x14ac:dyDescent="0.3">
      <c r="H5466" s="1"/>
      <c r="K5466" s="1"/>
      <c r="O5466" s="1"/>
      <c r="P5466" s="1"/>
      <c r="T5466" s="1"/>
      <c r="U5466" s="1"/>
    </row>
    <row r="5467" spans="8:21" x14ac:dyDescent="0.3">
      <c r="H5467" s="1"/>
      <c r="K5467" s="1"/>
      <c r="O5467" s="1"/>
      <c r="P5467" s="1"/>
      <c r="T5467" s="1"/>
      <c r="U5467" s="1"/>
    </row>
    <row r="5468" spans="8:21" x14ac:dyDescent="0.3">
      <c r="H5468" s="1"/>
      <c r="K5468" s="1"/>
      <c r="O5468" s="1"/>
      <c r="P5468" s="1"/>
      <c r="T5468" s="1"/>
      <c r="U5468" s="1"/>
    </row>
    <row r="5469" spans="8:21" x14ac:dyDescent="0.3">
      <c r="H5469" s="1"/>
      <c r="K5469" s="1"/>
      <c r="O5469" s="1"/>
      <c r="P5469" s="1"/>
      <c r="T5469" s="1"/>
      <c r="U5469" s="1"/>
    </row>
    <row r="5470" spans="8:21" x14ac:dyDescent="0.3">
      <c r="H5470" s="1"/>
      <c r="K5470" s="1"/>
      <c r="O5470" s="1"/>
      <c r="P5470" s="1"/>
      <c r="T5470" s="1"/>
      <c r="U5470" s="1"/>
    </row>
    <row r="5471" spans="8:21" x14ac:dyDescent="0.3">
      <c r="H5471" s="1"/>
      <c r="K5471" s="1"/>
      <c r="O5471" s="1"/>
      <c r="P5471" s="1"/>
      <c r="T5471" s="1"/>
      <c r="U5471" s="1"/>
    </row>
    <row r="5472" spans="8:21" x14ac:dyDescent="0.3">
      <c r="H5472" s="1"/>
      <c r="K5472" s="1"/>
      <c r="O5472" s="1"/>
      <c r="P5472" s="1"/>
      <c r="T5472" s="1"/>
      <c r="U5472" s="1"/>
    </row>
    <row r="5473" spans="8:21" x14ac:dyDescent="0.3">
      <c r="H5473" s="1"/>
      <c r="K5473" s="1"/>
      <c r="O5473" s="1"/>
      <c r="P5473" s="1"/>
      <c r="T5473" s="1"/>
      <c r="U5473" s="1"/>
    </row>
    <row r="5474" spans="8:21" x14ac:dyDescent="0.3">
      <c r="H5474" s="1"/>
      <c r="K5474" s="1"/>
      <c r="O5474" s="1"/>
      <c r="P5474" s="1"/>
      <c r="T5474" s="1"/>
      <c r="U5474" s="1"/>
    </row>
    <row r="5475" spans="8:21" x14ac:dyDescent="0.3">
      <c r="H5475" s="1"/>
      <c r="K5475" s="1"/>
      <c r="O5475" s="1"/>
      <c r="P5475" s="1"/>
      <c r="T5475" s="1"/>
      <c r="U5475" s="1"/>
    </row>
    <row r="5476" spans="8:21" x14ac:dyDescent="0.3">
      <c r="H5476" s="1"/>
      <c r="K5476" s="1"/>
      <c r="O5476" s="1"/>
      <c r="P5476" s="1"/>
      <c r="T5476" s="1"/>
      <c r="U5476" s="1"/>
    </row>
    <row r="5477" spans="8:21" x14ac:dyDescent="0.3">
      <c r="H5477" s="1"/>
      <c r="K5477" s="1"/>
      <c r="O5477" s="1"/>
      <c r="P5477" s="1"/>
      <c r="T5477" s="1"/>
      <c r="U5477" s="1"/>
    </row>
    <row r="5478" spans="8:21" x14ac:dyDescent="0.3">
      <c r="H5478" s="1"/>
      <c r="K5478" s="1"/>
      <c r="O5478" s="1"/>
      <c r="P5478" s="1"/>
      <c r="T5478" s="1"/>
      <c r="U5478" s="1"/>
    </row>
    <row r="5479" spans="8:21" x14ac:dyDescent="0.3">
      <c r="H5479" s="1"/>
      <c r="K5479" s="1"/>
      <c r="O5479" s="1"/>
      <c r="P5479" s="1"/>
      <c r="T5479" s="1"/>
      <c r="U5479" s="1"/>
    </row>
    <row r="5480" spans="8:21" x14ac:dyDescent="0.3">
      <c r="H5480" s="1"/>
      <c r="K5480" s="1"/>
      <c r="O5480" s="1"/>
      <c r="P5480" s="1"/>
      <c r="T5480" s="1"/>
      <c r="U5480" s="1"/>
    </row>
    <row r="5481" spans="8:21" x14ac:dyDescent="0.3">
      <c r="H5481" s="1"/>
      <c r="K5481" s="1"/>
      <c r="O5481" s="1"/>
      <c r="P5481" s="1"/>
      <c r="T5481" s="1"/>
      <c r="U5481" s="1"/>
    </row>
    <row r="5482" spans="8:21" x14ac:dyDescent="0.3">
      <c r="H5482" s="1"/>
      <c r="K5482" s="1"/>
      <c r="O5482" s="1"/>
      <c r="P5482" s="1"/>
      <c r="T5482" s="1"/>
      <c r="U5482" s="1"/>
    </row>
    <row r="5483" spans="8:21" x14ac:dyDescent="0.3">
      <c r="H5483" s="1"/>
      <c r="K5483" s="1"/>
      <c r="O5483" s="1"/>
      <c r="P5483" s="1"/>
      <c r="T5483" s="1"/>
      <c r="U5483" s="1"/>
    </row>
    <row r="5484" spans="8:21" x14ac:dyDescent="0.3">
      <c r="H5484" s="1"/>
      <c r="K5484" s="1"/>
      <c r="O5484" s="1"/>
      <c r="P5484" s="1"/>
      <c r="T5484" s="1"/>
      <c r="U5484" s="1"/>
    </row>
    <row r="5485" spans="8:21" x14ac:dyDescent="0.3">
      <c r="H5485" s="1"/>
      <c r="K5485" s="1"/>
      <c r="O5485" s="1"/>
      <c r="P5485" s="1"/>
      <c r="T5485" s="1"/>
      <c r="U5485" s="1"/>
    </row>
    <row r="5486" spans="8:21" x14ac:dyDescent="0.3">
      <c r="H5486" s="1"/>
      <c r="K5486" s="1"/>
      <c r="O5486" s="1"/>
      <c r="P5486" s="1"/>
      <c r="T5486" s="1"/>
      <c r="U5486" s="1"/>
    </row>
    <row r="5487" spans="8:21" x14ac:dyDescent="0.3">
      <c r="H5487" s="1"/>
      <c r="K5487" s="1"/>
      <c r="O5487" s="1"/>
      <c r="P5487" s="1"/>
      <c r="T5487" s="1"/>
      <c r="U5487" s="1"/>
    </row>
    <row r="5488" spans="8:21" x14ac:dyDescent="0.3">
      <c r="H5488" s="1"/>
      <c r="K5488" s="1"/>
      <c r="O5488" s="1"/>
      <c r="P5488" s="1"/>
      <c r="T5488" s="1"/>
      <c r="U5488" s="1"/>
    </row>
    <row r="5489" spans="8:21" x14ac:dyDescent="0.3">
      <c r="H5489" s="1"/>
      <c r="K5489" s="1"/>
      <c r="O5489" s="1"/>
      <c r="P5489" s="1"/>
      <c r="T5489" s="1"/>
      <c r="U5489" s="1"/>
    </row>
    <row r="5490" spans="8:21" x14ac:dyDescent="0.3">
      <c r="H5490" s="1"/>
      <c r="K5490" s="1"/>
      <c r="O5490" s="1"/>
      <c r="P5490" s="1"/>
      <c r="T5490" s="1"/>
      <c r="U5490" s="1"/>
    </row>
    <row r="5491" spans="8:21" x14ac:dyDescent="0.3">
      <c r="H5491" s="1"/>
      <c r="K5491" s="1"/>
      <c r="O5491" s="1"/>
      <c r="P5491" s="1"/>
      <c r="T5491" s="1"/>
      <c r="U5491" s="1"/>
    </row>
    <row r="5492" spans="8:21" x14ac:dyDescent="0.3">
      <c r="H5492" s="1"/>
      <c r="K5492" s="1"/>
      <c r="O5492" s="1"/>
      <c r="P5492" s="1"/>
      <c r="T5492" s="1"/>
      <c r="U5492" s="1"/>
    </row>
    <row r="5493" spans="8:21" x14ac:dyDescent="0.3">
      <c r="H5493" s="1"/>
      <c r="K5493" s="1"/>
      <c r="O5493" s="1"/>
      <c r="P5493" s="1"/>
      <c r="T5493" s="1"/>
      <c r="U5493" s="1"/>
    </row>
    <row r="5494" spans="8:21" x14ac:dyDescent="0.3">
      <c r="H5494" s="1"/>
      <c r="K5494" s="1"/>
      <c r="O5494" s="1"/>
      <c r="P5494" s="1"/>
      <c r="T5494" s="1"/>
      <c r="U5494" s="1"/>
    </row>
    <row r="5495" spans="8:21" x14ac:dyDescent="0.3">
      <c r="H5495" s="1"/>
      <c r="K5495" s="1"/>
      <c r="O5495" s="1"/>
      <c r="P5495" s="1"/>
      <c r="T5495" s="1"/>
      <c r="U5495" s="1"/>
    </row>
    <row r="5496" spans="8:21" x14ac:dyDescent="0.3">
      <c r="H5496" s="1"/>
      <c r="K5496" s="1"/>
      <c r="O5496" s="1"/>
      <c r="P5496" s="1"/>
      <c r="T5496" s="1"/>
      <c r="U5496" s="1"/>
    </row>
    <row r="5497" spans="8:21" x14ac:dyDescent="0.3">
      <c r="H5497" s="1"/>
      <c r="K5497" s="1"/>
      <c r="O5497" s="1"/>
      <c r="P5497" s="1"/>
      <c r="T5497" s="1"/>
      <c r="U5497" s="1"/>
    </row>
    <row r="5498" spans="8:21" x14ac:dyDescent="0.3">
      <c r="H5498" s="1"/>
      <c r="K5498" s="1"/>
      <c r="O5498" s="1"/>
      <c r="P5498" s="1"/>
      <c r="T5498" s="1"/>
      <c r="U5498" s="1"/>
    </row>
    <row r="5499" spans="8:21" x14ac:dyDescent="0.3">
      <c r="H5499" s="1"/>
      <c r="K5499" s="1"/>
      <c r="O5499" s="1"/>
      <c r="P5499" s="1"/>
      <c r="T5499" s="1"/>
      <c r="U5499" s="1"/>
    </row>
    <row r="5500" spans="8:21" x14ac:dyDescent="0.3">
      <c r="H5500" s="1"/>
      <c r="K5500" s="1"/>
      <c r="O5500" s="1"/>
      <c r="P5500" s="1"/>
      <c r="T5500" s="1"/>
      <c r="U5500" s="1"/>
    </row>
    <row r="5501" spans="8:21" x14ac:dyDescent="0.3">
      <c r="H5501" s="1"/>
      <c r="K5501" s="1"/>
      <c r="O5501" s="1"/>
      <c r="P5501" s="1"/>
      <c r="T5501" s="1"/>
      <c r="U5501" s="1"/>
    </row>
    <row r="5502" spans="8:21" x14ac:dyDescent="0.3">
      <c r="H5502" s="1"/>
      <c r="K5502" s="1"/>
      <c r="O5502" s="1"/>
      <c r="P5502" s="1"/>
      <c r="T5502" s="1"/>
      <c r="U5502" s="1"/>
    </row>
    <row r="5503" spans="8:21" x14ac:dyDescent="0.3">
      <c r="H5503" s="1"/>
      <c r="K5503" s="1"/>
      <c r="O5503" s="1"/>
      <c r="P5503" s="1"/>
      <c r="T5503" s="1"/>
      <c r="U5503" s="1"/>
    </row>
    <row r="5504" spans="8:21" x14ac:dyDescent="0.3">
      <c r="H5504" s="1"/>
      <c r="K5504" s="1"/>
      <c r="O5504" s="1"/>
      <c r="P5504" s="1"/>
      <c r="T5504" s="1"/>
      <c r="U5504" s="1"/>
    </row>
    <row r="5505" spans="8:21" x14ac:dyDescent="0.3">
      <c r="H5505" s="1"/>
      <c r="K5505" s="1"/>
      <c r="O5505" s="1"/>
      <c r="P5505" s="1"/>
      <c r="T5505" s="1"/>
      <c r="U5505" s="1"/>
    </row>
    <row r="5506" spans="8:21" x14ac:dyDescent="0.3">
      <c r="H5506" s="1"/>
      <c r="K5506" s="1"/>
      <c r="O5506" s="1"/>
      <c r="P5506" s="1"/>
      <c r="T5506" s="1"/>
      <c r="U5506" s="1"/>
    </row>
    <row r="5507" spans="8:21" x14ac:dyDescent="0.3">
      <c r="H5507" s="1"/>
      <c r="K5507" s="1"/>
      <c r="O5507" s="1"/>
      <c r="P5507" s="1"/>
      <c r="T5507" s="1"/>
      <c r="U5507" s="1"/>
    </row>
    <row r="5508" spans="8:21" x14ac:dyDescent="0.3">
      <c r="H5508" s="1"/>
      <c r="K5508" s="1"/>
      <c r="O5508" s="1"/>
      <c r="P5508" s="1"/>
      <c r="T5508" s="1"/>
      <c r="U5508" s="1"/>
    </row>
    <row r="5509" spans="8:21" x14ac:dyDescent="0.3">
      <c r="H5509" s="1"/>
      <c r="K5509" s="1"/>
      <c r="O5509" s="1"/>
      <c r="P5509" s="1"/>
      <c r="T5509" s="1"/>
      <c r="U5509" s="1"/>
    </row>
    <row r="5510" spans="8:21" x14ac:dyDescent="0.3">
      <c r="H5510" s="1"/>
      <c r="K5510" s="1"/>
      <c r="O5510" s="1"/>
      <c r="P5510" s="1"/>
      <c r="T5510" s="1"/>
      <c r="U5510" s="1"/>
    </row>
    <row r="5511" spans="8:21" x14ac:dyDescent="0.3">
      <c r="H5511" s="1"/>
      <c r="K5511" s="1"/>
      <c r="O5511" s="1"/>
      <c r="P5511" s="1"/>
      <c r="T5511" s="1"/>
      <c r="U5511" s="1"/>
    </row>
    <row r="5512" spans="8:21" x14ac:dyDescent="0.3">
      <c r="H5512" s="1"/>
      <c r="K5512" s="1"/>
      <c r="O5512" s="1"/>
      <c r="P5512" s="1"/>
      <c r="T5512" s="1"/>
      <c r="U5512" s="1"/>
    </row>
    <row r="5513" spans="8:21" x14ac:dyDescent="0.3">
      <c r="H5513" s="1"/>
      <c r="K5513" s="1"/>
      <c r="O5513" s="1"/>
      <c r="P5513" s="1"/>
      <c r="T5513" s="1"/>
      <c r="U5513" s="1"/>
    </row>
    <row r="5514" spans="8:21" x14ac:dyDescent="0.3">
      <c r="H5514" s="1"/>
      <c r="K5514" s="1"/>
      <c r="O5514" s="1"/>
      <c r="P5514" s="1"/>
      <c r="T5514" s="1"/>
      <c r="U5514" s="1"/>
    </row>
    <row r="5515" spans="8:21" x14ac:dyDescent="0.3">
      <c r="H5515" s="1"/>
      <c r="K5515" s="1"/>
      <c r="O5515" s="1"/>
      <c r="P5515" s="1"/>
      <c r="T5515" s="1"/>
      <c r="U5515" s="1"/>
    </row>
    <row r="5516" spans="8:21" x14ac:dyDescent="0.3">
      <c r="H5516" s="1"/>
      <c r="K5516" s="1"/>
      <c r="O5516" s="1"/>
      <c r="P5516" s="1"/>
      <c r="T5516" s="1"/>
      <c r="U5516" s="1"/>
    </row>
    <row r="5517" spans="8:21" x14ac:dyDescent="0.3">
      <c r="H5517" s="1"/>
      <c r="K5517" s="1"/>
      <c r="O5517" s="1"/>
      <c r="P5517" s="1"/>
      <c r="T5517" s="1"/>
      <c r="U5517" s="1"/>
    </row>
    <row r="5518" spans="8:21" x14ac:dyDescent="0.3">
      <c r="H5518" s="1"/>
      <c r="K5518" s="1"/>
      <c r="O5518" s="1"/>
      <c r="P5518" s="1"/>
      <c r="T5518" s="1"/>
      <c r="U5518" s="1"/>
    </row>
    <row r="5519" spans="8:21" x14ac:dyDescent="0.3">
      <c r="H5519" s="1"/>
      <c r="K5519" s="1"/>
      <c r="O5519" s="1"/>
      <c r="P5519" s="1"/>
      <c r="T5519" s="1"/>
      <c r="U5519" s="1"/>
    </row>
    <row r="5520" spans="8:21" x14ac:dyDescent="0.3">
      <c r="H5520" s="1"/>
      <c r="K5520" s="1"/>
      <c r="O5520" s="1"/>
      <c r="P5520" s="1"/>
      <c r="T5520" s="1"/>
      <c r="U5520" s="1"/>
    </row>
    <row r="5521" spans="8:21" x14ac:dyDescent="0.3">
      <c r="H5521" s="1"/>
      <c r="K5521" s="1"/>
      <c r="O5521" s="1"/>
      <c r="P5521" s="1"/>
      <c r="T5521" s="1"/>
      <c r="U5521" s="1"/>
    </row>
    <row r="5522" spans="8:21" x14ac:dyDescent="0.3">
      <c r="H5522" s="1"/>
      <c r="K5522" s="1"/>
      <c r="O5522" s="1"/>
      <c r="P5522" s="1"/>
      <c r="T5522" s="1"/>
      <c r="U5522" s="1"/>
    </row>
    <row r="5523" spans="8:21" x14ac:dyDescent="0.3">
      <c r="H5523" s="1"/>
      <c r="K5523" s="1"/>
      <c r="O5523" s="1"/>
      <c r="P5523" s="1"/>
      <c r="T5523" s="1"/>
      <c r="U5523" s="1"/>
    </row>
    <row r="5524" spans="8:21" x14ac:dyDescent="0.3">
      <c r="H5524" s="1"/>
      <c r="K5524" s="1"/>
      <c r="O5524" s="1"/>
      <c r="P5524" s="1"/>
      <c r="T5524" s="1"/>
      <c r="U5524" s="1"/>
    </row>
    <row r="5525" spans="8:21" x14ac:dyDescent="0.3">
      <c r="H5525" s="1"/>
      <c r="K5525" s="1"/>
      <c r="O5525" s="1"/>
      <c r="P5525" s="1"/>
      <c r="T5525" s="1"/>
      <c r="U5525" s="1"/>
    </row>
    <row r="5526" spans="8:21" x14ac:dyDescent="0.3">
      <c r="H5526" s="1"/>
      <c r="K5526" s="1"/>
      <c r="O5526" s="1"/>
      <c r="P5526" s="1"/>
      <c r="T5526" s="1"/>
      <c r="U5526" s="1"/>
    </row>
    <row r="5527" spans="8:21" x14ac:dyDescent="0.3">
      <c r="H5527" s="1"/>
      <c r="K5527" s="1"/>
      <c r="O5527" s="1"/>
      <c r="P5527" s="1"/>
      <c r="T5527" s="1"/>
      <c r="U5527" s="1"/>
    </row>
    <row r="5528" spans="8:21" x14ac:dyDescent="0.3">
      <c r="H5528" s="1"/>
      <c r="K5528" s="1"/>
      <c r="O5528" s="1"/>
      <c r="P5528" s="1"/>
      <c r="T5528" s="1"/>
      <c r="U5528" s="1"/>
    </row>
    <row r="5529" spans="8:21" x14ac:dyDescent="0.3">
      <c r="H5529" s="1"/>
      <c r="K5529" s="1"/>
      <c r="O5529" s="1"/>
      <c r="P5529" s="1"/>
      <c r="T5529" s="1"/>
      <c r="U5529" s="1"/>
    </row>
    <row r="5530" spans="8:21" x14ac:dyDescent="0.3">
      <c r="H5530" s="1"/>
      <c r="K5530" s="1"/>
      <c r="O5530" s="1"/>
      <c r="P5530" s="1"/>
      <c r="T5530" s="1"/>
      <c r="U5530" s="1"/>
    </row>
    <row r="5531" spans="8:21" x14ac:dyDescent="0.3">
      <c r="H5531" s="1"/>
      <c r="K5531" s="1"/>
      <c r="O5531" s="1"/>
      <c r="P5531" s="1"/>
      <c r="T5531" s="1"/>
      <c r="U5531" s="1"/>
    </row>
    <row r="5532" spans="8:21" x14ac:dyDescent="0.3">
      <c r="H5532" s="1"/>
      <c r="K5532" s="1"/>
      <c r="O5532" s="1"/>
      <c r="P5532" s="1"/>
      <c r="T5532" s="1"/>
      <c r="U5532" s="1"/>
    </row>
    <row r="5533" spans="8:21" x14ac:dyDescent="0.3">
      <c r="H5533" s="1"/>
      <c r="K5533" s="1"/>
      <c r="O5533" s="1"/>
      <c r="P5533" s="1"/>
      <c r="T5533" s="1"/>
      <c r="U5533" s="1"/>
    </row>
    <row r="5534" spans="8:21" x14ac:dyDescent="0.3">
      <c r="H5534" s="1"/>
      <c r="K5534" s="1"/>
      <c r="O5534" s="1"/>
      <c r="P5534" s="1"/>
      <c r="T5534" s="1"/>
      <c r="U5534" s="1"/>
    </row>
    <row r="5535" spans="8:21" x14ac:dyDescent="0.3">
      <c r="H5535" s="1"/>
      <c r="K5535" s="1"/>
      <c r="O5535" s="1"/>
      <c r="P5535" s="1"/>
      <c r="T5535" s="1"/>
      <c r="U5535" s="1"/>
    </row>
    <row r="5536" spans="8:21" x14ac:dyDescent="0.3">
      <c r="H5536" s="1"/>
      <c r="K5536" s="1"/>
      <c r="O5536" s="1"/>
      <c r="P5536" s="1"/>
      <c r="T5536" s="1"/>
      <c r="U5536" s="1"/>
    </row>
    <row r="5537" spans="8:21" x14ac:dyDescent="0.3">
      <c r="H5537" s="1"/>
      <c r="K5537" s="1"/>
      <c r="O5537" s="1"/>
      <c r="P5537" s="1"/>
      <c r="T5537" s="1"/>
      <c r="U5537" s="1"/>
    </row>
    <row r="5538" spans="8:21" x14ac:dyDescent="0.3">
      <c r="H5538" s="1"/>
      <c r="K5538" s="1"/>
      <c r="O5538" s="1"/>
      <c r="P5538" s="1"/>
      <c r="T5538" s="1"/>
      <c r="U5538" s="1"/>
    </row>
    <row r="5539" spans="8:21" x14ac:dyDescent="0.3">
      <c r="H5539" s="1"/>
      <c r="K5539" s="1"/>
      <c r="O5539" s="1"/>
      <c r="P5539" s="1"/>
      <c r="T5539" s="1"/>
      <c r="U5539" s="1"/>
    </row>
    <row r="5540" spans="8:21" x14ac:dyDescent="0.3">
      <c r="H5540" s="1"/>
      <c r="K5540" s="1"/>
      <c r="O5540" s="1"/>
      <c r="P5540" s="1"/>
      <c r="T5540" s="1"/>
      <c r="U5540" s="1"/>
    </row>
    <row r="5541" spans="8:21" x14ac:dyDescent="0.3">
      <c r="H5541" s="1"/>
      <c r="K5541" s="1"/>
      <c r="O5541" s="1"/>
      <c r="P5541" s="1"/>
      <c r="T5541" s="1"/>
      <c r="U5541" s="1"/>
    </row>
    <row r="5542" spans="8:21" x14ac:dyDescent="0.3">
      <c r="H5542" s="1"/>
      <c r="K5542" s="1"/>
      <c r="O5542" s="1"/>
      <c r="P5542" s="1"/>
      <c r="T5542" s="1"/>
      <c r="U5542" s="1"/>
    </row>
    <row r="5543" spans="8:21" x14ac:dyDescent="0.3">
      <c r="H5543" s="1"/>
      <c r="K5543" s="1"/>
      <c r="O5543" s="1"/>
      <c r="P5543" s="1"/>
      <c r="T5543" s="1"/>
      <c r="U5543" s="1"/>
    </row>
    <row r="5544" spans="8:21" x14ac:dyDescent="0.3">
      <c r="H5544" s="1"/>
      <c r="K5544" s="1"/>
      <c r="O5544" s="1"/>
      <c r="P5544" s="1"/>
      <c r="T5544" s="1"/>
      <c r="U5544" s="1"/>
    </row>
    <row r="5545" spans="8:21" x14ac:dyDescent="0.3">
      <c r="H5545" s="1"/>
      <c r="K5545" s="1"/>
      <c r="O5545" s="1"/>
      <c r="P5545" s="1"/>
      <c r="T5545" s="1"/>
      <c r="U5545" s="1"/>
    </row>
    <row r="5546" spans="8:21" x14ac:dyDescent="0.3">
      <c r="H5546" s="1"/>
      <c r="K5546" s="1"/>
      <c r="O5546" s="1"/>
      <c r="P5546" s="1"/>
      <c r="T5546" s="1"/>
      <c r="U5546" s="1"/>
    </row>
    <row r="5547" spans="8:21" x14ac:dyDescent="0.3">
      <c r="H5547" s="1"/>
      <c r="K5547" s="1"/>
      <c r="O5547" s="1"/>
      <c r="P5547" s="1"/>
      <c r="T5547" s="1"/>
      <c r="U5547" s="1"/>
    </row>
    <row r="5548" spans="8:21" x14ac:dyDescent="0.3">
      <c r="H5548" s="1"/>
      <c r="K5548" s="1"/>
      <c r="O5548" s="1"/>
      <c r="P5548" s="1"/>
      <c r="T5548" s="1"/>
      <c r="U5548" s="1"/>
    </row>
    <row r="5549" spans="8:21" x14ac:dyDescent="0.3">
      <c r="H5549" s="1"/>
      <c r="K5549" s="1"/>
      <c r="O5549" s="1"/>
      <c r="P5549" s="1"/>
      <c r="T5549" s="1"/>
      <c r="U5549" s="1"/>
    </row>
    <row r="5550" spans="8:21" x14ac:dyDescent="0.3">
      <c r="H5550" s="1"/>
      <c r="K5550" s="1"/>
      <c r="O5550" s="1"/>
      <c r="P5550" s="1"/>
      <c r="T5550" s="1"/>
      <c r="U5550" s="1"/>
    </row>
    <row r="5551" spans="8:21" x14ac:dyDescent="0.3">
      <c r="H5551" s="1"/>
      <c r="K5551" s="1"/>
      <c r="O5551" s="1"/>
      <c r="P5551" s="1"/>
      <c r="T5551" s="1"/>
      <c r="U5551" s="1"/>
    </row>
    <row r="5552" spans="8:21" x14ac:dyDescent="0.3">
      <c r="H5552" s="1"/>
      <c r="K5552" s="1"/>
      <c r="O5552" s="1"/>
      <c r="P5552" s="1"/>
      <c r="T5552" s="1"/>
      <c r="U5552" s="1"/>
    </row>
    <row r="5553" spans="8:21" x14ac:dyDescent="0.3">
      <c r="H5553" s="1"/>
      <c r="K5553" s="1"/>
      <c r="O5553" s="1"/>
      <c r="P5553" s="1"/>
      <c r="T5553" s="1"/>
      <c r="U5553" s="1"/>
    </row>
    <row r="5554" spans="8:21" x14ac:dyDescent="0.3">
      <c r="H5554" s="1"/>
      <c r="K5554" s="1"/>
      <c r="O5554" s="1"/>
      <c r="P5554" s="1"/>
      <c r="T5554" s="1"/>
      <c r="U5554" s="1"/>
    </row>
    <row r="5555" spans="8:21" x14ac:dyDescent="0.3">
      <c r="H5555" s="1"/>
      <c r="K5555" s="1"/>
      <c r="O5555" s="1"/>
      <c r="P5555" s="1"/>
      <c r="T5555" s="1"/>
      <c r="U5555" s="1"/>
    </row>
    <row r="5556" spans="8:21" x14ac:dyDescent="0.3">
      <c r="H5556" s="1"/>
      <c r="K5556" s="1"/>
      <c r="O5556" s="1"/>
      <c r="P5556" s="1"/>
      <c r="T5556" s="1"/>
      <c r="U5556" s="1"/>
    </row>
    <row r="5557" spans="8:21" x14ac:dyDescent="0.3">
      <c r="H5557" s="1"/>
      <c r="K5557" s="1"/>
      <c r="O5557" s="1"/>
      <c r="P5557" s="1"/>
      <c r="T5557" s="1"/>
      <c r="U5557" s="1"/>
    </row>
    <row r="5558" spans="8:21" x14ac:dyDescent="0.3">
      <c r="H5558" s="1"/>
      <c r="K5558" s="1"/>
      <c r="O5558" s="1"/>
      <c r="P5558" s="1"/>
      <c r="T5558" s="1"/>
      <c r="U5558" s="1"/>
    </row>
    <row r="5559" spans="8:21" x14ac:dyDescent="0.3">
      <c r="H5559" s="1"/>
      <c r="K5559" s="1"/>
      <c r="O5559" s="1"/>
      <c r="P5559" s="1"/>
      <c r="T5559" s="1"/>
      <c r="U5559" s="1"/>
    </row>
    <row r="5560" spans="8:21" x14ac:dyDescent="0.3">
      <c r="H5560" s="1"/>
      <c r="K5560" s="1"/>
      <c r="O5560" s="1"/>
      <c r="P5560" s="1"/>
      <c r="T5560" s="1"/>
      <c r="U5560" s="1"/>
    </row>
    <row r="5561" spans="8:21" x14ac:dyDescent="0.3">
      <c r="H5561" s="1"/>
      <c r="K5561" s="1"/>
      <c r="O5561" s="1"/>
      <c r="P5561" s="1"/>
      <c r="T5561" s="1"/>
      <c r="U5561" s="1"/>
    </row>
    <row r="5562" spans="8:21" x14ac:dyDescent="0.3">
      <c r="H5562" s="1"/>
      <c r="K5562" s="1"/>
      <c r="O5562" s="1"/>
      <c r="P5562" s="1"/>
      <c r="T5562" s="1"/>
      <c r="U5562" s="1"/>
    </row>
    <row r="5563" spans="8:21" x14ac:dyDescent="0.3">
      <c r="H5563" s="1"/>
      <c r="K5563" s="1"/>
      <c r="O5563" s="1"/>
      <c r="P5563" s="1"/>
      <c r="T5563" s="1"/>
      <c r="U5563" s="1"/>
    </row>
    <row r="5564" spans="8:21" x14ac:dyDescent="0.3">
      <c r="H5564" s="1"/>
      <c r="K5564" s="1"/>
      <c r="O5564" s="1"/>
      <c r="P5564" s="1"/>
      <c r="T5564" s="1"/>
      <c r="U5564" s="1"/>
    </row>
    <row r="5565" spans="8:21" x14ac:dyDescent="0.3">
      <c r="H5565" s="1"/>
      <c r="K5565" s="1"/>
      <c r="O5565" s="1"/>
      <c r="P5565" s="1"/>
      <c r="T5565" s="1"/>
      <c r="U5565" s="1"/>
    </row>
    <row r="5566" spans="8:21" x14ac:dyDescent="0.3">
      <c r="H5566" s="1"/>
      <c r="K5566" s="1"/>
      <c r="O5566" s="1"/>
      <c r="P5566" s="1"/>
      <c r="T5566" s="1"/>
      <c r="U5566" s="1"/>
    </row>
    <row r="5567" spans="8:21" x14ac:dyDescent="0.3">
      <c r="H5567" s="1"/>
      <c r="K5567" s="1"/>
      <c r="O5567" s="1"/>
      <c r="P5567" s="1"/>
      <c r="T5567" s="1"/>
      <c r="U5567" s="1"/>
    </row>
    <row r="5568" spans="8:21" x14ac:dyDescent="0.3">
      <c r="H5568" s="1"/>
      <c r="K5568" s="1"/>
      <c r="O5568" s="1"/>
      <c r="P5568" s="1"/>
      <c r="T5568" s="1"/>
      <c r="U5568" s="1"/>
    </row>
    <row r="5569" spans="8:21" x14ac:dyDescent="0.3">
      <c r="H5569" s="1"/>
      <c r="K5569" s="1"/>
      <c r="O5569" s="1"/>
      <c r="P5569" s="1"/>
      <c r="T5569" s="1"/>
      <c r="U5569" s="1"/>
    </row>
    <row r="5570" spans="8:21" x14ac:dyDescent="0.3">
      <c r="H5570" s="1"/>
      <c r="K5570" s="1"/>
      <c r="O5570" s="1"/>
      <c r="P5570" s="1"/>
      <c r="T5570" s="1"/>
      <c r="U5570" s="1"/>
    </row>
    <row r="5571" spans="8:21" x14ac:dyDescent="0.3">
      <c r="H5571" s="1"/>
      <c r="K5571" s="1"/>
      <c r="O5571" s="1"/>
      <c r="P5571" s="1"/>
      <c r="T5571" s="1"/>
      <c r="U5571" s="1"/>
    </row>
    <row r="5572" spans="8:21" x14ac:dyDescent="0.3">
      <c r="H5572" s="1"/>
      <c r="K5572" s="1"/>
      <c r="O5572" s="1"/>
      <c r="P5572" s="1"/>
      <c r="T5572" s="1"/>
      <c r="U5572" s="1"/>
    </row>
    <row r="5573" spans="8:21" x14ac:dyDescent="0.3">
      <c r="H5573" s="1"/>
      <c r="K5573" s="1"/>
      <c r="O5573" s="1"/>
      <c r="P5573" s="1"/>
      <c r="T5573" s="1"/>
      <c r="U5573" s="1"/>
    </row>
    <row r="5574" spans="8:21" x14ac:dyDescent="0.3">
      <c r="H5574" s="1"/>
      <c r="K5574" s="1"/>
      <c r="O5574" s="1"/>
      <c r="P5574" s="1"/>
      <c r="T5574" s="1"/>
      <c r="U5574" s="1"/>
    </row>
    <row r="5575" spans="8:21" x14ac:dyDescent="0.3">
      <c r="H5575" s="1"/>
      <c r="K5575" s="1"/>
      <c r="O5575" s="1"/>
      <c r="P5575" s="1"/>
      <c r="T5575" s="1"/>
      <c r="U5575" s="1"/>
    </row>
    <row r="5576" spans="8:21" x14ac:dyDescent="0.3">
      <c r="H5576" s="1"/>
      <c r="K5576" s="1"/>
      <c r="O5576" s="1"/>
      <c r="P5576" s="1"/>
      <c r="T5576" s="1"/>
      <c r="U5576" s="1"/>
    </row>
    <row r="5577" spans="8:21" x14ac:dyDescent="0.3">
      <c r="H5577" s="1"/>
      <c r="K5577" s="1"/>
      <c r="O5577" s="1"/>
      <c r="P5577" s="1"/>
      <c r="T5577" s="1"/>
      <c r="U5577" s="1"/>
    </row>
    <row r="5578" spans="8:21" x14ac:dyDescent="0.3">
      <c r="H5578" s="1"/>
      <c r="K5578" s="1"/>
      <c r="O5578" s="1"/>
      <c r="P5578" s="1"/>
      <c r="T5578" s="1"/>
      <c r="U5578" s="1"/>
    </row>
    <row r="5579" spans="8:21" x14ac:dyDescent="0.3">
      <c r="H5579" s="1"/>
      <c r="K5579" s="1"/>
      <c r="O5579" s="1"/>
      <c r="P5579" s="1"/>
      <c r="T5579" s="1"/>
      <c r="U5579" s="1"/>
    </row>
    <row r="5580" spans="8:21" x14ac:dyDescent="0.3">
      <c r="H5580" s="1"/>
      <c r="K5580" s="1"/>
      <c r="O5580" s="1"/>
      <c r="P5580" s="1"/>
      <c r="T5580" s="1"/>
      <c r="U5580" s="1"/>
    </row>
    <row r="5581" spans="8:21" x14ac:dyDescent="0.3">
      <c r="H5581" s="1"/>
      <c r="K5581" s="1"/>
      <c r="O5581" s="1"/>
      <c r="P5581" s="1"/>
      <c r="T5581" s="1"/>
      <c r="U5581" s="1"/>
    </row>
    <row r="5582" spans="8:21" x14ac:dyDescent="0.3">
      <c r="H5582" s="1"/>
      <c r="K5582" s="1"/>
      <c r="O5582" s="1"/>
      <c r="P5582" s="1"/>
      <c r="T5582" s="1"/>
      <c r="U5582" s="1"/>
    </row>
    <row r="5583" spans="8:21" x14ac:dyDescent="0.3">
      <c r="H5583" s="1"/>
      <c r="K5583" s="1"/>
      <c r="O5583" s="1"/>
      <c r="P5583" s="1"/>
      <c r="T5583" s="1"/>
      <c r="U5583" s="1"/>
    </row>
    <row r="5584" spans="8:21" x14ac:dyDescent="0.3">
      <c r="H5584" s="1"/>
      <c r="K5584" s="1"/>
      <c r="O5584" s="1"/>
      <c r="P5584" s="1"/>
      <c r="T5584" s="1"/>
      <c r="U5584" s="1"/>
    </row>
    <row r="5585" spans="8:21" x14ac:dyDescent="0.3">
      <c r="H5585" s="1"/>
      <c r="K5585" s="1"/>
      <c r="O5585" s="1"/>
      <c r="P5585" s="1"/>
      <c r="T5585" s="1"/>
      <c r="U5585" s="1"/>
    </row>
    <row r="5586" spans="8:21" x14ac:dyDescent="0.3">
      <c r="H5586" s="1"/>
      <c r="K5586" s="1"/>
      <c r="O5586" s="1"/>
      <c r="P5586" s="1"/>
      <c r="T5586" s="1"/>
      <c r="U5586" s="1"/>
    </row>
    <row r="5587" spans="8:21" x14ac:dyDescent="0.3">
      <c r="H5587" s="1"/>
      <c r="K5587" s="1"/>
      <c r="O5587" s="1"/>
      <c r="P5587" s="1"/>
      <c r="T5587" s="1"/>
      <c r="U5587" s="1"/>
    </row>
    <row r="5588" spans="8:21" x14ac:dyDescent="0.3">
      <c r="H5588" s="1"/>
      <c r="K5588" s="1"/>
      <c r="O5588" s="1"/>
      <c r="P5588" s="1"/>
      <c r="T5588" s="1"/>
      <c r="U5588" s="1"/>
    </row>
    <row r="5589" spans="8:21" x14ac:dyDescent="0.3">
      <c r="H5589" s="1"/>
      <c r="K5589" s="1"/>
      <c r="O5589" s="1"/>
      <c r="P5589" s="1"/>
      <c r="T5589" s="1"/>
      <c r="U5589" s="1"/>
    </row>
    <row r="5590" spans="8:21" x14ac:dyDescent="0.3">
      <c r="H5590" s="1"/>
      <c r="K5590" s="1"/>
      <c r="O5590" s="1"/>
      <c r="P5590" s="1"/>
      <c r="T5590" s="1"/>
      <c r="U5590" s="1"/>
    </row>
    <row r="5591" spans="8:21" x14ac:dyDescent="0.3">
      <c r="H5591" s="1"/>
      <c r="K5591" s="1"/>
      <c r="O5591" s="1"/>
      <c r="P5591" s="1"/>
      <c r="T5591" s="1"/>
      <c r="U5591" s="1"/>
    </row>
    <row r="5592" spans="8:21" x14ac:dyDescent="0.3">
      <c r="H5592" s="1"/>
      <c r="K5592" s="1"/>
      <c r="O5592" s="1"/>
      <c r="P5592" s="1"/>
      <c r="T5592" s="1"/>
      <c r="U5592" s="1"/>
    </row>
    <row r="5593" spans="8:21" x14ac:dyDescent="0.3">
      <c r="H5593" s="1"/>
      <c r="K5593" s="1"/>
      <c r="O5593" s="1"/>
      <c r="P5593" s="1"/>
      <c r="T5593" s="1"/>
      <c r="U5593" s="1"/>
    </row>
    <row r="5594" spans="8:21" x14ac:dyDescent="0.3">
      <c r="H5594" s="1"/>
      <c r="K5594" s="1"/>
      <c r="O5594" s="1"/>
      <c r="P5594" s="1"/>
      <c r="T5594" s="1"/>
      <c r="U5594" s="1"/>
    </row>
    <row r="5595" spans="8:21" x14ac:dyDescent="0.3">
      <c r="H5595" s="1"/>
      <c r="K5595" s="1"/>
      <c r="O5595" s="1"/>
      <c r="P5595" s="1"/>
      <c r="T5595" s="1"/>
      <c r="U5595" s="1"/>
    </row>
    <row r="5596" spans="8:21" x14ac:dyDescent="0.3">
      <c r="H5596" s="1"/>
      <c r="K5596" s="1"/>
      <c r="O5596" s="1"/>
      <c r="P5596" s="1"/>
      <c r="T5596" s="1"/>
      <c r="U5596" s="1"/>
    </row>
    <row r="5597" spans="8:21" x14ac:dyDescent="0.3">
      <c r="H5597" s="1"/>
      <c r="K5597" s="1"/>
      <c r="O5597" s="1"/>
      <c r="P5597" s="1"/>
      <c r="T5597" s="1"/>
      <c r="U5597" s="1"/>
    </row>
    <row r="5598" spans="8:21" x14ac:dyDescent="0.3">
      <c r="H5598" s="1"/>
      <c r="K5598" s="1"/>
      <c r="O5598" s="1"/>
      <c r="P5598" s="1"/>
      <c r="T5598" s="1"/>
      <c r="U5598" s="1"/>
    </row>
    <row r="5599" spans="8:21" x14ac:dyDescent="0.3">
      <c r="H5599" s="1"/>
      <c r="K5599" s="1"/>
      <c r="O5599" s="1"/>
      <c r="P5599" s="1"/>
      <c r="T5599" s="1"/>
      <c r="U5599" s="1"/>
    </row>
    <row r="5600" spans="8:21" x14ac:dyDescent="0.3">
      <c r="H5600" s="1"/>
      <c r="K5600" s="1"/>
      <c r="O5600" s="1"/>
      <c r="P5600" s="1"/>
      <c r="T5600" s="1"/>
      <c r="U5600" s="1"/>
    </row>
    <row r="5601" spans="8:21" x14ac:dyDescent="0.3">
      <c r="H5601" s="1"/>
      <c r="K5601" s="1"/>
      <c r="O5601" s="1"/>
      <c r="P5601" s="1"/>
      <c r="T5601" s="1"/>
      <c r="U5601" s="1"/>
    </row>
    <row r="5602" spans="8:21" x14ac:dyDescent="0.3">
      <c r="H5602" s="1"/>
      <c r="K5602" s="1"/>
      <c r="O5602" s="1"/>
      <c r="P5602" s="1"/>
      <c r="T5602" s="1"/>
      <c r="U5602" s="1"/>
    </row>
    <row r="5603" spans="8:21" x14ac:dyDescent="0.3">
      <c r="H5603" s="1"/>
      <c r="K5603" s="1"/>
      <c r="O5603" s="1"/>
      <c r="P5603" s="1"/>
      <c r="T5603" s="1"/>
      <c r="U5603" s="1"/>
    </row>
    <row r="5604" spans="8:21" x14ac:dyDescent="0.3">
      <c r="H5604" s="1"/>
      <c r="K5604" s="1"/>
      <c r="O5604" s="1"/>
      <c r="P5604" s="1"/>
      <c r="T5604" s="1"/>
      <c r="U5604" s="1"/>
    </row>
    <row r="5605" spans="8:21" x14ac:dyDescent="0.3">
      <c r="H5605" s="1"/>
      <c r="K5605" s="1"/>
      <c r="O5605" s="1"/>
      <c r="P5605" s="1"/>
      <c r="T5605" s="1"/>
      <c r="U5605" s="1"/>
    </row>
    <row r="5606" spans="8:21" x14ac:dyDescent="0.3">
      <c r="H5606" s="1"/>
      <c r="K5606" s="1"/>
      <c r="O5606" s="1"/>
      <c r="P5606" s="1"/>
      <c r="T5606" s="1"/>
      <c r="U5606" s="1"/>
    </row>
    <row r="5607" spans="8:21" x14ac:dyDescent="0.3">
      <c r="H5607" s="1"/>
      <c r="K5607" s="1"/>
      <c r="O5607" s="1"/>
      <c r="P5607" s="1"/>
      <c r="T5607" s="1"/>
      <c r="U5607" s="1"/>
    </row>
    <row r="5608" spans="8:21" x14ac:dyDescent="0.3">
      <c r="H5608" s="1"/>
      <c r="K5608" s="1"/>
      <c r="O5608" s="1"/>
      <c r="P5608" s="1"/>
      <c r="T5608" s="1"/>
      <c r="U5608" s="1"/>
    </row>
    <row r="5609" spans="8:21" x14ac:dyDescent="0.3">
      <c r="H5609" s="1"/>
      <c r="K5609" s="1"/>
      <c r="O5609" s="1"/>
      <c r="P5609" s="1"/>
      <c r="T5609" s="1"/>
      <c r="U5609" s="1"/>
    </row>
    <row r="5610" spans="8:21" x14ac:dyDescent="0.3">
      <c r="H5610" s="1"/>
      <c r="K5610" s="1"/>
      <c r="O5610" s="1"/>
      <c r="P5610" s="1"/>
      <c r="T5610" s="1"/>
      <c r="U5610" s="1"/>
    </row>
    <row r="5611" spans="8:21" x14ac:dyDescent="0.3">
      <c r="H5611" s="1"/>
      <c r="K5611" s="1"/>
      <c r="O5611" s="1"/>
      <c r="P5611" s="1"/>
      <c r="T5611" s="1"/>
      <c r="U5611" s="1"/>
    </row>
    <row r="5612" spans="8:21" x14ac:dyDescent="0.3">
      <c r="H5612" s="1"/>
      <c r="K5612" s="1"/>
      <c r="O5612" s="1"/>
      <c r="P5612" s="1"/>
      <c r="T5612" s="1"/>
      <c r="U5612" s="1"/>
    </row>
    <row r="5613" spans="8:21" x14ac:dyDescent="0.3">
      <c r="H5613" s="1"/>
      <c r="K5613" s="1"/>
      <c r="O5613" s="1"/>
      <c r="P5613" s="1"/>
      <c r="T5613" s="1"/>
      <c r="U5613" s="1"/>
    </row>
    <row r="5614" spans="8:21" x14ac:dyDescent="0.3">
      <c r="H5614" s="1"/>
      <c r="K5614" s="1"/>
      <c r="O5614" s="1"/>
      <c r="P5614" s="1"/>
      <c r="T5614" s="1"/>
      <c r="U5614" s="1"/>
    </row>
    <row r="5615" spans="8:21" x14ac:dyDescent="0.3">
      <c r="H5615" s="1"/>
      <c r="K5615" s="1"/>
      <c r="O5615" s="1"/>
      <c r="P5615" s="1"/>
      <c r="T5615" s="1"/>
      <c r="U5615" s="1"/>
    </row>
    <row r="5616" spans="8:21" x14ac:dyDescent="0.3">
      <c r="H5616" s="1"/>
      <c r="K5616" s="1"/>
      <c r="O5616" s="1"/>
      <c r="P5616" s="1"/>
      <c r="T5616" s="1"/>
      <c r="U5616" s="1"/>
    </row>
    <row r="5617" spans="8:21" x14ac:dyDescent="0.3">
      <c r="H5617" s="1"/>
      <c r="K5617" s="1"/>
      <c r="O5617" s="1"/>
      <c r="P5617" s="1"/>
      <c r="T5617" s="1"/>
      <c r="U5617" s="1"/>
    </row>
    <row r="5618" spans="8:21" x14ac:dyDescent="0.3">
      <c r="H5618" s="1"/>
      <c r="K5618" s="1"/>
      <c r="O5618" s="1"/>
      <c r="P5618" s="1"/>
      <c r="T5618" s="1"/>
      <c r="U5618" s="1"/>
    </row>
    <row r="5619" spans="8:21" x14ac:dyDescent="0.3">
      <c r="H5619" s="1"/>
      <c r="K5619" s="1"/>
      <c r="O5619" s="1"/>
      <c r="P5619" s="1"/>
      <c r="T5619" s="1"/>
      <c r="U5619" s="1"/>
    </row>
    <row r="5620" spans="8:21" x14ac:dyDescent="0.3">
      <c r="H5620" s="1"/>
      <c r="K5620" s="1"/>
      <c r="O5620" s="1"/>
      <c r="P5620" s="1"/>
      <c r="T5620" s="1"/>
      <c r="U5620" s="1"/>
    </row>
    <row r="5621" spans="8:21" x14ac:dyDescent="0.3">
      <c r="H5621" s="1"/>
      <c r="K5621" s="1"/>
      <c r="O5621" s="1"/>
      <c r="P5621" s="1"/>
      <c r="T5621" s="1"/>
      <c r="U5621" s="1"/>
    </row>
    <row r="5622" spans="8:21" x14ac:dyDescent="0.3">
      <c r="H5622" s="1"/>
      <c r="K5622" s="1"/>
      <c r="O5622" s="1"/>
      <c r="P5622" s="1"/>
      <c r="T5622" s="1"/>
      <c r="U5622" s="1"/>
    </row>
    <row r="5623" spans="8:21" x14ac:dyDescent="0.3">
      <c r="H5623" s="1"/>
      <c r="K5623" s="1"/>
      <c r="O5623" s="1"/>
      <c r="P5623" s="1"/>
      <c r="T5623" s="1"/>
      <c r="U5623" s="1"/>
    </row>
    <row r="5624" spans="8:21" x14ac:dyDescent="0.3">
      <c r="H5624" s="1"/>
      <c r="K5624" s="1"/>
      <c r="O5624" s="1"/>
      <c r="P5624" s="1"/>
      <c r="T5624" s="1"/>
      <c r="U5624" s="1"/>
    </row>
    <row r="5625" spans="8:21" x14ac:dyDescent="0.3">
      <c r="H5625" s="1"/>
      <c r="K5625" s="1"/>
      <c r="O5625" s="1"/>
      <c r="P5625" s="1"/>
      <c r="T5625" s="1"/>
      <c r="U5625" s="1"/>
    </row>
    <row r="5626" spans="8:21" x14ac:dyDescent="0.3">
      <c r="H5626" s="1"/>
      <c r="K5626" s="1"/>
      <c r="O5626" s="1"/>
      <c r="P5626" s="1"/>
      <c r="T5626" s="1"/>
      <c r="U5626" s="1"/>
    </row>
    <row r="5627" spans="8:21" x14ac:dyDescent="0.3">
      <c r="H5627" s="1"/>
      <c r="K5627" s="1"/>
      <c r="O5627" s="1"/>
      <c r="P5627" s="1"/>
      <c r="T5627" s="1"/>
      <c r="U5627" s="1"/>
    </row>
    <row r="5628" spans="8:21" x14ac:dyDescent="0.3">
      <c r="H5628" s="1"/>
      <c r="K5628" s="1"/>
      <c r="O5628" s="1"/>
      <c r="P5628" s="1"/>
      <c r="T5628" s="1"/>
      <c r="U5628" s="1"/>
    </row>
    <row r="5629" spans="8:21" x14ac:dyDescent="0.3">
      <c r="H5629" s="1"/>
      <c r="K5629" s="1"/>
      <c r="O5629" s="1"/>
      <c r="P5629" s="1"/>
      <c r="T5629" s="1"/>
      <c r="U5629" s="1"/>
    </row>
    <row r="5630" spans="8:21" x14ac:dyDescent="0.3">
      <c r="H5630" s="1"/>
      <c r="K5630" s="1"/>
      <c r="O5630" s="1"/>
      <c r="P5630" s="1"/>
      <c r="T5630" s="1"/>
      <c r="U5630" s="1"/>
    </row>
    <row r="5631" spans="8:21" x14ac:dyDescent="0.3">
      <c r="H5631" s="1"/>
      <c r="K5631" s="1"/>
      <c r="O5631" s="1"/>
      <c r="P5631" s="1"/>
      <c r="T5631" s="1"/>
      <c r="U5631" s="1"/>
    </row>
    <row r="5632" spans="8:21" x14ac:dyDescent="0.3">
      <c r="H5632" s="1"/>
      <c r="K5632" s="1"/>
      <c r="O5632" s="1"/>
      <c r="P5632" s="1"/>
      <c r="T5632" s="1"/>
      <c r="U5632" s="1"/>
    </row>
    <row r="5633" spans="8:21" x14ac:dyDescent="0.3">
      <c r="H5633" s="1"/>
      <c r="K5633" s="1"/>
      <c r="O5633" s="1"/>
      <c r="P5633" s="1"/>
      <c r="T5633" s="1"/>
      <c r="U5633" s="1"/>
    </row>
    <row r="5634" spans="8:21" x14ac:dyDescent="0.3">
      <c r="H5634" s="1"/>
      <c r="K5634" s="1"/>
      <c r="O5634" s="1"/>
      <c r="P5634" s="1"/>
      <c r="T5634" s="1"/>
      <c r="U5634" s="1"/>
    </row>
    <row r="5635" spans="8:21" x14ac:dyDescent="0.3">
      <c r="H5635" s="1"/>
      <c r="K5635" s="1"/>
      <c r="O5635" s="1"/>
      <c r="P5635" s="1"/>
      <c r="T5635" s="1"/>
      <c r="U5635" s="1"/>
    </row>
    <row r="5636" spans="8:21" x14ac:dyDescent="0.3">
      <c r="H5636" s="1"/>
      <c r="K5636" s="1"/>
      <c r="O5636" s="1"/>
      <c r="P5636" s="1"/>
      <c r="T5636" s="1"/>
      <c r="U5636" s="1"/>
    </row>
    <row r="5637" spans="8:21" x14ac:dyDescent="0.3">
      <c r="H5637" s="1"/>
      <c r="K5637" s="1"/>
      <c r="O5637" s="1"/>
      <c r="P5637" s="1"/>
      <c r="T5637" s="1"/>
      <c r="U5637" s="1"/>
    </row>
    <row r="5638" spans="8:21" x14ac:dyDescent="0.3">
      <c r="H5638" s="1"/>
      <c r="K5638" s="1"/>
      <c r="O5638" s="1"/>
      <c r="P5638" s="1"/>
      <c r="T5638" s="1"/>
      <c r="U5638" s="1"/>
    </row>
    <row r="5639" spans="8:21" x14ac:dyDescent="0.3">
      <c r="H5639" s="1"/>
      <c r="K5639" s="1"/>
      <c r="O5639" s="1"/>
      <c r="P5639" s="1"/>
      <c r="T5639" s="1"/>
      <c r="U5639" s="1"/>
    </row>
    <row r="5640" spans="8:21" x14ac:dyDescent="0.3">
      <c r="H5640" s="1"/>
      <c r="K5640" s="1"/>
      <c r="O5640" s="1"/>
      <c r="P5640" s="1"/>
      <c r="T5640" s="1"/>
      <c r="U5640" s="1"/>
    </row>
    <row r="5641" spans="8:21" x14ac:dyDescent="0.3">
      <c r="H5641" s="1"/>
      <c r="K5641" s="1"/>
      <c r="O5641" s="1"/>
      <c r="P5641" s="1"/>
      <c r="T5641" s="1"/>
      <c r="U5641" s="1"/>
    </row>
    <row r="5642" spans="8:21" x14ac:dyDescent="0.3">
      <c r="H5642" s="1"/>
      <c r="K5642" s="1"/>
      <c r="O5642" s="1"/>
      <c r="P5642" s="1"/>
      <c r="T5642" s="1"/>
      <c r="U5642" s="1"/>
    </row>
    <row r="5643" spans="8:21" x14ac:dyDescent="0.3">
      <c r="H5643" s="1"/>
      <c r="K5643" s="1"/>
      <c r="O5643" s="1"/>
      <c r="P5643" s="1"/>
      <c r="T5643" s="1"/>
      <c r="U5643" s="1"/>
    </row>
    <row r="5644" spans="8:21" x14ac:dyDescent="0.3">
      <c r="H5644" s="1"/>
      <c r="K5644" s="1"/>
      <c r="O5644" s="1"/>
      <c r="P5644" s="1"/>
      <c r="T5644" s="1"/>
      <c r="U5644" s="1"/>
    </row>
    <row r="5645" spans="8:21" x14ac:dyDescent="0.3">
      <c r="H5645" s="1"/>
      <c r="K5645" s="1"/>
      <c r="O5645" s="1"/>
      <c r="P5645" s="1"/>
      <c r="T5645" s="1"/>
      <c r="U5645" s="1"/>
    </row>
    <row r="5646" spans="8:21" x14ac:dyDescent="0.3">
      <c r="H5646" s="1"/>
      <c r="K5646" s="1"/>
      <c r="O5646" s="1"/>
      <c r="P5646" s="1"/>
      <c r="T5646" s="1"/>
      <c r="U5646" s="1"/>
    </row>
    <row r="5647" spans="8:21" x14ac:dyDescent="0.3">
      <c r="H5647" s="1"/>
      <c r="K5647" s="1"/>
      <c r="O5647" s="1"/>
      <c r="P5647" s="1"/>
      <c r="T5647" s="1"/>
      <c r="U5647" s="1"/>
    </row>
    <row r="5648" spans="8:21" x14ac:dyDescent="0.3">
      <c r="H5648" s="1"/>
      <c r="K5648" s="1"/>
      <c r="O5648" s="1"/>
      <c r="P5648" s="1"/>
      <c r="T5648" s="1"/>
      <c r="U5648" s="1"/>
    </row>
    <row r="5649" spans="8:21" x14ac:dyDescent="0.3">
      <c r="H5649" s="1"/>
      <c r="K5649" s="1"/>
      <c r="O5649" s="1"/>
      <c r="P5649" s="1"/>
      <c r="T5649" s="1"/>
      <c r="U5649" s="1"/>
    </row>
    <row r="5650" spans="8:21" x14ac:dyDescent="0.3">
      <c r="H5650" s="1"/>
      <c r="K5650" s="1"/>
      <c r="O5650" s="1"/>
      <c r="P5650" s="1"/>
      <c r="T5650" s="1"/>
      <c r="U5650" s="1"/>
    </row>
    <row r="5651" spans="8:21" x14ac:dyDescent="0.3">
      <c r="H5651" s="1"/>
      <c r="K5651" s="1"/>
      <c r="O5651" s="1"/>
      <c r="P5651" s="1"/>
      <c r="T5651" s="1"/>
      <c r="U5651" s="1"/>
    </row>
    <row r="5652" spans="8:21" x14ac:dyDescent="0.3">
      <c r="H5652" s="1"/>
      <c r="K5652" s="1"/>
      <c r="O5652" s="1"/>
      <c r="P5652" s="1"/>
      <c r="T5652" s="1"/>
      <c r="U5652" s="1"/>
    </row>
    <row r="5653" spans="8:21" x14ac:dyDescent="0.3">
      <c r="H5653" s="1"/>
      <c r="K5653" s="1"/>
      <c r="O5653" s="1"/>
      <c r="P5653" s="1"/>
      <c r="T5653" s="1"/>
      <c r="U5653" s="1"/>
    </row>
    <row r="5654" spans="8:21" x14ac:dyDescent="0.3">
      <c r="H5654" s="1"/>
      <c r="K5654" s="1"/>
      <c r="O5654" s="1"/>
      <c r="P5654" s="1"/>
      <c r="T5654" s="1"/>
      <c r="U5654" s="1"/>
    </row>
    <row r="5655" spans="8:21" x14ac:dyDescent="0.3">
      <c r="H5655" s="1"/>
      <c r="K5655" s="1"/>
      <c r="O5655" s="1"/>
      <c r="P5655" s="1"/>
      <c r="T5655" s="1"/>
      <c r="U5655" s="1"/>
    </row>
    <row r="5656" spans="8:21" x14ac:dyDescent="0.3">
      <c r="H5656" s="1"/>
      <c r="K5656" s="1"/>
      <c r="O5656" s="1"/>
      <c r="P5656" s="1"/>
      <c r="T5656" s="1"/>
      <c r="U5656" s="1"/>
    </row>
    <row r="5657" spans="8:21" x14ac:dyDescent="0.3">
      <c r="H5657" s="1"/>
      <c r="K5657" s="1"/>
      <c r="O5657" s="1"/>
      <c r="P5657" s="1"/>
      <c r="T5657" s="1"/>
      <c r="U5657" s="1"/>
    </row>
    <row r="5658" spans="8:21" x14ac:dyDescent="0.3">
      <c r="H5658" s="1"/>
      <c r="K5658" s="1"/>
      <c r="O5658" s="1"/>
      <c r="P5658" s="1"/>
      <c r="T5658" s="1"/>
      <c r="U5658" s="1"/>
    </row>
    <row r="5659" spans="8:21" x14ac:dyDescent="0.3">
      <c r="H5659" s="1"/>
      <c r="K5659" s="1"/>
      <c r="O5659" s="1"/>
      <c r="P5659" s="1"/>
      <c r="T5659" s="1"/>
      <c r="U5659" s="1"/>
    </row>
    <row r="5660" spans="8:21" x14ac:dyDescent="0.3">
      <c r="H5660" s="1"/>
      <c r="K5660" s="1"/>
      <c r="O5660" s="1"/>
      <c r="P5660" s="1"/>
      <c r="T5660" s="1"/>
      <c r="U5660" s="1"/>
    </row>
    <row r="5661" spans="8:21" x14ac:dyDescent="0.3">
      <c r="H5661" s="1"/>
      <c r="K5661" s="1"/>
      <c r="O5661" s="1"/>
      <c r="P5661" s="1"/>
      <c r="T5661" s="1"/>
      <c r="U5661" s="1"/>
    </row>
    <row r="5662" spans="8:21" x14ac:dyDescent="0.3">
      <c r="H5662" s="1"/>
      <c r="K5662" s="1"/>
      <c r="O5662" s="1"/>
      <c r="P5662" s="1"/>
      <c r="T5662" s="1"/>
      <c r="U5662" s="1"/>
    </row>
    <row r="5663" spans="8:21" x14ac:dyDescent="0.3">
      <c r="H5663" s="1"/>
      <c r="K5663" s="1"/>
      <c r="O5663" s="1"/>
      <c r="P5663" s="1"/>
      <c r="T5663" s="1"/>
      <c r="U5663" s="1"/>
    </row>
    <row r="5664" spans="8:21" x14ac:dyDescent="0.3">
      <c r="H5664" s="1"/>
      <c r="K5664" s="1"/>
      <c r="O5664" s="1"/>
      <c r="P5664" s="1"/>
      <c r="T5664" s="1"/>
      <c r="U5664" s="1"/>
    </row>
    <row r="5665" spans="8:21" x14ac:dyDescent="0.3">
      <c r="H5665" s="1"/>
      <c r="K5665" s="1"/>
      <c r="O5665" s="1"/>
      <c r="P5665" s="1"/>
      <c r="T5665" s="1"/>
      <c r="U5665" s="1"/>
    </row>
    <row r="5666" spans="8:21" x14ac:dyDescent="0.3">
      <c r="H5666" s="1"/>
      <c r="K5666" s="1"/>
      <c r="O5666" s="1"/>
      <c r="P5666" s="1"/>
      <c r="T5666" s="1"/>
      <c r="U5666" s="1"/>
    </row>
    <row r="5667" spans="8:21" x14ac:dyDescent="0.3">
      <c r="H5667" s="1"/>
      <c r="K5667" s="1"/>
      <c r="O5667" s="1"/>
      <c r="P5667" s="1"/>
      <c r="T5667" s="1"/>
      <c r="U5667" s="1"/>
    </row>
    <row r="5668" spans="8:21" x14ac:dyDescent="0.3">
      <c r="H5668" s="1"/>
      <c r="K5668" s="1"/>
      <c r="O5668" s="1"/>
      <c r="P5668" s="1"/>
      <c r="T5668" s="1"/>
      <c r="U5668" s="1"/>
    </row>
    <row r="5669" spans="8:21" x14ac:dyDescent="0.3">
      <c r="H5669" s="1"/>
      <c r="K5669" s="1"/>
      <c r="O5669" s="1"/>
      <c r="P5669" s="1"/>
      <c r="T5669" s="1"/>
      <c r="U5669" s="1"/>
    </row>
    <row r="5670" spans="8:21" x14ac:dyDescent="0.3">
      <c r="H5670" s="1"/>
      <c r="K5670" s="1"/>
      <c r="O5670" s="1"/>
      <c r="P5670" s="1"/>
      <c r="T5670" s="1"/>
      <c r="U5670" s="1"/>
    </row>
    <row r="5671" spans="8:21" x14ac:dyDescent="0.3">
      <c r="H5671" s="1"/>
      <c r="K5671" s="1"/>
      <c r="O5671" s="1"/>
      <c r="P5671" s="1"/>
      <c r="T5671" s="1"/>
      <c r="U5671" s="1"/>
    </row>
    <row r="5672" spans="8:21" x14ac:dyDescent="0.3">
      <c r="H5672" s="1"/>
      <c r="K5672" s="1"/>
      <c r="O5672" s="1"/>
      <c r="P5672" s="1"/>
      <c r="T5672" s="1"/>
      <c r="U5672" s="1"/>
    </row>
    <row r="5673" spans="8:21" x14ac:dyDescent="0.3">
      <c r="H5673" s="1"/>
      <c r="K5673" s="1"/>
      <c r="O5673" s="1"/>
      <c r="P5673" s="1"/>
      <c r="T5673" s="1"/>
      <c r="U5673" s="1"/>
    </row>
    <row r="5674" spans="8:21" x14ac:dyDescent="0.3">
      <c r="H5674" s="1"/>
      <c r="K5674" s="1"/>
      <c r="O5674" s="1"/>
      <c r="P5674" s="1"/>
      <c r="T5674" s="1"/>
      <c r="U5674" s="1"/>
    </row>
    <row r="5675" spans="8:21" x14ac:dyDescent="0.3">
      <c r="H5675" s="1"/>
      <c r="K5675" s="1"/>
      <c r="O5675" s="1"/>
      <c r="P5675" s="1"/>
      <c r="T5675" s="1"/>
      <c r="U5675" s="1"/>
    </row>
    <row r="5676" spans="8:21" x14ac:dyDescent="0.3">
      <c r="H5676" s="1"/>
      <c r="K5676" s="1"/>
      <c r="O5676" s="1"/>
      <c r="P5676" s="1"/>
      <c r="T5676" s="1"/>
      <c r="U5676" s="1"/>
    </row>
    <row r="5677" spans="8:21" x14ac:dyDescent="0.3">
      <c r="H5677" s="1"/>
      <c r="K5677" s="1"/>
      <c r="O5677" s="1"/>
      <c r="P5677" s="1"/>
      <c r="T5677" s="1"/>
      <c r="U5677" s="1"/>
    </row>
    <row r="5678" spans="8:21" x14ac:dyDescent="0.3">
      <c r="H5678" s="1"/>
      <c r="K5678" s="1"/>
      <c r="O5678" s="1"/>
      <c r="P5678" s="1"/>
      <c r="T5678" s="1"/>
      <c r="U5678" s="1"/>
    </row>
    <row r="5679" spans="8:21" x14ac:dyDescent="0.3">
      <c r="H5679" s="1"/>
      <c r="K5679" s="1"/>
      <c r="O5679" s="1"/>
      <c r="P5679" s="1"/>
      <c r="T5679" s="1"/>
      <c r="U5679" s="1"/>
    </row>
    <row r="5680" spans="8:21" x14ac:dyDescent="0.3">
      <c r="H5680" s="1"/>
      <c r="K5680" s="1"/>
      <c r="O5680" s="1"/>
      <c r="P5680" s="1"/>
      <c r="T5680" s="1"/>
      <c r="U5680" s="1"/>
    </row>
    <row r="5681" spans="8:21" x14ac:dyDescent="0.3">
      <c r="H5681" s="1"/>
      <c r="K5681" s="1"/>
      <c r="O5681" s="1"/>
      <c r="P5681" s="1"/>
      <c r="T5681" s="1"/>
      <c r="U5681" s="1"/>
    </row>
    <row r="5682" spans="8:21" x14ac:dyDescent="0.3">
      <c r="H5682" s="1"/>
      <c r="K5682" s="1"/>
      <c r="O5682" s="1"/>
      <c r="P5682" s="1"/>
      <c r="T5682" s="1"/>
      <c r="U5682" s="1"/>
    </row>
    <row r="5683" spans="8:21" x14ac:dyDescent="0.3">
      <c r="H5683" s="1"/>
      <c r="K5683" s="1"/>
      <c r="O5683" s="1"/>
      <c r="P5683" s="1"/>
      <c r="T5683" s="1"/>
      <c r="U5683" s="1"/>
    </row>
    <row r="5684" spans="8:21" x14ac:dyDescent="0.3">
      <c r="H5684" s="1"/>
      <c r="K5684" s="1"/>
      <c r="O5684" s="1"/>
      <c r="P5684" s="1"/>
      <c r="T5684" s="1"/>
      <c r="U5684" s="1"/>
    </row>
    <row r="5685" spans="8:21" x14ac:dyDescent="0.3">
      <c r="H5685" s="1"/>
      <c r="K5685" s="1"/>
      <c r="O5685" s="1"/>
      <c r="P5685" s="1"/>
      <c r="T5685" s="1"/>
      <c r="U5685" s="1"/>
    </row>
    <row r="5686" spans="8:21" x14ac:dyDescent="0.3">
      <c r="H5686" s="1"/>
      <c r="K5686" s="1"/>
      <c r="O5686" s="1"/>
      <c r="P5686" s="1"/>
      <c r="T5686" s="1"/>
      <c r="U5686" s="1"/>
    </row>
    <row r="5687" spans="8:21" x14ac:dyDescent="0.3">
      <c r="H5687" s="1"/>
      <c r="K5687" s="1"/>
      <c r="O5687" s="1"/>
      <c r="P5687" s="1"/>
      <c r="T5687" s="1"/>
      <c r="U5687" s="1"/>
    </row>
    <row r="5688" spans="8:21" x14ac:dyDescent="0.3">
      <c r="H5688" s="1"/>
      <c r="K5688" s="1"/>
      <c r="O5688" s="1"/>
      <c r="P5688" s="1"/>
      <c r="T5688" s="1"/>
      <c r="U5688" s="1"/>
    </row>
    <row r="5689" spans="8:21" x14ac:dyDescent="0.3">
      <c r="H5689" s="1"/>
      <c r="K5689" s="1"/>
      <c r="O5689" s="1"/>
      <c r="P5689" s="1"/>
      <c r="T5689" s="1"/>
      <c r="U5689" s="1"/>
    </row>
    <row r="5690" spans="8:21" x14ac:dyDescent="0.3">
      <c r="H5690" s="1"/>
      <c r="K5690" s="1"/>
      <c r="O5690" s="1"/>
      <c r="P5690" s="1"/>
      <c r="T5690" s="1"/>
      <c r="U5690" s="1"/>
    </row>
    <row r="5691" spans="8:21" x14ac:dyDescent="0.3">
      <c r="H5691" s="1"/>
      <c r="K5691" s="1"/>
      <c r="O5691" s="1"/>
      <c r="P5691" s="1"/>
      <c r="T5691" s="1"/>
      <c r="U5691" s="1"/>
    </row>
    <row r="5692" spans="8:21" x14ac:dyDescent="0.3">
      <c r="H5692" s="1"/>
      <c r="K5692" s="1"/>
      <c r="O5692" s="1"/>
      <c r="P5692" s="1"/>
      <c r="T5692" s="1"/>
      <c r="U5692" s="1"/>
    </row>
    <row r="5693" spans="8:21" x14ac:dyDescent="0.3">
      <c r="H5693" s="1"/>
      <c r="K5693" s="1"/>
      <c r="O5693" s="1"/>
      <c r="P5693" s="1"/>
      <c r="T5693" s="1"/>
      <c r="U5693" s="1"/>
    </row>
    <row r="5694" spans="8:21" x14ac:dyDescent="0.3">
      <c r="H5694" s="1"/>
      <c r="K5694" s="1"/>
      <c r="O5694" s="1"/>
      <c r="P5694" s="1"/>
      <c r="T5694" s="1"/>
      <c r="U5694" s="1"/>
    </row>
    <row r="5695" spans="8:21" x14ac:dyDescent="0.3">
      <c r="H5695" s="1"/>
      <c r="K5695" s="1"/>
      <c r="O5695" s="1"/>
      <c r="P5695" s="1"/>
      <c r="T5695" s="1"/>
      <c r="U5695" s="1"/>
    </row>
    <row r="5696" spans="8:21" x14ac:dyDescent="0.3">
      <c r="H5696" s="1"/>
      <c r="K5696" s="1"/>
      <c r="O5696" s="1"/>
      <c r="P5696" s="1"/>
      <c r="T5696" s="1"/>
      <c r="U5696" s="1"/>
    </row>
    <row r="5697" spans="8:21" x14ac:dyDescent="0.3">
      <c r="H5697" s="1"/>
      <c r="K5697" s="1"/>
      <c r="O5697" s="1"/>
      <c r="P5697" s="1"/>
      <c r="T5697" s="1"/>
      <c r="U5697" s="1"/>
    </row>
    <row r="5698" spans="8:21" x14ac:dyDescent="0.3">
      <c r="H5698" s="1"/>
      <c r="K5698" s="1"/>
      <c r="O5698" s="1"/>
      <c r="P5698" s="1"/>
      <c r="T5698" s="1"/>
      <c r="U5698" s="1"/>
    </row>
    <row r="5699" spans="8:21" x14ac:dyDescent="0.3">
      <c r="H5699" s="1"/>
      <c r="K5699" s="1"/>
      <c r="O5699" s="1"/>
      <c r="P5699" s="1"/>
      <c r="T5699" s="1"/>
      <c r="U5699" s="1"/>
    </row>
    <row r="5700" spans="8:21" x14ac:dyDescent="0.3">
      <c r="H5700" s="1"/>
      <c r="K5700" s="1"/>
      <c r="O5700" s="1"/>
      <c r="P5700" s="1"/>
      <c r="T5700" s="1"/>
      <c r="U5700" s="1"/>
    </row>
    <row r="5701" spans="8:21" x14ac:dyDescent="0.3">
      <c r="H5701" s="1"/>
      <c r="K5701" s="1"/>
      <c r="O5701" s="1"/>
      <c r="P5701" s="1"/>
      <c r="T5701" s="1"/>
      <c r="U5701" s="1"/>
    </row>
    <row r="5702" spans="8:21" x14ac:dyDescent="0.3">
      <c r="H5702" s="1"/>
      <c r="K5702" s="1"/>
      <c r="O5702" s="1"/>
      <c r="P5702" s="1"/>
      <c r="T5702" s="1"/>
      <c r="U5702" s="1"/>
    </row>
    <row r="5703" spans="8:21" x14ac:dyDescent="0.3">
      <c r="H5703" s="1"/>
      <c r="K5703" s="1"/>
      <c r="O5703" s="1"/>
      <c r="P5703" s="1"/>
      <c r="T5703" s="1"/>
      <c r="U5703" s="1"/>
    </row>
    <row r="5704" spans="8:21" x14ac:dyDescent="0.3">
      <c r="H5704" s="1"/>
      <c r="K5704" s="1"/>
      <c r="O5704" s="1"/>
      <c r="P5704" s="1"/>
      <c r="T5704" s="1"/>
      <c r="U5704" s="1"/>
    </row>
    <row r="5705" spans="8:21" x14ac:dyDescent="0.3">
      <c r="H5705" s="1"/>
      <c r="K5705" s="1"/>
      <c r="O5705" s="1"/>
      <c r="P5705" s="1"/>
      <c r="T5705" s="1"/>
      <c r="U5705" s="1"/>
    </row>
    <row r="5706" spans="8:21" x14ac:dyDescent="0.3">
      <c r="H5706" s="1"/>
      <c r="K5706" s="1"/>
      <c r="O5706" s="1"/>
      <c r="P5706" s="1"/>
      <c r="T5706" s="1"/>
      <c r="U5706" s="1"/>
    </row>
    <row r="5707" spans="8:21" x14ac:dyDescent="0.3">
      <c r="H5707" s="1"/>
      <c r="K5707" s="1"/>
      <c r="O5707" s="1"/>
      <c r="P5707" s="1"/>
      <c r="T5707" s="1"/>
      <c r="U5707" s="1"/>
    </row>
    <row r="5708" spans="8:21" x14ac:dyDescent="0.3">
      <c r="H5708" s="1"/>
      <c r="K5708" s="1"/>
      <c r="O5708" s="1"/>
      <c r="P5708" s="1"/>
      <c r="T5708" s="1"/>
      <c r="U5708" s="1"/>
    </row>
    <row r="5709" spans="8:21" x14ac:dyDescent="0.3">
      <c r="H5709" s="1"/>
      <c r="K5709" s="1"/>
      <c r="O5709" s="1"/>
      <c r="P5709" s="1"/>
      <c r="T5709" s="1"/>
      <c r="U5709" s="1"/>
    </row>
    <row r="5710" spans="8:21" x14ac:dyDescent="0.3">
      <c r="H5710" s="1"/>
      <c r="K5710" s="1"/>
      <c r="O5710" s="1"/>
      <c r="P5710" s="1"/>
      <c r="T5710" s="1"/>
      <c r="U5710" s="1"/>
    </row>
    <row r="5711" spans="8:21" x14ac:dyDescent="0.3">
      <c r="H5711" s="1"/>
      <c r="K5711" s="1"/>
      <c r="O5711" s="1"/>
      <c r="P5711" s="1"/>
      <c r="T5711" s="1"/>
      <c r="U5711" s="1"/>
    </row>
    <row r="5712" spans="8:21" x14ac:dyDescent="0.3">
      <c r="H5712" s="1"/>
      <c r="K5712" s="1"/>
      <c r="O5712" s="1"/>
      <c r="P5712" s="1"/>
      <c r="T5712" s="1"/>
      <c r="U5712" s="1"/>
    </row>
    <row r="5713" spans="8:21" x14ac:dyDescent="0.3">
      <c r="H5713" s="1"/>
      <c r="K5713" s="1"/>
      <c r="O5713" s="1"/>
      <c r="P5713" s="1"/>
      <c r="T5713" s="1"/>
      <c r="U5713" s="1"/>
    </row>
    <row r="5714" spans="8:21" x14ac:dyDescent="0.3">
      <c r="H5714" s="1"/>
      <c r="K5714" s="1"/>
      <c r="O5714" s="1"/>
      <c r="P5714" s="1"/>
      <c r="T5714" s="1"/>
      <c r="U5714" s="1"/>
    </row>
    <row r="5715" spans="8:21" x14ac:dyDescent="0.3">
      <c r="H5715" s="1"/>
      <c r="K5715" s="1"/>
      <c r="O5715" s="1"/>
      <c r="P5715" s="1"/>
      <c r="T5715" s="1"/>
      <c r="U5715" s="1"/>
    </row>
    <row r="5716" spans="8:21" x14ac:dyDescent="0.3">
      <c r="H5716" s="1"/>
      <c r="K5716" s="1"/>
      <c r="O5716" s="1"/>
      <c r="P5716" s="1"/>
      <c r="T5716" s="1"/>
      <c r="U5716" s="1"/>
    </row>
    <row r="5717" spans="8:21" x14ac:dyDescent="0.3">
      <c r="H5717" s="1"/>
      <c r="K5717" s="1"/>
      <c r="O5717" s="1"/>
      <c r="P5717" s="1"/>
      <c r="T5717" s="1"/>
      <c r="U5717" s="1"/>
    </row>
    <row r="5718" spans="8:21" x14ac:dyDescent="0.3">
      <c r="H5718" s="1"/>
      <c r="K5718" s="1"/>
      <c r="O5718" s="1"/>
      <c r="P5718" s="1"/>
      <c r="T5718" s="1"/>
      <c r="U5718" s="1"/>
    </row>
    <row r="5719" spans="8:21" x14ac:dyDescent="0.3">
      <c r="H5719" s="1"/>
      <c r="K5719" s="1"/>
      <c r="O5719" s="1"/>
      <c r="P5719" s="1"/>
      <c r="T5719" s="1"/>
      <c r="U5719" s="1"/>
    </row>
    <row r="5720" spans="8:21" x14ac:dyDescent="0.3">
      <c r="H5720" s="1"/>
      <c r="K5720" s="1"/>
      <c r="O5720" s="1"/>
      <c r="P5720" s="1"/>
      <c r="T5720" s="1"/>
      <c r="U5720" s="1"/>
    </row>
    <row r="5721" spans="8:21" x14ac:dyDescent="0.3">
      <c r="H5721" s="1"/>
      <c r="K5721" s="1"/>
      <c r="O5721" s="1"/>
      <c r="P5721" s="1"/>
      <c r="T5721" s="1"/>
      <c r="U5721" s="1"/>
    </row>
    <row r="5722" spans="8:21" x14ac:dyDescent="0.3">
      <c r="H5722" s="1"/>
      <c r="K5722" s="1"/>
      <c r="O5722" s="1"/>
      <c r="P5722" s="1"/>
      <c r="T5722" s="1"/>
      <c r="U5722" s="1"/>
    </row>
    <row r="5723" spans="8:21" x14ac:dyDescent="0.3">
      <c r="H5723" s="1"/>
      <c r="K5723" s="1"/>
      <c r="O5723" s="1"/>
      <c r="P5723" s="1"/>
      <c r="T5723" s="1"/>
      <c r="U5723" s="1"/>
    </row>
    <row r="5724" spans="8:21" x14ac:dyDescent="0.3">
      <c r="H5724" s="1"/>
      <c r="K5724" s="1"/>
      <c r="O5724" s="1"/>
      <c r="P5724" s="1"/>
      <c r="T5724" s="1"/>
      <c r="U5724" s="1"/>
    </row>
    <row r="5725" spans="8:21" x14ac:dyDescent="0.3">
      <c r="H5725" s="1"/>
      <c r="K5725" s="1"/>
      <c r="O5725" s="1"/>
      <c r="P5725" s="1"/>
      <c r="T5725" s="1"/>
      <c r="U5725" s="1"/>
    </row>
    <row r="5726" spans="8:21" x14ac:dyDescent="0.3">
      <c r="H5726" s="1"/>
      <c r="K5726" s="1"/>
      <c r="O5726" s="1"/>
      <c r="P5726" s="1"/>
      <c r="T5726" s="1"/>
      <c r="U5726" s="1"/>
    </row>
    <row r="5727" spans="8:21" x14ac:dyDescent="0.3">
      <c r="H5727" s="1"/>
      <c r="K5727" s="1"/>
      <c r="O5727" s="1"/>
      <c r="P5727" s="1"/>
      <c r="T5727" s="1"/>
      <c r="U5727" s="1"/>
    </row>
    <row r="5728" spans="8:21" x14ac:dyDescent="0.3">
      <c r="H5728" s="1"/>
      <c r="K5728" s="1"/>
      <c r="O5728" s="1"/>
      <c r="P5728" s="1"/>
      <c r="T5728" s="1"/>
      <c r="U5728" s="1"/>
    </row>
    <row r="5729" spans="8:21" x14ac:dyDescent="0.3">
      <c r="H5729" s="1"/>
      <c r="K5729" s="1"/>
      <c r="O5729" s="1"/>
      <c r="P5729" s="1"/>
      <c r="T5729" s="1"/>
      <c r="U5729" s="1"/>
    </row>
    <row r="5730" spans="8:21" x14ac:dyDescent="0.3">
      <c r="H5730" s="1"/>
      <c r="K5730" s="1"/>
      <c r="O5730" s="1"/>
      <c r="P5730" s="1"/>
      <c r="T5730" s="1"/>
      <c r="U5730" s="1"/>
    </row>
    <row r="5731" spans="8:21" x14ac:dyDescent="0.3">
      <c r="H5731" s="1"/>
      <c r="K5731" s="1"/>
      <c r="O5731" s="1"/>
      <c r="P5731" s="1"/>
      <c r="T5731" s="1"/>
      <c r="U5731" s="1"/>
    </row>
    <row r="5732" spans="8:21" x14ac:dyDescent="0.3">
      <c r="H5732" s="1"/>
      <c r="K5732" s="1"/>
      <c r="O5732" s="1"/>
      <c r="P5732" s="1"/>
      <c r="T5732" s="1"/>
      <c r="U5732" s="1"/>
    </row>
    <row r="5733" spans="8:21" x14ac:dyDescent="0.3">
      <c r="H5733" s="1"/>
      <c r="K5733" s="1"/>
      <c r="O5733" s="1"/>
      <c r="P5733" s="1"/>
      <c r="T5733" s="1"/>
      <c r="U5733" s="1"/>
    </row>
    <row r="5734" spans="8:21" x14ac:dyDescent="0.3">
      <c r="H5734" s="1"/>
      <c r="K5734" s="1"/>
      <c r="O5734" s="1"/>
      <c r="P5734" s="1"/>
      <c r="T5734" s="1"/>
      <c r="U5734" s="1"/>
    </row>
    <row r="5735" spans="8:21" x14ac:dyDescent="0.3">
      <c r="H5735" s="1"/>
      <c r="K5735" s="1"/>
      <c r="O5735" s="1"/>
      <c r="P5735" s="1"/>
      <c r="T5735" s="1"/>
      <c r="U5735" s="1"/>
    </row>
    <row r="5736" spans="8:21" x14ac:dyDescent="0.3">
      <c r="H5736" s="1"/>
      <c r="K5736" s="1"/>
      <c r="O5736" s="1"/>
      <c r="P5736" s="1"/>
      <c r="T5736" s="1"/>
      <c r="U5736" s="1"/>
    </row>
    <row r="5737" spans="8:21" x14ac:dyDescent="0.3">
      <c r="H5737" s="1"/>
      <c r="K5737" s="1"/>
      <c r="O5737" s="1"/>
      <c r="P5737" s="1"/>
      <c r="T5737" s="1"/>
      <c r="U5737" s="1"/>
    </row>
    <row r="5738" spans="8:21" x14ac:dyDescent="0.3">
      <c r="H5738" s="1"/>
      <c r="K5738" s="1"/>
      <c r="O5738" s="1"/>
      <c r="P5738" s="1"/>
      <c r="T5738" s="1"/>
      <c r="U5738" s="1"/>
    </row>
    <row r="5739" spans="8:21" x14ac:dyDescent="0.3">
      <c r="H5739" s="1"/>
      <c r="K5739" s="1"/>
      <c r="O5739" s="1"/>
      <c r="P5739" s="1"/>
      <c r="T5739" s="1"/>
      <c r="U5739" s="1"/>
    </row>
    <row r="5740" spans="8:21" x14ac:dyDescent="0.3">
      <c r="H5740" s="1"/>
      <c r="K5740" s="1"/>
      <c r="O5740" s="1"/>
      <c r="P5740" s="1"/>
      <c r="T5740" s="1"/>
      <c r="U5740" s="1"/>
    </row>
    <row r="5741" spans="8:21" x14ac:dyDescent="0.3">
      <c r="H5741" s="1"/>
      <c r="K5741" s="1"/>
      <c r="O5741" s="1"/>
      <c r="P5741" s="1"/>
      <c r="T5741" s="1"/>
      <c r="U5741" s="1"/>
    </row>
    <row r="5742" spans="8:21" x14ac:dyDescent="0.3">
      <c r="H5742" s="1"/>
      <c r="K5742" s="1"/>
      <c r="O5742" s="1"/>
      <c r="P5742" s="1"/>
      <c r="T5742" s="1"/>
      <c r="U5742" s="1"/>
    </row>
    <row r="5743" spans="8:21" x14ac:dyDescent="0.3">
      <c r="H5743" s="1"/>
      <c r="K5743" s="1"/>
      <c r="O5743" s="1"/>
      <c r="P5743" s="1"/>
      <c r="T5743" s="1"/>
      <c r="U5743" s="1"/>
    </row>
    <row r="5744" spans="8:21" x14ac:dyDescent="0.3">
      <c r="H5744" s="1"/>
      <c r="K5744" s="1"/>
      <c r="O5744" s="1"/>
      <c r="P5744" s="1"/>
      <c r="T5744" s="1"/>
      <c r="U5744" s="1"/>
    </row>
    <row r="5745" spans="8:21" x14ac:dyDescent="0.3">
      <c r="H5745" s="1"/>
      <c r="K5745" s="1"/>
      <c r="O5745" s="1"/>
      <c r="P5745" s="1"/>
      <c r="T5745" s="1"/>
      <c r="U5745" s="1"/>
    </row>
    <row r="5746" spans="8:21" x14ac:dyDescent="0.3">
      <c r="H5746" s="1"/>
      <c r="K5746" s="1"/>
      <c r="O5746" s="1"/>
      <c r="P5746" s="1"/>
      <c r="T5746" s="1"/>
      <c r="U5746" s="1"/>
    </row>
    <row r="5747" spans="8:21" x14ac:dyDescent="0.3">
      <c r="H5747" s="1"/>
      <c r="K5747" s="1"/>
      <c r="O5747" s="1"/>
      <c r="P5747" s="1"/>
      <c r="T5747" s="1"/>
      <c r="U5747" s="1"/>
    </row>
    <row r="5748" spans="8:21" x14ac:dyDescent="0.3">
      <c r="H5748" s="1"/>
      <c r="K5748" s="1"/>
      <c r="O5748" s="1"/>
      <c r="P5748" s="1"/>
      <c r="T5748" s="1"/>
      <c r="U5748" s="1"/>
    </row>
    <row r="5749" spans="8:21" x14ac:dyDescent="0.3">
      <c r="H5749" s="1"/>
      <c r="K5749" s="1"/>
      <c r="O5749" s="1"/>
      <c r="P5749" s="1"/>
      <c r="T5749" s="1"/>
      <c r="U5749" s="1"/>
    </row>
    <row r="5750" spans="8:21" x14ac:dyDescent="0.3">
      <c r="H5750" s="1"/>
      <c r="K5750" s="1"/>
      <c r="O5750" s="1"/>
      <c r="P5750" s="1"/>
      <c r="T5750" s="1"/>
      <c r="U5750" s="1"/>
    </row>
    <row r="5751" spans="8:21" x14ac:dyDescent="0.3">
      <c r="H5751" s="1"/>
      <c r="K5751" s="1"/>
      <c r="O5751" s="1"/>
      <c r="P5751" s="1"/>
      <c r="T5751" s="1"/>
      <c r="U5751" s="1"/>
    </row>
    <row r="5752" spans="8:21" x14ac:dyDescent="0.3">
      <c r="H5752" s="1"/>
      <c r="K5752" s="1"/>
      <c r="O5752" s="1"/>
      <c r="P5752" s="1"/>
      <c r="T5752" s="1"/>
      <c r="U5752" s="1"/>
    </row>
    <row r="5753" spans="8:21" x14ac:dyDescent="0.3">
      <c r="H5753" s="1"/>
      <c r="K5753" s="1"/>
      <c r="O5753" s="1"/>
      <c r="P5753" s="1"/>
      <c r="T5753" s="1"/>
      <c r="U5753" s="1"/>
    </row>
    <row r="5754" spans="8:21" x14ac:dyDescent="0.3">
      <c r="H5754" s="1"/>
      <c r="K5754" s="1"/>
      <c r="O5754" s="1"/>
      <c r="P5754" s="1"/>
      <c r="T5754" s="1"/>
      <c r="U5754" s="1"/>
    </row>
    <row r="5755" spans="8:21" x14ac:dyDescent="0.3">
      <c r="H5755" s="1"/>
      <c r="K5755" s="1"/>
      <c r="O5755" s="1"/>
      <c r="P5755" s="1"/>
      <c r="T5755" s="1"/>
      <c r="U5755" s="1"/>
    </row>
    <row r="5756" spans="8:21" x14ac:dyDescent="0.3">
      <c r="H5756" s="1"/>
      <c r="K5756" s="1"/>
      <c r="O5756" s="1"/>
      <c r="P5756" s="1"/>
      <c r="T5756" s="1"/>
      <c r="U5756" s="1"/>
    </row>
    <row r="5757" spans="8:21" x14ac:dyDescent="0.3">
      <c r="H5757" s="1"/>
      <c r="K5757" s="1"/>
      <c r="O5757" s="1"/>
      <c r="P5757" s="1"/>
      <c r="T5757" s="1"/>
      <c r="U5757" s="1"/>
    </row>
    <row r="5758" spans="8:21" x14ac:dyDescent="0.3">
      <c r="H5758" s="1"/>
      <c r="K5758" s="1"/>
      <c r="O5758" s="1"/>
      <c r="P5758" s="1"/>
      <c r="T5758" s="1"/>
      <c r="U5758" s="1"/>
    </row>
    <row r="5759" spans="8:21" x14ac:dyDescent="0.3">
      <c r="H5759" s="1"/>
      <c r="K5759" s="1"/>
      <c r="O5759" s="1"/>
      <c r="P5759" s="1"/>
      <c r="T5759" s="1"/>
      <c r="U5759" s="1"/>
    </row>
    <row r="5760" spans="8:21" x14ac:dyDescent="0.3">
      <c r="H5760" s="1"/>
      <c r="K5760" s="1"/>
      <c r="O5760" s="1"/>
      <c r="P5760" s="1"/>
      <c r="T5760" s="1"/>
      <c r="U5760" s="1"/>
    </row>
    <row r="5761" spans="8:21" x14ac:dyDescent="0.3">
      <c r="H5761" s="1"/>
      <c r="K5761" s="1"/>
      <c r="O5761" s="1"/>
      <c r="P5761" s="1"/>
      <c r="T5761" s="1"/>
      <c r="U5761" s="1"/>
    </row>
    <row r="5762" spans="8:21" x14ac:dyDescent="0.3">
      <c r="H5762" s="1"/>
      <c r="K5762" s="1"/>
      <c r="O5762" s="1"/>
      <c r="P5762" s="1"/>
      <c r="T5762" s="1"/>
      <c r="U5762" s="1"/>
    </row>
    <row r="5763" spans="8:21" x14ac:dyDescent="0.3">
      <c r="H5763" s="1"/>
      <c r="K5763" s="1"/>
      <c r="O5763" s="1"/>
      <c r="P5763" s="1"/>
      <c r="T5763" s="1"/>
      <c r="U5763" s="1"/>
    </row>
    <row r="5764" spans="8:21" x14ac:dyDescent="0.3">
      <c r="H5764" s="1"/>
      <c r="K5764" s="1"/>
      <c r="O5764" s="1"/>
      <c r="P5764" s="1"/>
      <c r="T5764" s="1"/>
      <c r="U5764" s="1"/>
    </row>
    <row r="5765" spans="8:21" x14ac:dyDescent="0.3">
      <c r="H5765" s="1"/>
      <c r="K5765" s="1"/>
      <c r="O5765" s="1"/>
      <c r="P5765" s="1"/>
      <c r="T5765" s="1"/>
      <c r="U5765" s="1"/>
    </row>
    <row r="5766" spans="8:21" x14ac:dyDescent="0.3">
      <c r="H5766" s="1"/>
      <c r="K5766" s="1"/>
      <c r="O5766" s="1"/>
      <c r="P5766" s="1"/>
      <c r="T5766" s="1"/>
      <c r="U5766" s="1"/>
    </row>
    <row r="5767" spans="8:21" x14ac:dyDescent="0.3">
      <c r="H5767" s="1"/>
      <c r="K5767" s="1"/>
      <c r="O5767" s="1"/>
      <c r="P5767" s="1"/>
      <c r="T5767" s="1"/>
      <c r="U5767" s="1"/>
    </row>
    <row r="5768" spans="8:21" x14ac:dyDescent="0.3">
      <c r="H5768" s="1"/>
      <c r="K5768" s="1"/>
      <c r="O5768" s="1"/>
      <c r="P5768" s="1"/>
      <c r="T5768" s="1"/>
      <c r="U5768" s="1"/>
    </row>
    <row r="5769" spans="8:21" x14ac:dyDescent="0.3">
      <c r="H5769" s="1"/>
      <c r="K5769" s="1"/>
      <c r="O5769" s="1"/>
      <c r="P5769" s="1"/>
      <c r="T5769" s="1"/>
      <c r="U5769" s="1"/>
    </row>
    <row r="5770" spans="8:21" x14ac:dyDescent="0.3">
      <c r="H5770" s="1"/>
      <c r="K5770" s="1"/>
      <c r="O5770" s="1"/>
      <c r="P5770" s="1"/>
      <c r="T5770" s="1"/>
      <c r="U5770" s="1"/>
    </row>
    <row r="5771" spans="8:21" x14ac:dyDescent="0.3">
      <c r="H5771" s="1"/>
      <c r="K5771" s="1"/>
      <c r="O5771" s="1"/>
      <c r="P5771" s="1"/>
      <c r="T5771" s="1"/>
      <c r="U5771" s="1"/>
    </row>
    <row r="5772" spans="8:21" x14ac:dyDescent="0.3">
      <c r="H5772" s="1"/>
      <c r="K5772" s="1"/>
      <c r="O5772" s="1"/>
      <c r="P5772" s="1"/>
      <c r="T5772" s="1"/>
      <c r="U5772" s="1"/>
    </row>
    <row r="5773" spans="8:21" x14ac:dyDescent="0.3">
      <c r="H5773" s="1"/>
      <c r="K5773" s="1"/>
      <c r="O5773" s="1"/>
      <c r="P5773" s="1"/>
      <c r="T5773" s="1"/>
      <c r="U5773" s="1"/>
    </row>
    <row r="5774" spans="8:21" x14ac:dyDescent="0.3">
      <c r="H5774" s="1"/>
      <c r="K5774" s="1"/>
      <c r="O5774" s="1"/>
      <c r="P5774" s="1"/>
      <c r="T5774" s="1"/>
      <c r="U5774" s="1"/>
    </row>
    <row r="5775" spans="8:21" x14ac:dyDescent="0.3">
      <c r="H5775" s="1"/>
      <c r="K5775" s="1"/>
      <c r="O5775" s="1"/>
      <c r="P5775" s="1"/>
      <c r="T5775" s="1"/>
      <c r="U5775" s="1"/>
    </row>
    <row r="5776" spans="8:21" x14ac:dyDescent="0.3">
      <c r="H5776" s="1"/>
      <c r="K5776" s="1"/>
      <c r="O5776" s="1"/>
      <c r="P5776" s="1"/>
      <c r="T5776" s="1"/>
      <c r="U5776" s="1"/>
    </row>
    <row r="5777" spans="8:21" x14ac:dyDescent="0.3">
      <c r="H5777" s="1"/>
      <c r="K5777" s="1"/>
      <c r="O5777" s="1"/>
      <c r="P5777" s="1"/>
      <c r="T5777" s="1"/>
      <c r="U5777" s="1"/>
    </row>
    <row r="5778" spans="8:21" x14ac:dyDescent="0.3">
      <c r="H5778" s="1"/>
      <c r="K5778" s="1"/>
      <c r="O5778" s="1"/>
      <c r="P5778" s="1"/>
      <c r="T5778" s="1"/>
      <c r="U5778" s="1"/>
    </row>
    <row r="5779" spans="8:21" x14ac:dyDescent="0.3">
      <c r="H5779" s="1"/>
      <c r="K5779" s="1"/>
      <c r="O5779" s="1"/>
      <c r="P5779" s="1"/>
      <c r="T5779" s="1"/>
      <c r="U5779" s="1"/>
    </row>
    <row r="5780" spans="8:21" x14ac:dyDescent="0.3">
      <c r="H5780" s="1"/>
      <c r="K5780" s="1"/>
      <c r="O5780" s="1"/>
      <c r="P5780" s="1"/>
      <c r="T5780" s="1"/>
      <c r="U5780" s="1"/>
    </row>
    <row r="5781" spans="8:21" x14ac:dyDescent="0.3">
      <c r="H5781" s="1"/>
      <c r="K5781" s="1"/>
      <c r="O5781" s="1"/>
      <c r="P5781" s="1"/>
      <c r="T5781" s="1"/>
      <c r="U5781" s="1"/>
    </row>
    <row r="5782" spans="8:21" x14ac:dyDescent="0.3">
      <c r="H5782" s="1"/>
      <c r="K5782" s="1"/>
      <c r="O5782" s="1"/>
      <c r="P5782" s="1"/>
      <c r="T5782" s="1"/>
      <c r="U5782" s="1"/>
    </row>
    <row r="5783" spans="8:21" x14ac:dyDescent="0.3">
      <c r="H5783" s="1"/>
      <c r="K5783" s="1"/>
      <c r="O5783" s="1"/>
      <c r="P5783" s="1"/>
      <c r="T5783" s="1"/>
      <c r="U5783" s="1"/>
    </row>
    <row r="5784" spans="8:21" x14ac:dyDescent="0.3">
      <c r="H5784" s="1"/>
      <c r="K5784" s="1"/>
      <c r="O5784" s="1"/>
      <c r="P5784" s="1"/>
      <c r="T5784" s="1"/>
      <c r="U5784" s="1"/>
    </row>
    <row r="5785" spans="8:21" x14ac:dyDescent="0.3">
      <c r="H5785" s="1"/>
      <c r="K5785" s="1"/>
      <c r="O5785" s="1"/>
      <c r="P5785" s="1"/>
      <c r="T5785" s="1"/>
      <c r="U5785" s="1"/>
    </row>
    <row r="5786" spans="8:21" x14ac:dyDescent="0.3">
      <c r="H5786" s="1"/>
      <c r="K5786" s="1"/>
      <c r="O5786" s="1"/>
      <c r="P5786" s="1"/>
      <c r="T5786" s="1"/>
      <c r="U5786" s="1"/>
    </row>
    <row r="5787" spans="8:21" x14ac:dyDescent="0.3">
      <c r="H5787" s="1"/>
      <c r="K5787" s="1"/>
      <c r="O5787" s="1"/>
      <c r="P5787" s="1"/>
      <c r="T5787" s="1"/>
      <c r="U5787" s="1"/>
    </row>
    <row r="5788" spans="8:21" x14ac:dyDescent="0.3">
      <c r="H5788" s="1"/>
      <c r="K5788" s="1"/>
      <c r="O5788" s="1"/>
      <c r="P5788" s="1"/>
      <c r="T5788" s="1"/>
      <c r="U5788" s="1"/>
    </row>
    <row r="5789" spans="8:21" x14ac:dyDescent="0.3">
      <c r="H5789" s="1"/>
      <c r="K5789" s="1"/>
      <c r="O5789" s="1"/>
      <c r="P5789" s="1"/>
      <c r="T5789" s="1"/>
      <c r="U5789" s="1"/>
    </row>
    <row r="5790" spans="8:21" x14ac:dyDescent="0.3">
      <c r="H5790" s="1"/>
      <c r="K5790" s="1"/>
      <c r="O5790" s="1"/>
      <c r="P5790" s="1"/>
      <c r="T5790" s="1"/>
      <c r="U5790" s="1"/>
    </row>
    <row r="5791" spans="8:21" x14ac:dyDescent="0.3">
      <c r="H5791" s="1"/>
      <c r="K5791" s="1"/>
      <c r="O5791" s="1"/>
      <c r="P5791" s="1"/>
      <c r="T5791" s="1"/>
      <c r="U5791" s="1"/>
    </row>
    <row r="5792" spans="8:21" x14ac:dyDescent="0.3">
      <c r="H5792" s="1"/>
      <c r="K5792" s="1"/>
      <c r="O5792" s="1"/>
      <c r="P5792" s="1"/>
      <c r="T5792" s="1"/>
      <c r="U5792" s="1"/>
    </row>
    <row r="5793" spans="8:21" x14ac:dyDescent="0.3">
      <c r="H5793" s="1"/>
      <c r="K5793" s="1"/>
      <c r="O5793" s="1"/>
      <c r="P5793" s="1"/>
      <c r="T5793" s="1"/>
      <c r="U5793" s="1"/>
    </row>
    <row r="5794" spans="8:21" x14ac:dyDescent="0.3">
      <c r="H5794" s="1"/>
      <c r="K5794" s="1"/>
      <c r="O5794" s="1"/>
      <c r="P5794" s="1"/>
      <c r="T5794" s="1"/>
      <c r="U5794" s="1"/>
    </row>
    <row r="5795" spans="8:21" x14ac:dyDescent="0.3">
      <c r="H5795" s="1"/>
      <c r="K5795" s="1"/>
      <c r="O5795" s="1"/>
      <c r="P5795" s="1"/>
      <c r="T5795" s="1"/>
      <c r="U5795" s="1"/>
    </row>
    <row r="5796" spans="8:21" x14ac:dyDescent="0.3">
      <c r="H5796" s="1"/>
      <c r="K5796" s="1"/>
      <c r="O5796" s="1"/>
      <c r="P5796" s="1"/>
      <c r="T5796" s="1"/>
      <c r="U5796" s="1"/>
    </row>
    <row r="5797" spans="8:21" x14ac:dyDescent="0.3">
      <c r="H5797" s="1"/>
      <c r="K5797" s="1"/>
      <c r="O5797" s="1"/>
      <c r="P5797" s="1"/>
      <c r="T5797" s="1"/>
      <c r="U5797" s="1"/>
    </row>
    <row r="5798" spans="8:21" x14ac:dyDescent="0.3">
      <c r="H5798" s="1"/>
      <c r="K5798" s="1"/>
      <c r="O5798" s="1"/>
      <c r="P5798" s="1"/>
      <c r="T5798" s="1"/>
      <c r="U5798" s="1"/>
    </row>
    <row r="5799" spans="8:21" x14ac:dyDescent="0.3">
      <c r="H5799" s="1"/>
      <c r="K5799" s="1"/>
      <c r="O5799" s="1"/>
      <c r="P5799" s="1"/>
      <c r="T5799" s="1"/>
      <c r="U5799" s="1"/>
    </row>
    <row r="5800" spans="8:21" x14ac:dyDescent="0.3">
      <c r="H5800" s="1"/>
      <c r="K5800" s="1"/>
      <c r="O5800" s="1"/>
      <c r="P5800" s="1"/>
      <c r="T5800" s="1"/>
      <c r="U5800" s="1"/>
    </row>
    <row r="5801" spans="8:21" x14ac:dyDescent="0.3">
      <c r="H5801" s="1"/>
      <c r="K5801" s="1"/>
      <c r="O5801" s="1"/>
      <c r="P5801" s="1"/>
      <c r="T5801" s="1"/>
      <c r="U5801" s="1"/>
    </row>
    <row r="5802" spans="8:21" x14ac:dyDescent="0.3">
      <c r="H5802" s="1"/>
      <c r="K5802" s="1"/>
      <c r="O5802" s="1"/>
      <c r="P5802" s="1"/>
      <c r="T5802" s="1"/>
      <c r="U5802" s="1"/>
    </row>
    <row r="5803" spans="8:21" x14ac:dyDescent="0.3">
      <c r="H5803" s="1"/>
      <c r="K5803" s="1"/>
      <c r="O5803" s="1"/>
      <c r="P5803" s="1"/>
      <c r="T5803" s="1"/>
      <c r="U5803" s="1"/>
    </row>
    <row r="5804" spans="8:21" x14ac:dyDescent="0.3">
      <c r="H5804" s="1"/>
      <c r="K5804" s="1"/>
      <c r="O5804" s="1"/>
      <c r="P5804" s="1"/>
      <c r="T5804" s="1"/>
      <c r="U5804" s="1"/>
    </row>
    <row r="5805" spans="8:21" x14ac:dyDescent="0.3">
      <c r="H5805" s="1"/>
      <c r="K5805" s="1"/>
      <c r="O5805" s="1"/>
      <c r="P5805" s="1"/>
      <c r="T5805" s="1"/>
      <c r="U5805" s="1"/>
    </row>
    <row r="5806" spans="8:21" x14ac:dyDescent="0.3">
      <c r="H5806" s="1"/>
      <c r="K5806" s="1"/>
      <c r="O5806" s="1"/>
      <c r="P5806" s="1"/>
      <c r="T5806" s="1"/>
      <c r="U5806" s="1"/>
    </row>
    <row r="5807" spans="8:21" x14ac:dyDescent="0.3">
      <c r="H5807" s="1"/>
      <c r="K5807" s="1"/>
      <c r="O5807" s="1"/>
      <c r="P5807" s="1"/>
      <c r="T5807" s="1"/>
      <c r="U5807" s="1"/>
    </row>
    <row r="5808" spans="8:21" x14ac:dyDescent="0.3">
      <c r="H5808" s="1"/>
      <c r="K5808" s="1"/>
      <c r="O5808" s="1"/>
      <c r="P5808" s="1"/>
      <c r="T5808" s="1"/>
      <c r="U5808" s="1"/>
    </row>
    <row r="5809" spans="8:21" x14ac:dyDescent="0.3">
      <c r="H5809" s="1"/>
      <c r="K5809" s="1"/>
      <c r="O5809" s="1"/>
      <c r="P5809" s="1"/>
      <c r="T5809" s="1"/>
      <c r="U5809" s="1"/>
    </row>
    <row r="5810" spans="8:21" x14ac:dyDescent="0.3">
      <c r="H5810" s="1"/>
      <c r="K5810" s="1"/>
      <c r="O5810" s="1"/>
      <c r="P5810" s="1"/>
      <c r="T5810" s="1"/>
      <c r="U5810" s="1"/>
    </row>
    <row r="5811" spans="8:21" x14ac:dyDescent="0.3">
      <c r="H5811" s="1"/>
      <c r="K5811" s="1"/>
      <c r="O5811" s="1"/>
      <c r="P5811" s="1"/>
      <c r="T5811" s="1"/>
      <c r="U5811" s="1"/>
    </row>
    <row r="5812" spans="8:21" x14ac:dyDescent="0.3">
      <c r="H5812" s="1"/>
      <c r="K5812" s="1"/>
      <c r="O5812" s="1"/>
      <c r="P5812" s="1"/>
      <c r="T5812" s="1"/>
      <c r="U5812" s="1"/>
    </row>
    <row r="5813" spans="8:21" x14ac:dyDescent="0.3">
      <c r="H5813" s="1"/>
      <c r="K5813" s="1"/>
      <c r="O5813" s="1"/>
      <c r="P5813" s="1"/>
      <c r="T5813" s="1"/>
      <c r="U5813" s="1"/>
    </row>
    <row r="5814" spans="8:21" x14ac:dyDescent="0.3">
      <c r="H5814" s="1"/>
      <c r="K5814" s="1"/>
      <c r="O5814" s="1"/>
      <c r="P5814" s="1"/>
      <c r="T5814" s="1"/>
      <c r="U5814" s="1"/>
    </row>
    <row r="5815" spans="8:21" x14ac:dyDescent="0.3">
      <c r="H5815" s="1"/>
      <c r="K5815" s="1"/>
      <c r="O5815" s="1"/>
      <c r="P5815" s="1"/>
      <c r="T5815" s="1"/>
      <c r="U5815" s="1"/>
    </row>
    <row r="5816" spans="8:21" x14ac:dyDescent="0.3">
      <c r="H5816" s="1"/>
      <c r="K5816" s="1"/>
      <c r="O5816" s="1"/>
      <c r="P5816" s="1"/>
      <c r="T5816" s="1"/>
      <c r="U5816" s="1"/>
    </row>
    <row r="5817" spans="8:21" x14ac:dyDescent="0.3">
      <c r="H5817" s="1"/>
      <c r="K5817" s="1"/>
      <c r="O5817" s="1"/>
      <c r="P5817" s="1"/>
      <c r="T5817" s="1"/>
      <c r="U5817" s="1"/>
    </row>
    <row r="5818" spans="8:21" x14ac:dyDescent="0.3">
      <c r="H5818" s="1"/>
      <c r="K5818" s="1"/>
      <c r="O5818" s="1"/>
      <c r="P5818" s="1"/>
      <c r="T5818" s="1"/>
      <c r="U5818" s="1"/>
    </row>
    <row r="5819" spans="8:21" x14ac:dyDescent="0.3">
      <c r="H5819" s="1"/>
      <c r="K5819" s="1"/>
      <c r="O5819" s="1"/>
      <c r="P5819" s="1"/>
      <c r="T5819" s="1"/>
      <c r="U5819" s="1"/>
    </row>
    <row r="5820" spans="8:21" x14ac:dyDescent="0.3">
      <c r="H5820" s="1"/>
      <c r="K5820" s="1"/>
      <c r="O5820" s="1"/>
      <c r="P5820" s="1"/>
      <c r="T5820" s="1"/>
      <c r="U5820" s="1"/>
    </row>
    <row r="5821" spans="8:21" x14ac:dyDescent="0.3">
      <c r="H5821" s="1"/>
      <c r="K5821" s="1"/>
      <c r="O5821" s="1"/>
      <c r="P5821" s="1"/>
      <c r="T5821" s="1"/>
      <c r="U5821" s="1"/>
    </row>
    <row r="5822" spans="8:21" x14ac:dyDescent="0.3">
      <c r="H5822" s="1"/>
      <c r="K5822" s="1"/>
      <c r="O5822" s="1"/>
      <c r="P5822" s="1"/>
      <c r="T5822" s="1"/>
      <c r="U5822" s="1"/>
    </row>
    <row r="5823" spans="8:21" x14ac:dyDescent="0.3">
      <c r="H5823" s="1"/>
      <c r="K5823" s="1"/>
      <c r="O5823" s="1"/>
      <c r="P5823" s="1"/>
      <c r="T5823" s="1"/>
      <c r="U5823" s="1"/>
    </row>
    <row r="5824" spans="8:21" x14ac:dyDescent="0.3">
      <c r="H5824" s="1"/>
      <c r="K5824" s="1"/>
      <c r="O5824" s="1"/>
      <c r="P5824" s="1"/>
      <c r="T5824" s="1"/>
      <c r="U5824" s="1"/>
    </row>
    <row r="5825" spans="8:21" x14ac:dyDescent="0.3">
      <c r="H5825" s="1"/>
      <c r="K5825" s="1"/>
      <c r="O5825" s="1"/>
      <c r="P5825" s="1"/>
      <c r="T5825" s="1"/>
      <c r="U5825" s="1"/>
    </row>
    <row r="5826" spans="8:21" x14ac:dyDescent="0.3">
      <c r="H5826" s="1"/>
      <c r="K5826" s="1"/>
      <c r="O5826" s="1"/>
      <c r="P5826" s="1"/>
      <c r="T5826" s="1"/>
      <c r="U5826" s="1"/>
    </row>
    <row r="5827" spans="8:21" x14ac:dyDescent="0.3">
      <c r="H5827" s="1"/>
      <c r="K5827" s="1"/>
      <c r="O5827" s="1"/>
      <c r="P5827" s="1"/>
      <c r="T5827" s="1"/>
      <c r="U5827" s="1"/>
    </row>
    <row r="5828" spans="8:21" x14ac:dyDescent="0.3">
      <c r="H5828" s="1"/>
      <c r="K5828" s="1"/>
      <c r="O5828" s="1"/>
      <c r="P5828" s="1"/>
      <c r="T5828" s="1"/>
      <c r="U5828" s="1"/>
    </row>
    <row r="5829" spans="8:21" x14ac:dyDescent="0.3">
      <c r="H5829" s="1"/>
      <c r="K5829" s="1"/>
      <c r="O5829" s="1"/>
      <c r="P5829" s="1"/>
      <c r="T5829" s="1"/>
      <c r="U5829" s="1"/>
    </row>
    <row r="5830" spans="8:21" x14ac:dyDescent="0.3">
      <c r="H5830" s="1"/>
      <c r="K5830" s="1"/>
      <c r="O5830" s="1"/>
      <c r="P5830" s="1"/>
      <c r="T5830" s="1"/>
      <c r="U5830" s="1"/>
    </row>
    <row r="5831" spans="8:21" x14ac:dyDescent="0.3">
      <c r="H5831" s="1"/>
      <c r="K5831" s="1"/>
      <c r="O5831" s="1"/>
      <c r="P5831" s="1"/>
      <c r="T5831" s="1"/>
      <c r="U5831" s="1"/>
    </row>
    <row r="5832" spans="8:21" x14ac:dyDescent="0.3">
      <c r="H5832" s="1"/>
      <c r="K5832" s="1"/>
      <c r="O5832" s="1"/>
      <c r="P5832" s="1"/>
      <c r="T5832" s="1"/>
      <c r="U5832" s="1"/>
    </row>
    <row r="5833" spans="8:21" x14ac:dyDescent="0.3">
      <c r="H5833" s="1"/>
      <c r="K5833" s="1"/>
      <c r="O5833" s="1"/>
      <c r="P5833" s="1"/>
      <c r="T5833" s="1"/>
      <c r="U5833" s="1"/>
    </row>
    <row r="5834" spans="8:21" x14ac:dyDescent="0.3">
      <c r="H5834" s="1"/>
      <c r="K5834" s="1"/>
      <c r="O5834" s="1"/>
      <c r="P5834" s="1"/>
      <c r="T5834" s="1"/>
      <c r="U5834" s="1"/>
    </row>
    <row r="5835" spans="8:21" x14ac:dyDescent="0.3">
      <c r="H5835" s="1"/>
      <c r="K5835" s="1"/>
      <c r="O5835" s="1"/>
      <c r="P5835" s="1"/>
      <c r="T5835" s="1"/>
      <c r="U5835" s="1"/>
    </row>
    <row r="5836" spans="8:21" x14ac:dyDescent="0.3">
      <c r="H5836" s="1"/>
      <c r="K5836" s="1"/>
      <c r="O5836" s="1"/>
      <c r="P5836" s="1"/>
      <c r="T5836" s="1"/>
      <c r="U5836" s="1"/>
    </row>
    <row r="5837" spans="8:21" x14ac:dyDescent="0.3">
      <c r="H5837" s="1"/>
      <c r="K5837" s="1"/>
      <c r="O5837" s="1"/>
      <c r="P5837" s="1"/>
      <c r="T5837" s="1"/>
      <c r="U5837" s="1"/>
    </row>
    <row r="5838" spans="8:21" x14ac:dyDescent="0.3">
      <c r="H5838" s="1"/>
      <c r="K5838" s="1"/>
      <c r="O5838" s="1"/>
      <c r="P5838" s="1"/>
      <c r="T5838" s="1"/>
      <c r="U5838" s="1"/>
    </row>
    <row r="5839" spans="8:21" x14ac:dyDescent="0.3">
      <c r="H5839" s="1"/>
      <c r="K5839" s="1"/>
      <c r="O5839" s="1"/>
      <c r="P5839" s="1"/>
      <c r="T5839" s="1"/>
      <c r="U5839" s="1"/>
    </row>
    <row r="5840" spans="8:21" x14ac:dyDescent="0.3">
      <c r="H5840" s="1"/>
      <c r="K5840" s="1"/>
      <c r="O5840" s="1"/>
      <c r="P5840" s="1"/>
      <c r="T5840" s="1"/>
      <c r="U5840" s="1"/>
    </row>
    <row r="5841" spans="8:21" x14ac:dyDescent="0.3">
      <c r="H5841" s="1"/>
      <c r="K5841" s="1"/>
      <c r="O5841" s="1"/>
      <c r="P5841" s="1"/>
      <c r="T5841" s="1"/>
      <c r="U5841" s="1"/>
    </row>
    <row r="5842" spans="8:21" x14ac:dyDescent="0.3">
      <c r="H5842" s="1"/>
      <c r="K5842" s="1"/>
      <c r="O5842" s="1"/>
      <c r="P5842" s="1"/>
      <c r="T5842" s="1"/>
      <c r="U5842" s="1"/>
    </row>
    <row r="5843" spans="8:21" x14ac:dyDescent="0.3">
      <c r="H5843" s="1"/>
      <c r="K5843" s="1"/>
      <c r="O5843" s="1"/>
      <c r="P5843" s="1"/>
      <c r="T5843" s="1"/>
      <c r="U5843" s="1"/>
    </row>
    <row r="5844" spans="8:21" x14ac:dyDescent="0.3">
      <c r="H5844" s="1"/>
      <c r="K5844" s="1"/>
      <c r="O5844" s="1"/>
      <c r="P5844" s="1"/>
      <c r="T5844" s="1"/>
      <c r="U5844" s="1"/>
    </row>
    <row r="5845" spans="8:21" x14ac:dyDescent="0.3">
      <c r="H5845" s="1"/>
      <c r="K5845" s="1"/>
      <c r="O5845" s="1"/>
      <c r="P5845" s="1"/>
      <c r="T5845" s="1"/>
      <c r="U5845" s="1"/>
    </row>
    <row r="5846" spans="8:21" x14ac:dyDescent="0.3">
      <c r="H5846" s="1"/>
      <c r="K5846" s="1"/>
      <c r="O5846" s="1"/>
      <c r="P5846" s="1"/>
      <c r="T5846" s="1"/>
      <c r="U5846" s="1"/>
    </row>
    <row r="5847" spans="8:21" x14ac:dyDescent="0.3">
      <c r="H5847" s="1"/>
      <c r="K5847" s="1"/>
      <c r="O5847" s="1"/>
      <c r="P5847" s="1"/>
      <c r="T5847" s="1"/>
      <c r="U5847" s="1"/>
    </row>
    <row r="5848" spans="8:21" x14ac:dyDescent="0.3">
      <c r="H5848" s="1"/>
      <c r="K5848" s="1"/>
      <c r="O5848" s="1"/>
      <c r="P5848" s="1"/>
      <c r="T5848" s="1"/>
      <c r="U5848" s="1"/>
    </row>
    <row r="5849" spans="8:21" x14ac:dyDescent="0.3">
      <c r="H5849" s="1"/>
      <c r="K5849" s="1"/>
      <c r="O5849" s="1"/>
      <c r="P5849" s="1"/>
      <c r="T5849" s="1"/>
      <c r="U5849" s="1"/>
    </row>
    <row r="5850" spans="8:21" x14ac:dyDescent="0.3">
      <c r="H5850" s="1"/>
      <c r="K5850" s="1"/>
      <c r="O5850" s="1"/>
      <c r="P5850" s="1"/>
      <c r="T5850" s="1"/>
      <c r="U5850" s="1"/>
    </row>
    <row r="5851" spans="8:21" x14ac:dyDescent="0.3">
      <c r="H5851" s="1"/>
      <c r="K5851" s="1"/>
      <c r="O5851" s="1"/>
      <c r="P5851" s="1"/>
      <c r="T5851" s="1"/>
      <c r="U5851" s="1"/>
    </row>
    <row r="5852" spans="8:21" x14ac:dyDescent="0.3">
      <c r="H5852" s="1"/>
      <c r="K5852" s="1"/>
      <c r="O5852" s="1"/>
      <c r="P5852" s="1"/>
      <c r="T5852" s="1"/>
      <c r="U5852" s="1"/>
    </row>
    <row r="5853" spans="8:21" x14ac:dyDescent="0.3">
      <c r="H5853" s="1"/>
      <c r="K5853" s="1"/>
      <c r="O5853" s="1"/>
      <c r="P5853" s="1"/>
      <c r="T5853" s="1"/>
      <c r="U5853" s="1"/>
    </row>
    <row r="5854" spans="8:21" x14ac:dyDescent="0.3">
      <c r="H5854" s="1"/>
      <c r="K5854" s="1"/>
      <c r="O5854" s="1"/>
      <c r="P5854" s="1"/>
      <c r="T5854" s="1"/>
      <c r="U5854" s="1"/>
    </row>
    <row r="5855" spans="8:21" x14ac:dyDescent="0.3">
      <c r="H5855" s="1"/>
      <c r="K5855" s="1"/>
      <c r="O5855" s="1"/>
      <c r="P5855" s="1"/>
      <c r="T5855" s="1"/>
      <c r="U5855" s="1"/>
    </row>
    <row r="5856" spans="8:21" x14ac:dyDescent="0.3">
      <c r="H5856" s="1"/>
      <c r="K5856" s="1"/>
      <c r="O5856" s="1"/>
      <c r="P5856" s="1"/>
      <c r="T5856" s="1"/>
      <c r="U5856" s="1"/>
    </row>
    <row r="5857" spans="8:21" x14ac:dyDescent="0.3">
      <c r="H5857" s="1"/>
      <c r="K5857" s="1"/>
      <c r="O5857" s="1"/>
      <c r="P5857" s="1"/>
      <c r="T5857" s="1"/>
      <c r="U5857" s="1"/>
    </row>
    <row r="5858" spans="8:21" x14ac:dyDescent="0.3">
      <c r="H5858" s="1"/>
      <c r="K5858" s="1"/>
      <c r="O5858" s="1"/>
      <c r="P5858" s="1"/>
      <c r="T5858" s="1"/>
      <c r="U5858" s="1"/>
    </row>
    <row r="5859" spans="8:21" x14ac:dyDescent="0.3">
      <c r="H5859" s="1"/>
      <c r="K5859" s="1"/>
      <c r="O5859" s="1"/>
      <c r="P5859" s="1"/>
      <c r="T5859" s="1"/>
      <c r="U5859" s="1"/>
    </row>
    <row r="5860" spans="8:21" x14ac:dyDescent="0.3">
      <c r="H5860" s="1"/>
      <c r="K5860" s="1"/>
      <c r="O5860" s="1"/>
      <c r="P5860" s="1"/>
      <c r="T5860" s="1"/>
      <c r="U5860" s="1"/>
    </row>
    <row r="5861" spans="8:21" x14ac:dyDescent="0.3">
      <c r="H5861" s="1"/>
      <c r="K5861" s="1"/>
      <c r="O5861" s="1"/>
      <c r="P5861" s="1"/>
      <c r="T5861" s="1"/>
      <c r="U5861" s="1"/>
    </row>
    <row r="5862" spans="8:21" x14ac:dyDescent="0.3">
      <c r="H5862" s="1"/>
      <c r="K5862" s="1"/>
      <c r="O5862" s="1"/>
      <c r="P5862" s="1"/>
      <c r="T5862" s="1"/>
      <c r="U5862" s="1"/>
    </row>
    <row r="5863" spans="8:21" x14ac:dyDescent="0.3">
      <c r="H5863" s="1"/>
      <c r="K5863" s="1"/>
      <c r="O5863" s="1"/>
      <c r="P5863" s="1"/>
      <c r="T5863" s="1"/>
      <c r="U5863" s="1"/>
    </row>
    <row r="5864" spans="8:21" x14ac:dyDescent="0.3">
      <c r="H5864" s="1"/>
      <c r="K5864" s="1"/>
      <c r="O5864" s="1"/>
      <c r="P5864" s="1"/>
      <c r="T5864" s="1"/>
      <c r="U5864" s="1"/>
    </row>
    <row r="5865" spans="8:21" x14ac:dyDescent="0.3">
      <c r="H5865" s="1"/>
      <c r="K5865" s="1"/>
      <c r="O5865" s="1"/>
      <c r="P5865" s="1"/>
      <c r="T5865" s="1"/>
      <c r="U5865" s="1"/>
    </row>
    <row r="5866" spans="8:21" x14ac:dyDescent="0.3">
      <c r="H5866" s="1"/>
      <c r="K5866" s="1"/>
      <c r="O5866" s="1"/>
      <c r="P5866" s="1"/>
      <c r="T5866" s="1"/>
      <c r="U5866" s="1"/>
    </row>
    <row r="5867" spans="8:21" x14ac:dyDescent="0.3">
      <c r="H5867" s="1"/>
      <c r="K5867" s="1"/>
      <c r="O5867" s="1"/>
      <c r="P5867" s="1"/>
      <c r="T5867" s="1"/>
      <c r="U5867" s="1"/>
    </row>
    <row r="5868" spans="8:21" x14ac:dyDescent="0.3">
      <c r="H5868" s="1"/>
      <c r="K5868" s="1"/>
      <c r="O5868" s="1"/>
      <c r="P5868" s="1"/>
      <c r="T5868" s="1"/>
      <c r="U5868" s="1"/>
    </row>
    <row r="5869" spans="8:21" x14ac:dyDescent="0.3">
      <c r="H5869" s="1"/>
      <c r="K5869" s="1"/>
      <c r="O5869" s="1"/>
      <c r="P5869" s="1"/>
      <c r="T5869" s="1"/>
      <c r="U5869" s="1"/>
    </row>
    <row r="5870" spans="8:21" x14ac:dyDescent="0.3">
      <c r="H5870" s="1"/>
      <c r="K5870" s="1"/>
      <c r="O5870" s="1"/>
      <c r="P5870" s="1"/>
      <c r="T5870" s="1"/>
      <c r="U5870" s="1"/>
    </row>
    <row r="5871" spans="8:21" x14ac:dyDescent="0.3">
      <c r="H5871" s="1"/>
      <c r="K5871" s="1"/>
      <c r="O5871" s="1"/>
      <c r="P5871" s="1"/>
      <c r="T5871" s="1"/>
      <c r="U5871" s="1"/>
    </row>
    <row r="5872" spans="8:21" x14ac:dyDescent="0.3">
      <c r="H5872" s="1"/>
      <c r="K5872" s="1"/>
      <c r="O5872" s="1"/>
      <c r="P5872" s="1"/>
      <c r="T5872" s="1"/>
      <c r="U5872" s="1"/>
    </row>
    <row r="5873" spans="8:21" x14ac:dyDescent="0.3">
      <c r="H5873" s="1"/>
      <c r="K5873" s="1"/>
      <c r="O5873" s="1"/>
      <c r="P5873" s="1"/>
      <c r="T5873" s="1"/>
      <c r="U5873" s="1"/>
    </row>
    <row r="5874" spans="8:21" x14ac:dyDescent="0.3">
      <c r="H5874" s="1"/>
      <c r="K5874" s="1"/>
      <c r="O5874" s="1"/>
      <c r="P5874" s="1"/>
      <c r="T5874" s="1"/>
      <c r="U5874" s="1"/>
    </row>
    <row r="5875" spans="8:21" x14ac:dyDescent="0.3">
      <c r="H5875" s="1"/>
      <c r="K5875" s="1"/>
      <c r="O5875" s="1"/>
      <c r="P5875" s="1"/>
      <c r="T5875" s="1"/>
      <c r="U5875" s="1"/>
    </row>
    <row r="5876" spans="8:21" x14ac:dyDescent="0.3">
      <c r="H5876" s="1"/>
      <c r="K5876" s="1"/>
      <c r="O5876" s="1"/>
      <c r="P5876" s="1"/>
      <c r="T5876" s="1"/>
      <c r="U5876" s="1"/>
    </row>
    <row r="5877" spans="8:21" x14ac:dyDescent="0.3">
      <c r="H5877" s="1"/>
      <c r="K5877" s="1"/>
      <c r="O5877" s="1"/>
      <c r="P5877" s="1"/>
      <c r="T5877" s="1"/>
      <c r="U5877" s="1"/>
    </row>
    <row r="5878" spans="8:21" x14ac:dyDescent="0.3">
      <c r="H5878" s="1"/>
      <c r="K5878" s="1"/>
      <c r="O5878" s="1"/>
      <c r="P5878" s="1"/>
      <c r="T5878" s="1"/>
      <c r="U5878" s="1"/>
    </row>
    <row r="5879" spans="8:21" x14ac:dyDescent="0.3">
      <c r="H5879" s="1"/>
      <c r="K5879" s="1"/>
      <c r="O5879" s="1"/>
      <c r="P5879" s="1"/>
      <c r="T5879" s="1"/>
      <c r="U5879" s="1"/>
    </row>
    <row r="5880" spans="8:21" x14ac:dyDescent="0.3">
      <c r="H5880" s="1"/>
      <c r="K5880" s="1"/>
      <c r="O5880" s="1"/>
      <c r="P5880" s="1"/>
      <c r="T5880" s="1"/>
      <c r="U5880" s="1"/>
    </row>
    <row r="5881" spans="8:21" x14ac:dyDescent="0.3">
      <c r="H5881" s="1"/>
      <c r="K5881" s="1"/>
      <c r="O5881" s="1"/>
      <c r="P5881" s="1"/>
      <c r="T5881" s="1"/>
      <c r="U5881" s="1"/>
    </row>
    <row r="5882" spans="8:21" x14ac:dyDescent="0.3">
      <c r="H5882" s="1"/>
      <c r="K5882" s="1"/>
      <c r="O5882" s="1"/>
      <c r="P5882" s="1"/>
      <c r="T5882" s="1"/>
      <c r="U5882" s="1"/>
    </row>
    <row r="5883" spans="8:21" x14ac:dyDescent="0.3">
      <c r="H5883" s="1"/>
      <c r="K5883" s="1"/>
      <c r="O5883" s="1"/>
      <c r="P5883" s="1"/>
      <c r="T5883" s="1"/>
      <c r="U5883" s="1"/>
    </row>
    <row r="5884" spans="8:21" x14ac:dyDescent="0.3">
      <c r="H5884" s="1"/>
      <c r="K5884" s="1"/>
      <c r="O5884" s="1"/>
      <c r="P5884" s="1"/>
      <c r="T5884" s="1"/>
      <c r="U5884" s="1"/>
    </row>
    <row r="5885" spans="8:21" x14ac:dyDescent="0.3">
      <c r="H5885" s="1"/>
      <c r="K5885" s="1"/>
      <c r="O5885" s="1"/>
      <c r="P5885" s="1"/>
      <c r="T5885" s="1"/>
      <c r="U5885" s="1"/>
    </row>
    <row r="5886" spans="8:21" x14ac:dyDescent="0.3">
      <c r="H5886" s="1"/>
      <c r="K5886" s="1"/>
      <c r="O5886" s="1"/>
      <c r="P5886" s="1"/>
      <c r="T5886" s="1"/>
      <c r="U5886" s="1"/>
    </row>
    <row r="5887" spans="8:21" x14ac:dyDescent="0.3">
      <c r="H5887" s="1"/>
      <c r="K5887" s="1"/>
      <c r="O5887" s="1"/>
      <c r="P5887" s="1"/>
      <c r="T5887" s="1"/>
      <c r="U5887" s="1"/>
    </row>
    <row r="5888" spans="8:21" x14ac:dyDescent="0.3">
      <c r="H5888" s="1"/>
      <c r="K5888" s="1"/>
      <c r="O5888" s="1"/>
      <c r="P5888" s="1"/>
      <c r="T5888" s="1"/>
      <c r="U5888" s="1"/>
    </row>
    <row r="5889" spans="8:21" x14ac:dyDescent="0.3">
      <c r="H5889" s="1"/>
      <c r="K5889" s="1"/>
      <c r="O5889" s="1"/>
      <c r="P5889" s="1"/>
      <c r="T5889" s="1"/>
      <c r="U5889" s="1"/>
    </row>
    <row r="5890" spans="8:21" x14ac:dyDescent="0.3">
      <c r="H5890" s="1"/>
      <c r="K5890" s="1"/>
      <c r="O5890" s="1"/>
      <c r="P5890" s="1"/>
      <c r="T5890" s="1"/>
      <c r="U5890" s="1"/>
    </row>
    <row r="5891" spans="8:21" x14ac:dyDescent="0.3">
      <c r="H5891" s="1"/>
      <c r="K5891" s="1"/>
      <c r="O5891" s="1"/>
      <c r="P5891" s="1"/>
      <c r="T5891" s="1"/>
      <c r="U5891" s="1"/>
    </row>
    <row r="5892" spans="8:21" x14ac:dyDescent="0.3">
      <c r="H5892" s="1"/>
      <c r="K5892" s="1"/>
      <c r="O5892" s="1"/>
      <c r="P5892" s="1"/>
      <c r="T5892" s="1"/>
      <c r="U5892" s="1"/>
    </row>
    <row r="5893" spans="8:21" x14ac:dyDescent="0.3">
      <c r="H5893" s="1"/>
      <c r="K5893" s="1"/>
      <c r="O5893" s="1"/>
      <c r="P5893" s="1"/>
      <c r="T5893" s="1"/>
      <c r="U5893" s="1"/>
    </row>
    <row r="5894" spans="8:21" x14ac:dyDescent="0.3">
      <c r="H5894" s="1"/>
      <c r="K5894" s="1"/>
      <c r="O5894" s="1"/>
      <c r="P5894" s="1"/>
      <c r="T5894" s="1"/>
      <c r="U5894" s="1"/>
    </row>
    <row r="5895" spans="8:21" x14ac:dyDescent="0.3">
      <c r="H5895" s="1"/>
      <c r="K5895" s="1"/>
      <c r="O5895" s="1"/>
      <c r="P5895" s="1"/>
      <c r="T5895" s="1"/>
      <c r="U5895" s="1"/>
    </row>
    <row r="5896" spans="8:21" x14ac:dyDescent="0.3">
      <c r="H5896" s="1"/>
      <c r="K5896" s="1"/>
      <c r="O5896" s="1"/>
      <c r="P5896" s="1"/>
      <c r="T5896" s="1"/>
      <c r="U5896" s="1"/>
    </row>
    <row r="5897" spans="8:21" x14ac:dyDescent="0.3">
      <c r="H5897" s="1"/>
      <c r="K5897" s="1"/>
      <c r="O5897" s="1"/>
      <c r="P5897" s="1"/>
      <c r="T5897" s="1"/>
      <c r="U5897" s="1"/>
    </row>
    <row r="5898" spans="8:21" x14ac:dyDescent="0.3">
      <c r="H5898" s="1"/>
      <c r="K5898" s="1"/>
      <c r="O5898" s="1"/>
      <c r="P5898" s="1"/>
      <c r="T5898" s="1"/>
      <c r="U5898" s="1"/>
    </row>
    <row r="5899" spans="8:21" x14ac:dyDescent="0.3">
      <c r="H5899" s="1"/>
      <c r="K5899" s="1"/>
      <c r="O5899" s="1"/>
      <c r="P5899" s="1"/>
      <c r="T5899" s="1"/>
      <c r="U5899" s="1"/>
    </row>
    <row r="5900" spans="8:21" x14ac:dyDescent="0.3">
      <c r="H5900" s="1"/>
      <c r="K5900" s="1"/>
      <c r="O5900" s="1"/>
      <c r="P5900" s="1"/>
      <c r="T5900" s="1"/>
      <c r="U5900" s="1"/>
    </row>
    <row r="5901" spans="8:21" x14ac:dyDescent="0.3">
      <c r="H5901" s="1"/>
      <c r="K5901" s="1"/>
      <c r="O5901" s="1"/>
      <c r="P5901" s="1"/>
      <c r="T5901" s="1"/>
      <c r="U5901" s="1"/>
    </row>
    <row r="5902" spans="8:21" x14ac:dyDescent="0.3">
      <c r="H5902" s="1"/>
      <c r="K5902" s="1"/>
      <c r="O5902" s="1"/>
      <c r="P5902" s="1"/>
      <c r="T5902" s="1"/>
      <c r="U5902" s="1"/>
    </row>
    <row r="5903" spans="8:21" x14ac:dyDescent="0.3">
      <c r="H5903" s="1"/>
      <c r="K5903" s="1"/>
      <c r="O5903" s="1"/>
      <c r="P5903" s="1"/>
      <c r="T5903" s="1"/>
      <c r="U5903" s="1"/>
    </row>
    <row r="5904" spans="8:21" x14ac:dyDescent="0.3">
      <c r="H5904" s="1"/>
      <c r="K5904" s="1"/>
      <c r="O5904" s="1"/>
      <c r="P5904" s="1"/>
      <c r="T5904" s="1"/>
      <c r="U5904" s="1"/>
    </row>
    <row r="5905" spans="8:21" x14ac:dyDescent="0.3">
      <c r="H5905" s="1"/>
      <c r="K5905" s="1"/>
      <c r="O5905" s="1"/>
      <c r="P5905" s="1"/>
      <c r="T5905" s="1"/>
      <c r="U5905" s="1"/>
    </row>
    <row r="5906" spans="8:21" x14ac:dyDescent="0.3">
      <c r="H5906" s="1"/>
      <c r="K5906" s="1"/>
      <c r="O5906" s="1"/>
      <c r="P5906" s="1"/>
      <c r="T5906" s="1"/>
      <c r="U5906" s="1"/>
    </row>
    <row r="5907" spans="8:21" x14ac:dyDescent="0.3">
      <c r="H5907" s="1"/>
      <c r="K5907" s="1"/>
      <c r="O5907" s="1"/>
      <c r="P5907" s="1"/>
      <c r="T5907" s="1"/>
      <c r="U5907" s="1"/>
    </row>
    <row r="5908" spans="8:21" x14ac:dyDescent="0.3">
      <c r="H5908" s="1"/>
      <c r="K5908" s="1"/>
      <c r="O5908" s="1"/>
      <c r="P5908" s="1"/>
      <c r="T5908" s="1"/>
      <c r="U5908" s="1"/>
    </row>
    <row r="5909" spans="8:21" x14ac:dyDescent="0.3">
      <c r="H5909" s="1"/>
      <c r="K5909" s="1"/>
      <c r="O5909" s="1"/>
      <c r="P5909" s="1"/>
      <c r="T5909" s="1"/>
      <c r="U5909" s="1"/>
    </row>
    <row r="5910" spans="8:21" x14ac:dyDescent="0.3">
      <c r="H5910" s="1"/>
      <c r="K5910" s="1"/>
      <c r="O5910" s="1"/>
      <c r="P5910" s="1"/>
      <c r="T5910" s="1"/>
      <c r="U5910" s="1"/>
    </row>
    <row r="5911" spans="8:21" x14ac:dyDescent="0.3">
      <c r="H5911" s="1"/>
      <c r="K5911" s="1"/>
      <c r="O5911" s="1"/>
      <c r="P5911" s="1"/>
      <c r="T5911" s="1"/>
      <c r="U5911" s="1"/>
    </row>
    <row r="5912" spans="8:21" x14ac:dyDescent="0.3">
      <c r="H5912" s="1"/>
      <c r="K5912" s="1"/>
      <c r="O5912" s="1"/>
      <c r="P5912" s="1"/>
      <c r="T5912" s="1"/>
      <c r="U5912" s="1"/>
    </row>
    <row r="5913" spans="8:21" x14ac:dyDescent="0.3">
      <c r="H5913" s="1"/>
      <c r="K5913" s="1"/>
      <c r="O5913" s="1"/>
      <c r="P5913" s="1"/>
      <c r="T5913" s="1"/>
      <c r="U5913" s="1"/>
    </row>
    <row r="5914" spans="8:21" x14ac:dyDescent="0.3">
      <c r="H5914" s="1"/>
      <c r="K5914" s="1"/>
      <c r="O5914" s="1"/>
      <c r="P5914" s="1"/>
      <c r="T5914" s="1"/>
      <c r="U5914" s="1"/>
    </row>
    <row r="5915" spans="8:21" x14ac:dyDescent="0.3">
      <c r="H5915" s="1"/>
      <c r="K5915" s="1"/>
      <c r="O5915" s="1"/>
      <c r="P5915" s="1"/>
      <c r="T5915" s="1"/>
      <c r="U5915" s="1"/>
    </row>
    <row r="5916" spans="8:21" x14ac:dyDescent="0.3">
      <c r="H5916" s="1"/>
      <c r="K5916" s="1"/>
      <c r="O5916" s="1"/>
      <c r="P5916" s="1"/>
      <c r="T5916" s="1"/>
      <c r="U5916" s="1"/>
    </row>
    <row r="5917" spans="8:21" x14ac:dyDescent="0.3">
      <c r="H5917" s="1"/>
      <c r="K5917" s="1"/>
      <c r="O5917" s="1"/>
      <c r="P5917" s="1"/>
      <c r="T5917" s="1"/>
      <c r="U5917" s="1"/>
    </row>
    <row r="5918" spans="8:21" x14ac:dyDescent="0.3">
      <c r="H5918" s="1"/>
      <c r="K5918" s="1"/>
      <c r="O5918" s="1"/>
      <c r="P5918" s="1"/>
      <c r="T5918" s="1"/>
      <c r="U5918" s="1"/>
    </row>
    <row r="5919" spans="8:21" x14ac:dyDescent="0.3">
      <c r="H5919" s="1"/>
      <c r="K5919" s="1"/>
      <c r="O5919" s="1"/>
      <c r="P5919" s="1"/>
      <c r="T5919" s="1"/>
      <c r="U5919" s="1"/>
    </row>
    <row r="5920" spans="8:21" x14ac:dyDescent="0.3">
      <c r="H5920" s="1"/>
      <c r="K5920" s="1"/>
      <c r="O5920" s="1"/>
      <c r="P5920" s="1"/>
      <c r="T5920" s="1"/>
      <c r="U5920" s="1"/>
    </row>
    <row r="5921" spans="8:21" x14ac:dyDescent="0.3">
      <c r="H5921" s="1"/>
      <c r="K5921" s="1"/>
      <c r="O5921" s="1"/>
      <c r="P5921" s="1"/>
      <c r="T5921" s="1"/>
      <c r="U5921" s="1"/>
    </row>
    <row r="5922" spans="8:21" x14ac:dyDescent="0.3">
      <c r="H5922" s="1"/>
      <c r="K5922" s="1"/>
      <c r="O5922" s="1"/>
      <c r="P5922" s="1"/>
      <c r="T5922" s="1"/>
      <c r="U5922" s="1"/>
    </row>
    <row r="5923" spans="8:21" x14ac:dyDescent="0.3">
      <c r="H5923" s="1"/>
      <c r="K5923" s="1"/>
      <c r="O5923" s="1"/>
      <c r="P5923" s="1"/>
      <c r="T5923" s="1"/>
      <c r="U5923" s="1"/>
    </row>
    <row r="5924" spans="8:21" x14ac:dyDescent="0.3">
      <c r="H5924" s="1"/>
      <c r="K5924" s="1"/>
      <c r="O5924" s="1"/>
      <c r="P5924" s="1"/>
      <c r="T5924" s="1"/>
      <c r="U5924" s="1"/>
    </row>
    <row r="5925" spans="8:21" x14ac:dyDescent="0.3">
      <c r="H5925" s="1"/>
      <c r="K5925" s="1"/>
      <c r="O5925" s="1"/>
      <c r="P5925" s="1"/>
      <c r="T5925" s="1"/>
      <c r="U5925" s="1"/>
    </row>
    <row r="5926" spans="8:21" x14ac:dyDescent="0.3">
      <c r="H5926" s="1"/>
      <c r="K5926" s="1"/>
      <c r="O5926" s="1"/>
      <c r="P5926" s="1"/>
      <c r="T5926" s="1"/>
      <c r="U5926" s="1"/>
    </row>
    <row r="5927" spans="8:21" x14ac:dyDescent="0.3">
      <c r="H5927" s="1"/>
      <c r="K5927" s="1"/>
      <c r="O5927" s="1"/>
      <c r="P5927" s="1"/>
      <c r="T5927" s="1"/>
      <c r="U5927" s="1"/>
    </row>
    <row r="5928" spans="8:21" x14ac:dyDescent="0.3">
      <c r="H5928" s="1"/>
      <c r="K5928" s="1"/>
      <c r="O5928" s="1"/>
      <c r="P5928" s="1"/>
      <c r="T5928" s="1"/>
      <c r="U5928" s="1"/>
    </row>
    <row r="5929" spans="8:21" x14ac:dyDescent="0.3">
      <c r="H5929" s="1"/>
      <c r="K5929" s="1"/>
      <c r="O5929" s="1"/>
      <c r="P5929" s="1"/>
      <c r="T5929" s="1"/>
      <c r="U5929" s="1"/>
    </row>
    <row r="5930" spans="8:21" x14ac:dyDescent="0.3">
      <c r="H5930" s="1"/>
      <c r="K5930" s="1"/>
      <c r="O5930" s="1"/>
      <c r="P5930" s="1"/>
      <c r="T5930" s="1"/>
      <c r="U5930" s="1"/>
    </row>
    <row r="5931" spans="8:21" x14ac:dyDescent="0.3">
      <c r="H5931" s="1"/>
      <c r="K5931" s="1"/>
      <c r="O5931" s="1"/>
      <c r="P5931" s="1"/>
      <c r="T5931" s="1"/>
      <c r="U5931" s="1"/>
    </row>
    <row r="5932" spans="8:21" x14ac:dyDescent="0.3">
      <c r="H5932" s="1"/>
      <c r="K5932" s="1"/>
      <c r="O5932" s="1"/>
      <c r="P5932" s="1"/>
      <c r="T5932" s="1"/>
      <c r="U5932" s="1"/>
    </row>
    <row r="5933" spans="8:21" x14ac:dyDescent="0.3">
      <c r="H5933" s="1"/>
      <c r="K5933" s="1"/>
      <c r="O5933" s="1"/>
      <c r="P5933" s="1"/>
      <c r="T5933" s="1"/>
      <c r="U5933" s="1"/>
    </row>
    <row r="5934" spans="8:21" x14ac:dyDescent="0.3">
      <c r="H5934" s="1"/>
      <c r="K5934" s="1"/>
      <c r="O5934" s="1"/>
      <c r="P5934" s="1"/>
      <c r="T5934" s="1"/>
      <c r="U5934" s="1"/>
    </row>
    <row r="5935" spans="8:21" x14ac:dyDescent="0.3">
      <c r="H5935" s="1"/>
      <c r="K5935" s="1"/>
      <c r="O5935" s="1"/>
      <c r="P5935" s="1"/>
      <c r="T5935" s="1"/>
      <c r="U5935" s="1"/>
    </row>
    <row r="5936" spans="8:21" x14ac:dyDescent="0.3">
      <c r="H5936" s="1"/>
      <c r="K5936" s="1"/>
      <c r="O5936" s="1"/>
      <c r="P5936" s="1"/>
      <c r="T5936" s="1"/>
      <c r="U5936" s="1"/>
    </row>
    <row r="5937" spans="8:21" x14ac:dyDescent="0.3">
      <c r="H5937" s="1"/>
      <c r="K5937" s="1"/>
      <c r="O5937" s="1"/>
      <c r="P5937" s="1"/>
      <c r="T5937" s="1"/>
      <c r="U5937" s="1"/>
    </row>
    <row r="5938" spans="8:21" x14ac:dyDescent="0.3">
      <c r="H5938" s="1"/>
      <c r="K5938" s="1"/>
      <c r="O5938" s="1"/>
      <c r="P5938" s="1"/>
      <c r="T5938" s="1"/>
      <c r="U5938" s="1"/>
    </row>
    <row r="5939" spans="8:21" x14ac:dyDescent="0.3">
      <c r="H5939" s="1"/>
      <c r="K5939" s="1"/>
      <c r="O5939" s="1"/>
      <c r="P5939" s="1"/>
      <c r="T5939" s="1"/>
      <c r="U5939" s="1"/>
    </row>
    <row r="5940" spans="8:21" x14ac:dyDescent="0.3">
      <c r="H5940" s="1"/>
      <c r="K5940" s="1"/>
      <c r="O5940" s="1"/>
      <c r="P5940" s="1"/>
      <c r="T5940" s="1"/>
      <c r="U5940" s="1"/>
    </row>
    <row r="5941" spans="8:21" x14ac:dyDescent="0.3">
      <c r="H5941" s="1"/>
      <c r="K5941" s="1"/>
      <c r="O5941" s="1"/>
      <c r="P5941" s="1"/>
      <c r="T5941" s="1"/>
      <c r="U5941" s="1"/>
    </row>
    <row r="5942" spans="8:21" x14ac:dyDescent="0.3">
      <c r="H5942" s="1"/>
      <c r="K5942" s="1"/>
      <c r="O5942" s="1"/>
      <c r="P5942" s="1"/>
      <c r="T5942" s="1"/>
      <c r="U5942" s="1"/>
    </row>
    <row r="5943" spans="8:21" x14ac:dyDescent="0.3">
      <c r="H5943" s="1"/>
      <c r="K5943" s="1"/>
      <c r="O5943" s="1"/>
      <c r="P5943" s="1"/>
      <c r="T5943" s="1"/>
      <c r="U5943" s="1"/>
    </row>
    <row r="5944" spans="8:21" x14ac:dyDescent="0.3">
      <c r="H5944" s="1"/>
      <c r="K5944" s="1"/>
      <c r="O5944" s="1"/>
      <c r="P5944" s="1"/>
      <c r="T5944" s="1"/>
      <c r="U5944" s="1"/>
    </row>
    <row r="5945" spans="8:21" x14ac:dyDescent="0.3">
      <c r="H5945" s="1"/>
      <c r="K5945" s="1"/>
      <c r="O5945" s="1"/>
      <c r="P5945" s="1"/>
      <c r="T5945" s="1"/>
      <c r="U5945" s="1"/>
    </row>
    <row r="5946" spans="8:21" x14ac:dyDescent="0.3">
      <c r="H5946" s="1"/>
      <c r="K5946" s="1"/>
      <c r="O5946" s="1"/>
      <c r="P5946" s="1"/>
      <c r="T5946" s="1"/>
      <c r="U5946" s="1"/>
    </row>
    <row r="5947" spans="8:21" x14ac:dyDescent="0.3">
      <c r="H5947" s="1"/>
      <c r="K5947" s="1"/>
      <c r="O5947" s="1"/>
      <c r="P5947" s="1"/>
      <c r="T5947" s="1"/>
      <c r="U5947" s="1"/>
    </row>
    <row r="5948" spans="8:21" x14ac:dyDescent="0.3">
      <c r="H5948" s="1"/>
      <c r="K5948" s="1"/>
      <c r="O5948" s="1"/>
      <c r="P5948" s="1"/>
      <c r="T5948" s="1"/>
      <c r="U5948" s="1"/>
    </row>
    <row r="5949" spans="8:21" x14ac:dyDescent="0.3">
      <c r="H5949" s="1"/>
      <c r="K5949" s="1"/>
      <c r="O5949" s="1"/>
      <c r="P5949" s="1"/>
      <c r="T5949" s="1"/>
      <c r="U5949" s="1"/>
    </row>
    <row r="5950" spans="8:21" x14ac:dyDescent="0.3">
      <c r="H5950" s="1"/>
      <c r="K5950" s="1"/>
      <c r="O5950" s="1"/>
      <c r="P5950" s="1"/>
      <c r="T5950" s="1"/>
      <c r="U5950" s="1"/>
    </row>
    <row r="5951" spans="8:21" x14ac:dyDescent="0.3">
      <c r="H5951" s="1"/>
      <c r="K5951" s="1"/>
      <c r="O5951" s="1"/>
      <c r="P5951" s="1"/>
      <c r="T5951" s="1"/>
      <c r="U5951" s="1"/>
    </row>
    <row r="5952" spans="8:21" x14ac:dyDescent="0.3">
      <c r="H5952" s="1"/>
      <c r="K5952" s="1"/>
      <c r="O5952" s="1"/>
      <c r="P5952" s="1"/>
      <c r="T5952" s="1"/>
      <c r="U5952" s="1"/>
    </row>
    <row r="5953" spans="8:21" x14ac:dyDescent="0.3">
      <c r="H5953" s="1"/>
      <c r="K5953" s="1"/>
      <c r="O5953" s="1"/>
      <c r="P5953" s="1"/>
      <c r="T5953" s="1"/>
      <c r="U5953" s="1"/>
    </row>
    <row r="5954" spans="8:21" x14ac:dyDescent="0.3">
      <c r="H5954" s="1"/>
      <c r="K5954" s="1"/>
      <c r="O5954" s="1"/>
      <c r="P5954" s="1"/>
      <c r="T5954" s="1"/>
      <c r="U5954" s="1"/>
    </row>
    <row r="5955" spans="8:21" x14ac:dyDescent="0.3">
      <c r="H5955" s="1"/>
      <c r="K5955" s="1"/>
      <c r="O5955" s="1"/>
      <c r="P5955" s="1"/>
      <c r="T5955" s="1"/>
      <c r="U5955" s="1"/>
    </row>
    <row r="5956" spans="8:21" x14ac:dyDescent="0.3">
      <c r="H5956" s="1"/>
      <c r="K5956" s="1"/>
      <c r="O5956" s="1"/>
      <c r="P5956" s="1"/>
      <c r="T5956" s="1"/>
      <c r="U5956" s="1"/>
    </row>
    <row r="5957" spans="8:21" x14ac:dyDescent="0.3">
      <c r="H5957" s="1"/>
      <c r="K5957" s="1"/>
      <c r="O5957" s="1"/>
      <c r="P5957" s="1"/>
      <c r="T5957" s="1"/>
      <c r="U5957" s="1"/>
    </row>
    <row r="5958" spans="8:21" x14ac:dyDescent="0.3">
      <c r="H5958" s="1"/>
      <c r="K5958" s="1"/>
      <c r="O5958" s="1"/>
      <c r="P5958" s="1"/>
      <c r="T5958" s="1"/>
      <c r="U5958" s="1"/>
    </row>
    <row r="5959" spans="8:21" x14ac:dyDescent="0.3">
      <c r="H5959" s="1"/>
      <c r="K5959" s="1"/>
      <c r="O5959" s="1"/>
      <c r="P5959" s="1"/>
      <c r="T5959" s="1"/>
      <c r="U5959" s="1"/>
    </row>
    <row r="5960" spans="8:21" x14ac:dyDescent="0.3">
      <c r="H5960" s="1"/>
      <c r="K5960" s="1"/>
      <c r="O5960" s="1"/>
      <c r="P5960" s="1"/>
      <c r="T5960" s="1"/>
      <c r="U5960" s="1"/>
    </row>
    <row r="5961" spans="8:21" x14ac:dyDescent="0.3">
      <c r="H5961" s="1"/>
      <c r="K5961" s="1"/>
      <c r="O5961" s="1"/>
      <c r="P5961" s="1"/>
      <c r="T5961" s="1"/>
      <c r="U5961" s="1"/>
    </row>
    <row r="5962" spans="8:21" x14ac:dyDescent="0.3">
      <c r="H5962" s="1"/>
      <c r="K5962" s="1"/>
      <c r="O5962" s="1"/>
      <c r="P5962" s="1"/>
      <c r="T5962" s="1"/>
      <c r="U5962" s="1"/>
    </row>
    <row r="5963" spans="8:21" x14ac:dyDescent="0.3">
      <c r="H5963" s="1"/>
      <c r="K5963" s="1"/>
      <c r="O5963" s="1"/>
      <c r="P5963" s="1"/>
      <c r="T5963" s="1"/>
      <c r="U5963" s="1"/>
    </row>
    <row r="5964" spans="8:21" x14ac:dyDescent="0.3">
      <c r="H5964" s="1"/>
      <c r="K5964" s="1"/>
      <c r="O5964" s="1"/>
      <c r="P5964" s="1"/>
      <c r="T5964" s="1"/>
      <c r="U5964" s="1"/>
    </row>
    <row r="5965" spans="8:21" x14ac:dyDescent="0.3">
      <c r="H5965" s="1"/>
      <c r="K5965" s="1"/>
      <c r="O5965" s="1"/>
      <c r="P5965" s="1"/>
      <c r="T5965" s="1"/>
      <c r="U5965" s="1"/>
    </row>
    <row r="5966" spans="8:21" x14ac:dyDescent="0.3">
      <c r="H5966" s="1"/>
      <c r="K5966" s="1"/>
      <c r="O5966" s="1"/>
      <c r="P5966" s="1"/>
      <c r="T5966" s="1"/>
      <c r="U5966" s="1"/>
    </row>
    <row r="5967" spans="8:21" x14ac:dyDescent="0.3">
      <c r="H5967" s="1"/>
      <c r="K5967" s="1"/>
      <c r="O5967" s="1"/>
      <c r="P5967" s="1"/>
      <c r="T5967" s="1"/>
      <c r="U5967" s="1"/>
    </row>
    <row r="5968" spans="8:21" x14ac:dyDescent="0.3">
      <c r="H5968" s="1"/>
      <c r="K5968" s="1"/>
      <c r="O5968" s="1"/>
      <c r="P5968" s="1"/>
      <c r="T5968" s="1"/>
      <c r="U5968" s="1"/>
    </row>
    <row r="5969" spans="8:21" x14ac:dyDescent="0.3">
      <c r="H5969" s="1"/>
      <c r="K5969" s="1"/>
      <c r="O5969" s="1"/>
      <c r="P5969" s="1"/>
      <c r="T5969" s="1"/>
      <c r="U5969" s="1"/>
    </row>
    <row r="5970" spans="8:21" x14ac:dyDescent="0.3">
      <c r="H5970" s="1"/>
      <c r="K5970" s="1"/>
      <c r="O5970" s="1"/>
      <c r="P5970" s="1"/>
      <c r="T5970" s="1"/>
      <c r="U5970" s="1"/>
    </row>
    <row r="5971" spans="8:21" x14ac:dyDescent="0.3">
      <c r="H5971" s="1"/>
      <c r="K5971" s="1"/>
      <c r="O5971" s="1"/>
      <c r="P5971" s="1"/>
      <c r="T5971" s="1"/>
      <c r="U5971" s="1"/>
    </row>
    <row r="5972" spans="8:21" x14ac:dyDescent="0.3">
      <c r="H5972" s="1"/>
      <c r="K5972" s="1"/>
      <c r="O5972" s="1"/>
      <c r="P5972" s="1"/>
      <c r="T5972" s="1"/>
      <c r="U5972" s="1"/>
    </row>
    <row r="5973" spans="8:21" x14ac:dyDescent="0.3">
      <c r="H5973" s="1"/>
      <c r="K5973" s="1"/>
      <c r="O5973" s="1"/>
      <c r="P5973" s="1"/>
      <c r="T5973" s="1"/>
      <c r="U5973" s="1"/>
    </row>
    <row r="5974" spans="8:21" x14ac:dyDescent="0.3">
      <c r="H5974" s="1"/>
      <c r="K5974" s="1"/>
      <c r="O5974" s="1"/>
      <c r="P5974" s="1"/>
      <c r="T5974" s="1"/>
      <c r="U5974" s="1"/>
    </row>
    <row r="5975" spans="8:21" x14ac:dyDescent="0.3">
      <c r="H5975" s="1"/>
      <c r="K5975" s="1"/>
      <c r="O5975" s="1"/>
      <c r="P5975" s="1"/>
      <c r="T5975" s="1"/>
      <c r="U5975" s="1"/>
    </row>
    <row r="5976" spans="8:21" x14ac:dyDescent="0.3">
      <c r="H5976" s="1"/>
      <c r="K5976" s="1"/>
      <c r="O5976" s="1"/>
      <c r="P5976" s="1"/>
      <c r="T5976" s="1"/>
      <c r="U5976" s="1"/>
    </row>
    <row r="5977" spans="8:21" x14ac:dyDescent="0.3">
      <c r="H5977" s="1"/>
      <c r="K5977" s="1"/>
      <c r="O5977" s="1"/>
      <c r="P5977" s="1"/>
      <c r="T5977" s="1"/>
      <c r="U5977" s="1"/>
    </row>
    <row r="5978" spans="8:21" x14ac:dyDescent="0.3">
      <c r="H5978" s="1"/>
      <c r="K5978" s="1"/>
      <c r="O5978" s="1"/>
      <c r="P5978" s="1"/>
      <c r="T5978" s="1"/>
      <c r="U5978" s="1"/>
    </row>
    <row r="5979" spans="8:21" x14ac:dyDescent="0.3">
      <c r="H5979" s="1"/>
      <c r="K5979" s="1"/>
      <c r="O5979" s="1"/>
      <c r="P5979" s="1"/>
      <c r="T5979" s="1"/>
      <c r="U5979" s="1"/>
    </row>
    <row r="5980" spans="8:21" x14ac:dyDescent="0.3">
      <c r="H5980" s="1"/>
      <c r="K5980" s="1"/>
      <c r="O5980" s="1"/>
      <c r="P5980" s="1"/>
      <c r="T5980" s="1"/>
      <c r="U5980" s="1"/>
    </row>
    <row r="5981" spans="8:21" x14ac:dyDescent="0.3">
      <c r="H5981" s="1"/>
      <c r="K5981" s="1"/>
      <c r="O5981" s="1"/>
      <c r="P5981" s="1"/>
      <c r="T5981" s="1"/>
      <c r="U5981" s="1"/>
    </row>
    <row r="5982" spans="8:21" x14ac:dyDescent="0.3">
      <c r="H5982" s="1"/>
      <c r="K5982" s="1"/>
      <c r="O5982" s="1"/>
      <c r="P5982" s="1"/>
      <c r="T5982" s="1"/>
      <c r="U5982" s="1"/>
    </row>
    <row r="5983" spans="8:21" x14ac:dyDescent="0.3">
      <c r="H5983" s="1"/>
      <c r="K5983" s="1"/>
      <c r="O5983" s="1"/>
      <c r="P5983" s="1"/>
      <c r="T5983" s="1"/>
      <c r="U5983" s="1"/>
    </row>
    <row r="5984" spans="8:21" x14ac:dyDescent="0.3">
      <c r="H5984" s="1"/>
      <c r="K5984" s="1"/>
      <c r="O5984" s="1"/>
      <c r="P5984" s="1"/>
      <c r="T5984" s="1"/>
      <c r="U5984" s="1"/>
    </row>
    <row r="5985" spans="8:21" x14ac:dyDescent="0.3">
      <c r="H5985" s="1"/>
      <c r="K5985" s="1"/>
      <c r="O5985" s="1"/>
      <c r="P5985" s="1"/>
      <c r="T5985" s="1"/>
      <c r="U5985" s="1"/>
    </row>
    <row r="5986" spans="8:21" x14ac:dyDescent="0.3">
      <c r="H5986" s="1"/>
      <c r="K5986" s="1"/>
      <c r="O5986" s="1"/>
      <c r="P5986" s="1"/>
      <c r="T5986" s="1"/>
      <c r="U5986" s="1"/>
    </row>
    <row r="5987" spans="8:21" x14ac:dyDescent="0.3">
      <c r="H5987" s="1"/>
      <c r="K5987" s="1"/>
      <c r="O5987" s="1"/>
      <c r="P5987" s="1"/>
      <c r="T5987" s="1"/>
      <c r="U5987" s="1"/>
    </row>
    <row r="5988" spans="8:21" x14ac:dyDescent="0.3">
      <c r="H5988" s="1"/>
      <c r="K5988" s="1"/>
      <c r="O5988" s="1"/>
      <c r="P5988" s="1"/>
      <c r="T5988" s="1"/>
      <c r="U5988" s="1"/>
    </row>
    <row r="5989" spans="8:21" x14ac:dyDescent="0.3">
      <c r="H5989" s="1"/>
      <c r="K5989" s="1"/>
      <c r="O5989" s="1"/>
      <c r="P5989" s="1"/>
      <c r="T5989" s="1"/>
      <c r="U5989" s="1"/>
    </row>
    <row r="5990" spans="8:21" x14ac:dyDescent="0.3">
      <c r="H5990" s="1"/>
      <c r="K5990" s="1"/>
      <c r="O5990" s="1"/>
      <c r="P5990" s="1"/>
      <c r="T5990" s="1"/>
      <c r="U5990" s="1"/>
    </row>
    <row r="5991" spans="8:21" x14ac:dyDescent="0.3">
      <c r="H5991" s="1"/>
      <c r="K5991" s="1"/>
      <c r="O5991" s="1"/>
      <c r="P5991" s="1"/>
      <c r="T5991" s="1"/>
      <c r="U5991" s="1"/>
    </row>
    <row r="5992" spans="8:21" x14ac:dyDescent="0.3">
      <c r="H5992" s="1"/>
      <c r="K5992" s="1"/>
      <c r="O5992" s="1"/>
      <c r="P5992" s="1"/>
      <c r="T5992" s="1"/>
      <c r="U5992" s="1"/>
    </row>
    <row r="5993" spans="8:21" x14ac:dyDescent="0.3">
      <c r="H5993" s="1"/>
      <c r="K5993" s="1"/>
      <c r="O5993" s="1"/>
      <c r="P5993" s="1"/>
      <c r="T5993" s="1"/>
      <c r="U5993" s="1"/>
    </row>
    <row r="5994" spans="8:21" x14ac:dyDescent="0.3">
      <c r="H5994" s="1"/>
      <c r="K5994" s="1"/>
      <c r="O5994" s="1"/>
      <c r="P5994" s="1"/>
      <c r="T5994" s="1"/>
      <c r="U5994" s="1"/>
    </row>
    <row r="5995" spans="8:21" x14ac:dyDescent="0.3">
      <c r="H5995" s="1"/>
      <c r="K5995" s="1"/>
      <c r="O5995" s="1"/>
      <c r="P5995" s="1"/>
      <c r="T5995" s="1"/>
      <c r="U5995" s="1"/>
    </row>
    <row r="5996" spans="8:21" x14ac:dyDescent="0.3">
      <c r="H5996" s="1"/>
      <c r="K5996" s="1"/>
      <c r="O5996" s="1"/>
      <c r="P5996" s="1"/>
      <c r="T5996" s="1"/>
      <c r="U5996" s="1"/>
    </row>
    <row r="5997" spans="8:21" x14ac:dyDescent="0.3">
      <c r="H5997" s="1"/>
      <c r="K5997" s="1"/>
      <c r="O5997" s="1"/>
      <c r="P5997" s="1"/>
      <c r="T5997" s="1"/>
      <c r="U5997" s="1"/>
    </row>
    <row r="5998" spans="8:21" x14ac:dyDescent="0.3">
      <c r="H5998" s="1"/>
      <c r="K5998" s="1"/>
      <c r="O5998" s="1"/>
      <c r="P5998" s="1"/>
      <c r="T5998" s="1"/>
      <c r="U5998" s="1"/>
    </row>
    <row r="5999" spans="8:21" x14ac:dyDescent="0.3">
      <c r="H5999" s="1"/>
      <c r="K5999" s="1"/>
      <c r="O5999" s="1"/>
      <c r="P5999" s="1"/>
      <c r="T5999" s="1"/>
      <c r="U5999" s="1"/>
    </row>
    <row r="6000" spans="8:21" x14ac:dyDescent="0.3">
      <c r="H6000" s="1"/>
      <c r="K6000" s="1"/>
      <c r="O6000" s="1"/>
      <c r="P6000" s="1"/>
      <c r="T6000" s="1"/>
      <c r="U6000" s="1"/>
    </row>
    <row r="6001" spans="8:21" x14ac:dyDescent="0.3">
      <c r="H6001" s="1"/>
      <c r="K6001" s="1"/>
      <c r="O6001" s="1"/>
      <c r="P6001" s="1"/>
      <c r="T6001" s="1"/>
      <c r="U6001" s="1"/>
    </row>
    <row r="6002" spans="8:21" x14ac:dyDescent="0.3">
      <c r="H6002" s="1"/>
      <c r="K6002" s="1"/>
      <c r="O6002" s="1"/>
      <c r="P6002" s="1"/>
      <c r="T6002" s="1"/>
      <c r="U6002" s="1"/>
    </row>
    <row r="6003" spans="8:21" x14ac:dyDescent="0.3">
      <c r="H6003" s="1"/>
      <c r="K6003" s="1"/>
      <c r="O6003" s="1"/>
      <c r="P6003" s="1"/>
      <c r="T6003" s="1"/>
      <c r="U6003" s="1"/>
    </row>
    <row r="6004" spans="8:21" x14ac:dyDescent="0.3">
      <c r="H6004" s="1"/>
      <c r="K6004" s="1"/>
      <c r="O6004" s="1"/>
      <c r="P6004" s="1"/>
      <c r="T6004" s="1"/>
      <c r="U6004" s="1"/>
    </row>
    <row r="6005" spans="8:21" x14ac:dyDescent="0.3">
      <c r="H6005" s="1"/>
      <c r="K6005" s="1"/>
      <c r="O6005" s="1"/>
      <c r="P6005" s="1"/>
      <c r="T6005" s="1"/>
      <c r="U6005" s="1"/>
    </row>
    <row r="6006" spans="8:21" x14ac:dyDescent="0.3">
      <c r="H6006" s="1"/>
      <c r="K6006" s="1"/>
      <c r="O6006" s="1"/>
      <c r="P6006" s="1"/>
      <c r="T6006" s="1"/>
      <c r="U6006" s="1"/>
    </row>
    <row r="6007" spans="8:21" x14ac:dyDescent="0.3">
      <c r="H6007" s="1"/>
      <c r="K6007" s="1"/>
      <c r="O6007" s="1"/>
      <c r="P6007" s="1"/>
      <c r="T6007" s="1"/>
      <c r="U6007" s="1"/>
    </row>
    <row r="6008" spans="8:21" x14ac:dyDescent="0.3">
      <c r="H6008" s="1"/>
      <c r="K6008" s="1"/>
      <c r="O6008" s="1"/>
      <c r="P6008" s="1"/>
      <c r="T6008" s="1"/>
      <c r="U6008" s="1"/>
    </row>
    <row r="6009" spans="8:21" x14ac:dyDescent="0.3">
      <c r="H6009" s="1"/>
      <c r="K6009" s="1"/>
      <c r="O6009" s="1"/>
      <c r="P6009" s="1"/>
      <c r="T6009" s="1"/>
      <c r="U6009" s="1"/>
    </row>
    <row r="6010" spans="8:21" x14ac:dyDescent="0.3">
      <c r="H6010" s="1"/>
      <c r="K6010" s="1"/>
      <c r="O6010" s="1"/>
      <c r="P6010" s="1"/>
      <c r="T6010" s="1"/>
      <c r="U6010" s="1"/>
    </row>
    <row r="6011" spans="8:21" x14ac:dyDescent="0.3">
      <c r="H6011" s="1"/>
      <c r="K6011" s="1"/>
      <c r="O6011" s="1"/>
      <c r="P6011" s="1"/>
      <c r="T6011" s="1"/>
      <c r="U6011" s="1"/>
    </row>
    <row r="6012" spans="8:21" x14ac:dyDescent="0.3">
      <c r="H6012" s="1"/>
      <c r="K6012" s="1"/>
      <c r="O6012" s="1"/>
      <c r="P6012" s="1"/>
      <c r="T6012" s="1"/>
      <c r="U6012" s="1"/>
    </row>
    <row r="6013" spans="8:21" x14ac:dyDescent="0.3">
      <c r="H6013" s="1"/>
      <c r="K6013" s="1"/>
      <c r="O6013" s="1"/>
      <c r="P6013" s="1"/>
      <c r="T6013" s="1"/>
      <c r="U6013" s="1"/>
    </row>
    <row r="6014" spans="8:21" x14ac:dyDescent="0.3">
      <c r="H6014" s="1"/>
      <c r="K6014" s="1"/>
      <c r="O6014" s="1"/>
      <c r="P6014" s="1"/>
      <c r="T6014" s="1"/>
      <c r="U6014" s="1"/>
    </row>
    <row r="6015" spans="8:21" x14ac:dyDescent="0.3">
      <c r="H6015" s="1"/>
      <c r="K6015" s="1"/>
      <c r="O6015" s="1"/>
      <c r="P6015" s="1"/>
      <c r="T6015" s="1"/>
      <c r="U6015" s="1"/>
    </row>
    <row r="6016" spans="8:21" x14ac:dyDescent="0.3">
      <c r="H6016" s="1"/>
      <c r="K6016" s="1"/>
      <c r="O6016" s="1"/>
      <c r="P6016" s="1"/>
      <c r="T6016" s="1"/>
      <c r="U6016" s="1"/>
    </row>
    <row r="6017" spans="8:21" x14ac:dyDescent="0.3">
      <c r="H6017" s="1"/>
      <c r="K6017" s="1"/>
      <c r="O6017" s="1"/>
      <c r="P6017" s="1"/>
      <c r="T6017" s="1"/>
      <c r="U6017" s="1"/>
    </row>
    <row r="6018" spans="8:21" x14ac:dyDescent="0.3">
      <c r="H6018" s="1"/>
      <c r="K6018" s="1"/>
      <c r="O6018" s="1"/>
      <c r="P6018" s="1"/>
      <c r="T6018" s="1"/>
      <c r="U6018" s="1"/>
    </row>
    <row r="6019" spans="8:21" x14ac:dyDescent="0.3">
      <c r="H6019" s="1"/>
      <c r="K6019" s="1"/>
      <c r="O6019" s="1"/>
      <c r="P6019" s="1"/>
      <c r="T6019" s="1"/>
      <c r="U6019" s="1"/>
    </row>
    <row r="6020" spans="8:21" x14ac:dyDescent="0.3">
      <c r="H6020" s="1"/>
      <c r="K6020" s="1"/>
      <c r="O6020" s="1"/>
      <c r="P6020" s="1"/>
      <c r="T6020" s="1"/>
      <c r="U6020" s="1"/>
    </row>
    <row r="6021" spans="8:21" x14ac:dyDescent="0.3">
      <c r="H6021" s="1"/>
      <c r="K6021" s="1"/>
      <c r="O6021" s="1"/>
      <c r="P6021" s="1"/>
      <c r="T6021" s="1"/>
      <c r="U6021" s="1"/>
    </row>
    <row r="6022" spans="8:21" x14ac:dyDescent="0.3">
      <c r="H6022" s="1"/>
      <c r="K6022" s="1"/>
      <c r="O6022" s="1"/>
      <c r="P6022" s="1"/>
      <c r="T6022" s="1"/>
      <c r="U6022" s="1"/>
    </row>
    <row r="6023" spans="8:21" x14ac:dyDescent="0.3">
      <c r="H6023" s="1"/>
      <c r="K6023" s="1"/>
      <c r="O6023" s="1"/>
      <c r="P6023" s="1"/>
      <c r="T6023" s="1"/>
      <c r="U6023" s="1"/>
    </row>
    <row r="6024" spans="8:21" x14ac:dyDescent="0.3">
      <c r="H6024" s="1"/>
      <c r="K6024" s="1"/>
      <c r="O6024" s="1"/>
      <c r="P6024" s="1"/>
      <c r="T6024" s="1"/>
      <c r="U6024" s="1"/>
    </row>
    <row r="6025" spans="8:21" x14ac:dyDescent="0.3">
      <c r="H6025" s="1"/>
      <c r="K6025" s="1"/>
      <c r="O6025" s="1"/>
      <c r="P6025" s="1"/>
      <c r="T6025" s="1"/>
      <c r="U6025" s="1"/>
    </row>
    <row r="6026" spans="8:21" x14ac:dyDescent="0.3">
      <c r="H6026" s="1"/>
      <c r="K6026" s="1"/>
      <c r="O6026" s="1"/>
      <c r="P6026" s="1"/>
      <c r="T6026" s="1"/>
      <c r="U6026" s="1"/>
    </row>
    <row r="6027" spans="8:21" x14ac:dyDescent="0.3">
      <c r="H6027" s="1"/>
      <c r="K6027" s="1"/>
      <c r="O6027" s="1"/>
      <c r="P6027" s="1"/>
      <c r="T6027" s="1"/>
      <c r="U6027" s="1"/>
    </row>
    <row r="6028" spans="8:21" x14ac:dyDescent="0.3">
      <c r="H6028" s="1"/>
      <c r="K6028" s="1"/>
      <c r="O6028" s="1"/>
      <c r="P6028" s="1"/>
      <c r="T6028" s="1"/>
      <c r="U6028" s="1"/>
    </row>
    <row r="6029" spans="8:21" x14ac:dyDescent="0.3">
      <c r="H6029" s="1"/>
      <c r="K6029" s="1"/>
      <c r="O6029" s="1"/>
      <c r="P6029" s="1"/>
      <c r="T6029" s="1"/>
      <c r="U6029" s="1"/>
    </row>
    <row r="6030" spans="8:21" x14ac:dyDescent="0.3">
      <c r="H6030" s="1"/>
      <c r="K6030" s="1"/>
      <c r="O6030" s="1"/>
      <c r="P6030" s="1"/>
      <c r="T6030" s="1"/>
      <c r="U6030" s="1"/>
    </row>
    <row r="6031" spans="8:21" x14ac:dyDescent="0.3">
      <c r="H6031" s="1"/>
      <c r="K6031" s="1"/>
      <c r="O6031" s="1"/>
      <c r="P6031" s="1"/>
      <c r="T6031" s="1"/>
      <c r="U6031" s="1"/>
    </row>
    <row r="6032" spans="8:21" x14ac:dyDescent="0.3">
      <c r="H6032" s="1"/>
      <c r="K6032" s="1"/>
      <c r="O6032" s="1"/>
      <c r="P6032" s="1"/>
      <c r="T6032" s="1"/>
      <c r="U6032" s="1"/>
    </row>
    <row r="6033" spans="8:21" x14ac:dyDescent="0.3">
      <c r="H6033" s="1"/>
      <c r="K6033" s="1"/>
      <c r="O6033" s="1"/>
      <c r="P6033" s="1"/>
      <c r="T6033" s="1"/>
      <c r="U6033" s="1"/>
    </row>
    <row r="6034" spans="8:21" x14ac:dyDescent="0.3">
      <c r="H6034" s="1"/>
      <c r="K6034" s="1"/>
      <c r="O6034" s="1"/>
      <c r="P6034" s="1"/>
      <c r="T6034" s="1"/>
      <c r="U6034" s="1"/>
    </row>
    <row r="6035" spans="8:21" x14ac:dyDescent="0.3">
      <c r="H6035" s="1"/>
      <c r="K6035" s="1"/>
      <c r="O6035" s="1"/>
      <c r="P6035" s="1"/>
      <c r="T6035" s="1"/>
      <c r="U6035" s="1"/>
    </row>
    <row r="6036" spans="8:21" x14ac:dyDescent="0.3">
      <c r="H6036" s="1"/>
      <c r="K6036" s="1"/>
      <c r="O6036" s="1"/>
      <c r="P6036" s="1"/>
      <c r="T6036" s="1"/>
      <c r="U6036" s="1"/>
    </row>
    <row r="6037" spans="8:21" x14ac:dyDescent="0.3">
      <c r="H6037" s="1"/>
      <c r="K6037" s="1"/>
      <c r="O6037" s="1"/>
      <c r="P6037" s="1"/>
      <c r="T6037" s="1"/>
      <c r="U6037" s="1"/>
    </row>
    <row r="6038" spans="8:21" x14ac:dyDescent="0.3">
      <c r="H6038" s="1"/>
      <c r="K6038" s="1"/>
      <c r="O6038" s="1"/>
      <c r="P6038" s="1"/>
      <c r="T6038" s="1"/>
      <c r="U6038" s="1"/>
    </row>
    <row r="6039" spans="8:21" x14ac:dyDescent="0.3">
      <c r="H6039" s="1"/>
      <c r="K6039" s="1"/>
      <c r="O6039" s="1"/>
      <c r="P6039" s="1"/>
      <c r="T6039" s="1"/>
      <c r="U6039" s="1"/>
    </row>
    <row r="6040" spans="8:21" x14ac:dyDescent="0.3">
      <c r="H6040" s="1"/>
      <c r="K6040" s="1"/>
      <c r="O6040" s="1"/>
      <c r="P6040" s="1"/>
      <c r="T6040" s="1"/>
      <c r="U6040" s="1"/>
    </row>
    <row r="6041" spans="8:21" x14ac:dyDescent="0.3">
      <c r="H6041" s="1"/>
      <c r="K6041" s="1"/>
      <c r="O6041" s="1"/>
      <c r="P6041" s="1"/>
      <c r="T6041" s="1"/>
      <c r="U6041" s="1"/>
    </row>
    <row r="6042" spans="8:21" x14ac:dyDescent="0.3">
      <c r="H6042" s="1"/>
      <c r="K6042" s="1"/>
      <c r="O6042" s="1"/>
      <c r="P6042" s="1"/>
      <c r="T6042" s="1"/>
      <c r="U6042" s="1"/>
    </row>
    <row r="6043" spans="8:21" x14ac:dyDescent="0.3">
      <c r="H6043" s="1"/>
      <c r="K6043" s="1"/>
      <c r="O6043" s="1"/>
      <c r="P6043" s="1"/>
      <c r="T6043" s="1"/>
      <c r="U6043" s="1"/>
    </row>
    <row r="6044" spans="8:21" x14ac:dyDescent="0.3">
      <c r="H6044" s="1"/>
      <c r="K6044" s="1"/>
      <c r="O6044" s="1"/>
      <c r="P6044" s="1"/>
      <c r="T6044" s="1"/>
      <c r="U6044" s="1"/>
    </row>
    <row r="6045" spans="8:21" x14ac:dyDescent="0.3">
      <c r="H6045" s="1"/>
      <c r="K6045" s="1"/>
      <c r="O6045" s="1"/>
      <c r="P6045" s="1"/>
      <c r="T6045" s="1"/>
      <c r="U6045" s="1"/>
    </row>
    <row r="6046" spans="8:21" x14ac:dyDescent="0.3">
      <c r="H6046" s="1"/>
      <c r="K6046" s="1"/>
      <c r="O6046" s="1"/>
      <c r="P6046" s="1"/>
      <c r="T6046" s="1"/>
      <c r="U6046" s="1"/>
    </row>
    <row r="6047" spans="8:21" x14ac:dyDescent="0.3">
      <c r="H6047" s="1"/>
      <c r="K6047" s="1"/>
      <c r="O6047" s="1"/>
      <c r="P6047" s="1"/>
      <c r="T6047" s="1"/>
      <c r="U6047" s="1"/>
    </row>
    <row r="6048" spans="8:21" x14ac:dyDescent="0.3">
      <c r="H6048" s="1"/>
      <c r="K6048" s="1"/>
      <c r="O6048" s="1"/>
      <c r="P6048" s="1"/>
      <c r="T6048" s="1"/>
      <c r="U6048" s="1"/>
    </row>
    <row r="6049" spans="8:21" x14ac:dyDescent="0.3">
      <c r="H6049" s="1"/>
      <c r="K6049" s="1"/>
      <c r="O6049" s="1"/>
      <c r="P6049" s="1"/>
      <c r="T6049" s="1"/>
      <c r="U6049" s="1"/>
    </row>
    <row r="6050" spans="8:21" x14ac:dyDescent="0.3">
      <c r="H6050" s="1"/>
      <c r="K6050" s="1"/>
      <c r="O6050" s="1"/>
      <c r="P6050" s="1"/>
      <c r="T6050" s="1"/>
      <c r="U6050" s="1"/>
    </row>
    <row r="6051" spans="8:21" x14ac:dyDescent="0.3">
      <c r="H6051" s="1"/>
      <c r="K6051" s="1"/>
      <c r="O6051" s="1"/>
      <c r="P6051" s="1"/>
      <c r="T6051" s="1"/>
      <c r="U6051" s="1"/>
    </row>
    <row r="6052" spans="8:21" x14ac:dyDescent="0.3">
      <c r="H6052" s="1"/>
      <c r="K6052" s="1"/>
      <c r="O6052" s="1"/>
      <c r="P6052" s="1"/>
      <c r="T6052" s="1"/>
      <c r="U6052" s="1"/>
    </row>
    <row r="6053" spans="8:21" x14ac:dyDescent="0.3">
      <c r="H6053" s="1"/>
      <c r="K6053" s="1"/>
      <c r="O6053" s="1"/>
      <c r="P6053" s="1"/>
      <c r="T6053" s="1"/>
      <c r="U6053" s="1"/>
    </row>
    <row r="6054" spans="8:21" x14ac:dyDescent="0.3">
      <c r="H6054" s="1"/>
      <c r="K6054" s="1"/>
      <c r="O6054" s="1"/>
      <c r="P6054" s="1"/>
      <c r="T6054" s="1"/>
      <c r="U6054" s="1"/>
    </row>
    <row r="6055" spans="8:21" x14ac:dyDescent="0.3">
      <c r="H6055" s="1"/>
      <c r="K6055" s="1"/>
      <c r="O6055" s="1"/>
      <c r="P6055" s="1"/>
      <c r="T6055" s="1"/>
      <c r="U6055" s="1"/>
    </row>
    <row r="6056" spans="8:21" x14ac:dyDescent="0.3">
      <c r="H6056" s="1"/>
      <c r="K6056" s="1"/>
      <c r="O6056" s="1"/>
      <c r="P6056" s="1"/>
      <c r="T6056" s="1"/>
      <c r="U6056" s="1"/>
    </row>
    <row r="6057" spans="8:21" x14ac:dyDescent="0.3">
      <c r="H6057" s="1"/>
      <c r="K6057" s="1"/>
      <c r="O6057" s="1"/>
      <c r="P6057" s="1"/>
      <c r="T6057" s="1"/>
      <c r="U6057" s="1"/>
    </row>
    <row r="6058" spans="8:21" x14ac:dyDescent="0.3">
      <c r="H6058" s="1"/>
      <c r="K6058" s="1"/>
      <c r="O6058" s="1"/>
      <c r="P6058" s="1"/>
      <c r="T6058" s="1"/>
      <c r="U6058" s="1"/>
    </row>
    <row r="6059" spans="8:21" x14ac:dyDescent="0.3">
      <c r="H6059" s="1"/>
      <c r="K6059" s="1"/>
      <c r="O6059" s="1"/>
      <c r="P6059" s="1"/>
      <c r="T6059" s="1"/>
      <c r="U6059" s="1"/>
    </row>
    <row r="6060" spans="8:21" x14ac:dyDescent="0.3">
      <c r="H6060" s="1"/>
      <c r="K6060" s="1"/>
      <c r="O6060" s="1"/>
      <c r="P6060" s="1"/>
      <c r="T6060" s="1"/>
      <c r="U6060" s="1"/>
    </row>
    <row r="6061" spans="8:21" x14ac:dyDescent="0.3">
      <c r="H6061" s="1"/>
      <c r="K6061" s="1"/>
      <c r="O6061" s="1"/>
      <c r="P6061" s="1"/>
      <c r="T6061" s="1"/>
      <c r="U6061" s="1"/>
    </row>
    <row r="6062" spans="8:21" x14ac:dyDescent="0.3">
      <c r="H6062" s="1"/>
      <c r="K6062" s="1"/>
      <c r="O6062" s="1"/>
      <c r="P6062" s="1"/>
      <c r="T6062" s="1"/>
      <c r="U6062" s="1"/>
    </row>
    <row r="6063" spans="8:21" x14ac:dyDescent="0.3">
      <c r="H6063" s="1"/>
      <c r="K6063" s="1"/>
      <c r="O6063" s="1"/>
      <c r="P6063" s="1"/>
      <c r="T6063" s="1"/>
      <c r="U6063" s="1"/>
    </row>
    <row r="6064" spans="8:21" x14ac:dyDescent="0.3">
      <c r="H6064" s="1"/>
      <c r="K6064" s="1"/>
      <c r="O6064" s="1"/>
      <c r="P6064" s="1"/>
      <c r="T6064" s="1"/>
      <c r="U6064" s="1"/>
    </row>
    <row r="6065" spans="8:21" x14ac:dyDescent="0.3">
      <c r="H6065" s="1"/>
      <c r="K6065" s="1"/>
      <c r="O6065" s="1"/>
      <c r="P6065" s="1"/>
      <c r="T6065" s="1"/>
      <c r="U6065" s="1"/>
    </row>
    <row r="6066" spans="8:21" x14ac:dyDescent="0.3">
      <c r="H6066" s="1"/>
      <c r="K6066" s="1"/>
      <c r="O6066" s="1"/>
      <c r="P6066" s="1"/>
      <c r="T6066" s="1"/>
      <c r="U6066" s="1"/>
    </row>
    <row r="6067" spans="8:21" x14ac:dyDescent="0.3">
      <c r="H6067" s="1"/>
      <c r="K6067" s="1"/>
      <c r="O6067" s="1"/>
      <c r="P6067" s="1"/>
      <c r="T6067" s="1"/>
      <c r="U6067" s="1"/>
    </row>
    <row r="6068" spans="8:21" x14ac:dyDescent="0.3">
      <c r="H6068" s="1"/>
      <c r="K6068" s="1"/>
      <c r="O6068" s="1"/>
      <c r="P6068" s="1"/>
      <c r="T6068" s="1"/>
      <c r="U6068" s="1"/>
    </row>
    <row r="6069" spans="8:21" x14ac:dyDescent="0.3">
      <c r="H6069" s="1"/>
      <c r="K6069" s="1"/>
      <c r="O6069" s="1"/>
      <c r="P6069" s="1"/>
      <c r="T6069" s="1"/>
      <c r="U6069" s="1"/>
    </row>
    <row r="6070" spans="8:21" x14ac:dyDescent="0.3">
      <c r="H6070" s="1"/>
      <c r="K6070" s="1"/>
      <c r="O6070" s="1"/>
      <c r="P6070" s="1"/>
      <c r="T6070" s="1"/>
      <c r="U6070" s="1"/>
    </row>
    <row r="6071" spans="8:21" x14ac:dyDescent="0.3">
      <c r="H6071" s="1"/>
      <c r="K6071" s="1"/>
      <c r="O6071" s="1"/>
      <c r="P6071" s="1"/>
      <c r="T6071" s="1"/>
      <c r="U6071" s="1"/>
    </row>
    <row r="6072" spans="8:21" x14ac:dyDescent="0.3">
      <c r="H6072" s="1"/>
      <c r="K6072" s="1"/>
      <c r="O6072" s="1"/>
      <c r="P6072" s="1"/>
      <c r="T6072" s="1"/>
      <c r="U6072" s="1"/>
    </row>
    <row r="6073" spans="8:21" x14ac:dyDescent="0.3">
      <c r="H6073" s="1"/>
      <c r="K6073" s="1"/>
      <c r="O6073" s="1"/>
      <c r="P6073" s="1"/>
      <c r="T6073" s="1"/>
      <c r="U6073" s="1"/>
    </row>
    <row r="6074" spans="8:21" x14ac:dyDescent="0.3">
      <c r="H6074" s="1"/>
      <c r="K6074" s="1"/>
      <c r="O6074" s="1"/>
      <c r="P6074" s="1"/>
      <c r="T6074" s="1"/>
      <c r="U6074" s="1"/>
    </row>
    <row r="6075" spans="8:21" x14ac:dyDescent="0.3">
      <c r="H6075" s="1"/>
      <c r="K6075" s="1"/>
      <c r="O6075" s="1"/>
      <c r="P6075" s="1"/>
      <c r="T6075" s="1"/>
      <c r="U6075" s="1"/>
    </row>
    <row r="6076" spans="8:21" x14ac:dyDescent="0.3">
      <c r="H6076" s="1"/>
      <c r="K6076" s="1"/>
      <c r="O6076" s="1"/>
      <c r="P6076" s="1"/>
      <c r="T6076" s="1"/>
      <c r="U6076" s="1"/>
    </row>
    <row r="6077" spans="8:21" x14ac:dyDescent="0.3">
      <c r="H6077" s="1"/>
      <c r="K6077" s="1"/>
      <c r="O6077" s="1"/>
      <c r="P6077" s="1"/>
      <c r="T6077" s="1"/>
      <c r="U6077" s="1"/>
    </row>
    <row r="6078" spans="8:21" x14ac:dyDescent="0.3">
      <c r="H6078" s="1"/>
      <c r="K6078" s="1"/>
      <c r="O6078" s="1"/>
      <c r="P6078" s="1"/>
      <c r="T6078" s="1"/>
      <c r="U6078" s="1"/>
    </row>
    <row r="6079" spans="8:21" x14ac:dyDescent="0.3">
      <c r="H6079" s="1"/>
      <c r="K6079" s="1"/>
      <c r="O6079" s="1"/>
      <c r="P6079" s="1"/>
      <c r="T6079" s="1"/>
      <c r="U6079" s="1"/>
    </row>
    <row r="6080" spans="8:21" x14ac:dyDescent="0.3">
      <c r="H6080" s="1"/>
      <c r="K6080" s="1"/>
      <c r="O6080" s="1"/>
      <c r="P6080" s="1"/>
      <c r="T6080" s="1"/>
      <c r="U6080" s="1"/>
    </row>
    <row r="6081" spans="8:21" x14ac:dyDescent="0.3">
      <c r="H6081" s="1"/>
      <c r="K6081" s="1"/>
      <c r="O6081" s="1"/>
      <c r="P6081" s="1"/>
      <c r="T6081" s="1"/>
      <c r="U6081" s="1"/>
    </row>
    <row r="6082" spans="8:21" x14ac:dyDescent="0.3">
      <c r="H6082" s="1"/>
      <c r="K6082" s="1"/>
      <c r="O6082" s="1"/>
      <c r="P6082" s="1"/>
      <c r="T6082" s="1"/>
      <c r="U6082" s="1"/>
    </row>
    <row r="6083" spans="8:21" x14ac:dyDescent="0.3">
      <c r="H6083" s="1"/>
      <c r="K6083" s="1"/>
      <c r="O6083" s="1"/>
      <c r="P6083" s="1"/>
      <c r="T6083" s="1"/>
      <c r="U6083" s="1"/>
    </row>
    <row r="6084" spans="8:21" x14ac:dyDescent="0.3">
      <c r="H6084" s="1"/>
      <c r="K6084" s="1"/>
      <c r="O6084" s="1"/>
      <c r="P6084" s="1"/>
      <c r="T6084" s="1"/>
      <c r="U6084" s="1"/>
    </row>
    <row r="6085" spans="8:21" x14ac:dyDescent="0.3">
      <c r="H6085" s="1"/>
      <c r="K6085" s="1"/>
      <c r="O6085" s="1"/>
      <c r="P6085" s="1"/>
      <c r="T6085" s="1"/>
      <c r="U6085" s="1"/>
    </row>
    <row r="6086" spans="8:21" x14ac:dyDescent="0.3">
      <c r="H6086" s="1"/>
      <c r="K6086" s="1"/>
      <c r="O6086" s="1"/>
      <c r="P6086" s="1"/>
      <c r="T6086" s="1"/>
      <c r="U6086" s="1"/>
    </row>
    <row r="6087" spans="8:21" x14ac:dyDescent="0.3">
      <c r="H6087" s="1"/>
      <c r="K6087" s="1"/>
      <c r="O6087" s="1"/>
      <c r="P6087" s="1"/>
      <c r="T6087" s="1"/>
      <c r="U6087" s="1"/>
    </row>
    <row r="6088" spans="8:21" x14ac:dyDescent="0.3">
      <c r="H6088" s="1"/>
      <c r="K6088" s="1"/>
      <c r="O6088" s="1"/>
      <c r="P6088" s="1"/>
      <c r="T6088" s="1"/>
      <c r="U6088" s="1"/>
    </row>
    <row r="6089" spans="8:21" x14ac:dyDescent="0.3">
      <c r="H6089" s="1"/>
      <c r="K6089" s="1"/>
      <c r="O6089" s="1"/>
      <c r="P6089" s="1"/>
      <c r="T6089" s="1"/>
      <c r="U6089" s="1"/>
    </row>
    <row r="6090" spans="8:21" x14ac:dyDescent="0.3">
      <c r="H6090" s="1"/>
      <c r="K6090" s="1"/>
      <c r="O6090" s="1"/>
      <c r="P6090" s="1"/>
      <c r="T6090" s="1"/>
      <c r="U6090" s="1"/>
    </row>
    <row r="6091" spans="8:21" x14ac:dyDescent="0.3">
      <c r="H6091" s="1"/>
      <c r="K6091" s="1"/>
      <c r="O6091" s="1"/>
      <c r="P6091" s="1"/>
      <c r="T6091" s="1"/>
      <c r="U6091" s="1"/>
    </row>
    <row r="6092" spans="8:21" x14ac:dyDescent="0.3">
      <c r="H6092" s="1"/>
      <c r="K6092" s="1"/>
      <c r="O6092" s="1"/>
      <c r="P6092" s="1"/>
      <c r="T6092" s="1"/>
      <c r="U6092" s="1"/>
    </row>
    <row r="6093" spans="8:21" x14ac:dyDescent="0.3">
      <c r="H6093" s="1"/>
      <c r="K6093" s="1"/>
      <c r="O6093" s="1"/>
      <c r="P6093" s="1"/>
      <c r="T6093" s="1"/>
      <c r="U6093" s="1"/>
    </row>
    <row r="6094" spans="8:21" x14ac:dyDescent="0.3">
      <c r="H6094" s="1"/>
      <c r="K6094" s="1"/>
      <c r="O6094" s="1"/>
      <c r="P6094" s="1"/>
      <c r="T6094" s="1"/>
      <c r="U6094" s="1"/>
    </row>
    <row r="6095" spans="8:21" x14ac:dyDescent="0.3">
      <c r="H6095" s="1"/>
      <c r="K6095" s="1"/>
      <c r="O6095" s="1"/>
      <c r="P6095" s="1"/>
      <c r="T6095" s="1"/>
      <c r="U6095" s="1"/>
    </row>
    <row r="6096" spans="8:21" x14ac:dyDescent="0.3">
      <c r="H6096" s="1"/>
      <c r="K6096" s="1"/>
      <c r="O6096" s="1"/>
      <c r="P6096" s="1"/>
      <c r="T6096" s="1"/>
      <c r="U6096" s="1"/>
    </row>
    <row r="6097" spans="8:21" x14ac:dyDescent="0.3">
      <c r="H6097" s="1"/>
      <c r="K6097" s="1"/>
      <c r="O6097" s="1"/>
      <c r="P6097" s="1"/>
      <c r="T6097" s="1"/>
      <c r="U6097" s="1"/>
    </row>
    <row r="6098" spans="8:21" x14ac:dyDescent="0.3">
      <c r="H6098" s="1"/>
      <c r="K6098" s="1"/>
      <c r="O6098" s="1"/>
      <c r="P6098" s="1"/>
      <c r="T6098" s="1"/>
      <c r="U6098" s="1"/>
    </row>
    <row r="6099" spans="8:21" x14ac:dyDescent="0.3">
      <c r="H6099" s="1"/>
      <c r="K6099" s="1"/>
      <c r="O6099" s="1"/>
      <c r="P6099" s="1"/>
      <c r="T6099" s="1"/>
      <c r="U6099" s="1"/>
    </row>
    <row r="6100" spans="8:21" x14ac:dyDescent="0.3">
      <c r="H6100" s="1"/>
      <c r="K6100" s="1"/>
      <c r="O6100" s="1"/>
      <c r="P6100" s="1"/>
      <c r="T6100" s="1"/>
      <c r="U6100" s="1"/>
    </row>
    <row r="6101" spans="8:21" x14ac:dyDescent="0.3">
      <c r="H6101" s="1"/>
      <c r="K6101" s="1"/>
      <c r="O6101" s="1"/>
      <c r="P6101" s="1"/>
      <c r="T6101" s="1"/>
      <c r="U6101" s="1"/>
    </row>
    <row r="6102" spans="8:21" x14ac:dyDescent="0.3">
      <c r="H6102" s="1"/>
      <c r="K6102" s="1"/>
      <c r="O6102" s="1"/>
      <c r="P6102" s="1"/>
      <c r="T6102" s="1"/>
      <c r="U6102" s="1"/>
    </row>
    <row r="6103" spans="8:21" x14ac:dyDescent="0.3">
      <c r="H6103" s="1"/>
      <c r="K6103" s="1"/>
      <c r="O6103" s="1"/>
      <c r="P6103" s="1"/>
      <c r="T6103" s="1"/>
      <c r="U6103" s="1"/>
    </row>
    <row r="6104" spans="8:21" x14ac:dyDescent="0.3">
      <c r="H6104" s="1"/>
      <c r="K6104" s="1"/>
      <c r="O6104" s="1"/>
      <c r="P6104" s="1"/>
      <c r="T6104" s="1"/>
      <c r="U6104" s="1"/>
    </row>
    <row r="6105" spans="8:21" x14ac:dyDescent="0.3">
      <c r="H6105" s="1"/>
      <c r="K6105" s="1"/>
      <c r="O6105" s="1"/>
      <c r="P6105" s="1"/>
      <c r="T6105" s="1"/>
      <c r="U6105" s="1"/>
    </row>
    <row r="6106" spans="8:21" x14ac:dyDescent="0.3">
      <c r="H6106" s="1"/>
      <c r="K6106" s="1"/>
      <c r="O6106" s="1"/>
      <c r="P6106" s="1"/>
      <c r="T6106" s="1"/>
      <c r="U6106" s="1"/>
    </row>
    <row r="6107" spans="8:21" x14ac:dyDescent="0.3">
      <c r="H6107" s="1"/>
      <c r="K6107" s="1"/>
      <c r="O6107" s="1"/>
      <c r="P6107" s="1"/>
      <c r="T6107" s="1"/>
      <c r="U6107" s="1"/>
    </row>
    <row r="6108" spans="8:21" x14ac:dyDescent="0.3">
      <c r="H6108" s="1"/>
      <c r="K6108" s="1"/>
      <c r="O6108" s="1"/>
      <c r="P6108" s="1"/>
      <c r="T6108" s="1"/>
      <c r="U6108" s="1"/>
    </row>
    <row r="6109" spans="8:21" x14ac:dyDescent="0.3">
      <c r="H6109" s="1"/>
      <c r="K6109" s="1"/>
      <c r="O6109" s="1"/>
      <c r="P6109" s="1"/>
      <c r="T6109" s="1"/>
      <c r="U6109" s="1"/>
    </row>
    <row r="6110" spans="8:21" x14ac:dyDescent="0.3">
      <c r="H6110" s="1"/>
      <c r="K6110" s="1"/>
      <c r="O6110" s="1"/>
      <c r="P6110" s="1"/>
      <c r="T6110" s="1"/>
      <c r="U6110" s="1"/>
    </row>
    <row r="6111" spans="8:21" x14ac:dyDescent="0.3">
      <c r="H6111" s="1"/>
      <c r="K6111" s="1"/>
      <c r="O6111" s="1"/>
      <c r="P6111" s="1"/>
      <c r="T6111" s="1"/>
      <c r="U6111" s="1"/>
    </row>
    <row r="6112" spans="8:21" x14ac:dyDescent="0.3">
      <c r="H6112" s="1"/>
      <c r="K6112" s="1"/>
      <c r="O6112" s="1"/>
      <c r="P6112" s="1"/>
      <c r="T6112" s="1"/>
      <c r="U6112" s="1"/>
    </row>
    <row r="6113" spans="8:21" x14ac:dyDescent="0.3">
      <c r="H6113" s="1"/>
      <c r="K6113" s="1"/>
      <c r="O6113" s="1"/>
      <c r="P6113" s="1"/>
      <c r="T6113" s="1"/>
      <c r="U6113" s="1"/>
    </row>
    <row r="6114" spans="8:21" x14ac:dyDescent="0.3">
      <c r="H6114" s="1"/>
      <c r="K6114" s="1"/>
      <c r="O6114" s="1"/>
      <c r="P6114" s="1"/>
      <c r="T6114" s="1"/>
      <c r="U6114" s="1"/>
    </row>
    <row r="6115" spans="8:21" x14ac:dyDescent="0.3">
      <c r="H6115" s="1"/>
      <c r="K6115" s="1"/>
      <c r="O6115" s="1"/>
      <c r="P6115" s="1"/>
      <c r="T6115" s="1"/>
      <c r="U6115" s="1"/>
    </row>
    <row r="6116" spans="8:21" x14ac:dyDescent="0.3">
      <c r="H6116" s="1"/>
      <c r="K6116" s="1"/>
      <c r="O6116" s="1"/>
      <c r="P6116" s="1"/>
      <c r="T6116" s="1"/>
      <c r="U6116" s="1"/>
    </row>
    <row r="6117" spans="8:21" x14ac:dyDescent="0.3">
      <c r="H6117" s="1"/>
      <c r="K6117" s="1"/>
      <c r="O6117" s="1"/>
      <c r="P6117" s="1"/>
      <c r="T6117" s="1"/>
      <c r="U6117" s="1"/>
    </row>
    <row r="6118" spans="8:21" x14ac:dyDescent="0.3">
      <c r="H6118" s="1"/>
      <c r="K6118" s="1"/>
      <c r="O6118" s="1"/>
      <c r="P6118" s="1"/>
      <c r="T6118" s="1"/>
      <c r="U6118" s="1"/>
    </row>
    <row r="6119" spans="8:21" x14ac:dyDescent="0.3">
      <c r="H6119" s="1"/>
      <c r="K6119" s="1"/>
      <c r="O6119" s="1"/>
      <c r="P6119" s="1"/>
      <c r="T6119" s="1"/>
      <c r="U6119" s="1"/>
    </row>
    <row r="6120" spans="8:21" x14ac:dyDescent="0.3">
      <c r="H6120" s="1"/>
      <c r="K6120" s="1"/>
      <c r="O6120" s="1"/>
      <c r="P6120" s="1"/>
      <c r="T6120" s="1"/>
      <c r="U6120" s="1"/>
    </row>
    <row r="6121" spans="8:21" x14ac:dyDescent="0.3">
      <c r="H6121" s="1"/>
      <c r="K6121" s="1"/>
      <c r="O6121" s="1"/>
      <c r="P6121" s="1"/>
      <c r="T6121" s="1"/>
      <c r="U6121" s="1"/>
    </row>
    <row r="6122" spans="8:21" x14ac:dyDescent="0.3">
      <c r="H6122" s="1"/>
      <c r="K6122" s="1"/>
      <c r="O6122" s="1"/>
      <c r="P6122" s="1"/>
      <c r="T6122" s="1"/>
      <c r="U6122" s="1"/>
    </row>
    <row r="6123" spans="8:21" x14ac:dyDescent="0.3">
      <c r="H6123" s="1"/>
      <c r="K6123" s="1"/>
      <c r="O6123" s="1"/>
      <c r="P6123" s="1"/>
      <c r="T6123" s="1"/>
      <c r="U6123" s="1"/>
    </row>
    <row r="6124" spans="8:21" x14ac:dyDescent="0.3">
      <c r="H6124" s="1"/>
      <c r="K6124" s="1"/>
      <c r="O6124" s="1"/>
      <c r="P6124" s="1"/>
      <c r="T6124" s="1"/>
      <c r="U6124" s="1"/>
    </row>
    <row r="6125" spans="8:21" x14ac:dyDescent="0.3">
      <c r="H6125" s="1"/>
      <c r="K6125" s="1"/>
      <c r="O6125" s="1"/>
      <c r="P6125" s="1"/>
      <c r="T6125" s="1"/>
      <c r="U6125" s="1"/>
    </row>
    <row r="6126" spans="8:21" x14ac:dyDescent="0.3">
      <c r="H6126" s="1"/>
      <c r="K6126" s="1"/>
      <c r="O6126" s="1"/>
      <c r="P6126" s="1"/>
      <c r="T6126" s="1"/>
      <c r="U6126" s="1"/>
    </row>
    <row r="6127" spans="8:21" x14ac:dyDescent="0.3">
      <c r="H6127" s="1"/>
      <c r="K6127" s="1"/>
      <c r="O6127" s="1"/>
      <c r="P6127" s="1"/>
      <c r="T6127" s="1"/>
      <c r="U6127" s="1"/>
    </row>
    <row r="6128" spans="8:21" x14ac:dyDescent="0.3">
      <c r="H6128" s="1"/>
      <c r="K6128" s="1"/>
      <c r="O6128" s="1"/>
      <c r="P6128" s="1"/>
      <c r="T6128" s="1"/>
      <c r="U6128" s="1"/>
    </row>
    <row r="6129" spans="8:21" x14ac:dyDescent="0.3">
      <c r="H6129" s="1"/>
      <c r="K6129" s="1"/>
      <c r="O6129" s="1"/>
      <c r="P6129" s="1"/>
      <c r="T6129" s="1"/>
      <c r="U6129" s="1"/>
    </row>
    <row r="6130" spans="8:21" x14ac:dyDescent="0.3">
      <c r="H6130" s="1"/>
      <c r="K6130" s="1"/>
      <c r="O6130" s="1"/>
      <c r="P6130" s="1"/>
      <c r="T6130" s="1"/>
      <c r="U6130" s="1"/>
    </row>
    <row r="6131" spans="8:21" x14ac:dyDescent="0.3">
      <c r="H6131" s="1"/>
      <c r="K6131" s="1"/>
      <c r="O6131" s="1"/>
      <c r="P6131" s="1"/>
      <c r="T6131" s="1"/>
      <c r="U6131" s="1"/>
    </row>
    <row r="6132" spans="8:21" x14ac:dyDescent="0.3">
      <c r="H6132" s="1"/>
      <c r="K6132" s="1"/>
      <c r="O6132" s="1"/>
      <c r="P6132" s="1"/>
      <c r="T6132" s="1"/>
      <c r="U6132" s="1"/>
    </row>
    <row r="6133" spans="8:21" x14ac:dyDescent="0.3">
      <c r="H6133" s="1"/>
      <c r="K6133" s="1"/>
      <c r="O6133" s="1"/>
      <c r="P6133" s="1"/>
      <c r="T6133" s="1"/>
      <c r="U6133" s="1"/>
    </row>
    <row r="6134" spans="8:21" x14ac:dyDescent="0.3">
      <c r="H6134" s="1"/>
      <c r="K6134" s="1"/>
      <c r="O6134" s="1"/>
      <c r="P6134" s="1"/>
      <c r="T6134" s="1"/>
      <c r="U6134" s="1"/>
    </row>
    <row r="6135" spans="8:21" x14ac:dyDescent="0.3">
      <c r="H6135" s="1"/>
      <c r="K6135" s="1"/>
      <c r="O6135" s="1"/>
      <c r="P6135" s="1"/>
      <c r="T6135" s="1"/>
      <c r="U6135" s="1"/>
    </row>
    <row r="6136" spans="8:21" x14ac:dyDescent="0.3">
      <c r="H6136" s="1"/>
      <c r="K6136" s="1"/>
      <c r="O6136" s="1"/>
      <c r="P6136" s="1"/>
      <c r="T6136" s="1"/>
      <c r="U6136" s="1"/>
    </row>
    <row r="6137" spans="8:21" x14ac:dyDescent="0.3">
      <c r="H6137" s="1"/>
      <c r="K6137" s="1"/>
      <c r="O6137" s="1"/>
      <c r="P6137" s="1"/>
      <c r="T6137" s="1"/>
      <c r="U6137" s="1"/>
    </row>
    <row r="6138" spans="8:21" x14ac:dyDescent="0.3">
      <c r="H6138" s="1"/>
      <c r="K6138" s="1"/>
      <c r="O6138" s="1"/>
      <c r="P6138" s="1"/>
      <c r="T6138" s="1"/>
      <c r="U6138" s="1"/>
    </row>
    <row r="6139" spans="8:21" x14ac:dyDescent="0.3">
      <c r="H6139" s="1"/>
      <c r="K6139" s="1"/>
      <c r="O6139" s="1"/>
      <c r="P6139" s="1"/>
      <c r="T6139" s="1"/>
      <c r="U6139" s="1"/>
    </row>
    <row r="6140" spans="8:21" x14ac:dyDescent="0.3">
      <c r="H6140" s="1"/>
      <c r="K6140" s="1"/>
      <c r="O6140" s="1"/>
      <c r="P6140" s="1"/>
      <c r="T6140" s="1"/>
      <c r="U6140" s="1"/>
    </row>
    <row r="6141" spans="8:21" x14ac:dyDescent="0.3">
      <c r="H6141" s="1"/>
      <c r="K6141" s="1"/>
      <c r="O6141" s="1"/>
      <c r="P6141" s="1"/>
      <c r="T6141" s="1"/>
      <c r="U6141" s="1"/>
    </row>
    <row r="6142" spans="8:21" x14ac:dyDescent="0.3">
      <c r="H6142" s="1"/>
      <c r="K6142" s="1"/>
      <c r="O6142" s="1"/>
      <c r="P6142" s="1"/>
      <c r="T6142" s="1"/>
      <c r="U6142" s="1"/>
    </row>
    <row r="6143" spans="8:21" x14ac:dyDescent="0.3">
      <c r="H6143" s="1"/>
      <c r="K6143" s="1"/>
      <c r="O6143" s="1"/>
      <c r="P6143" s="1"/>
      <c r="T6143" s="1"/>
      <c r="U6143" s="1"/>
    </row>
    <row r="6144" spans="8:21" x14ac:dyDescent="0.3">
      <c r="H6144" s="1"/>
      <c r="K6144" s="1"/>
      <c r="O6144" s="1"/>
      <c r="P6144" s="1"/>
      <c r="T6144" s="1"/>
      <c r="U6144" s="1"/>
    </row>
    <row r="6145" spans="8:21" x14ac:dyDescent="0.3">
      <c r="H6145" s="1"/>
      <c r="K6145" s="1"/>
      <c r="O6145" s="1"/>
      <c r="P6145" s="1"/>
      <c r="T6145" s="1"/>
      <c r="U6145" s="1"/>
    </row>
    <row r="6146" spans="8:21" x14ac:dyDescent="0.3">
      <c r="H6146" s="1"/>
      <c r="K6146" s="1"/>
      <c r="O6146" s="1"/>
      <c r="P6146" s="1"/>
      <c r="T6146" s="1"/>
      <c r="U6146" s="1"/>
    </row>
    <row r="6147" spans="8:21" x14ac:dyDescent="0.3">
      <c r="H6147" s="1"/>
      <c r="K6147" s="1"/>
      <c r="O6147" s="1"/>
      <c r="P6147" s="1"/>
      <c r="T6147" s="1"/>
      <c r="U6147" s="1"/>
    </row>
    <row r="6148" spans="8:21" x14ac:dyDescent="0.3">
      <c r="H6148" s="1"/>
      <c r="K6148" s="1"/>
      <c r="O6148" s="1"/>
      <c r="P6148" s="1"/>
      <c r="T6148" s="1"/>
      <c r="U6148" s="1"/>
    </row>
    <row r="6149" spans="8:21" x14ac:dyDescent="0.3">
      <c r="H6149" s="1"/>
      <c r="K6149" s="1"/>
      <c r="O6149" s="1"/>
      <c r="P6149" s="1"/>
      <c r="T6149" s="1"/>
      <c r="U6149" s="1"/>
    </row>
    <row r="6150" spans="8:21" x14ac:dyDescent="0.3">
      <c r="H6150" s="1"/>
      <c r="K6150" s="1"/>
      <c r="O6150" s="1"/>
      <c r="P6150" s="1"/>
      <c r="T6150" s="1"/>
      <c r="U6150" s="1"/>
    </row>
    <row r="6151" spans="8:21" x14ac:dyDescent="0.3">
      <c r="H6151" s="1"/>
      <c r="K6151" s="1"/>
      <c r="O6151" s="1"/>
      <c r="P6151" s="1"/>
      <c r="T6151" s="1"/>
      <c r="U6151" s="1"/>
    </row>
    <row r="6152" spans="8:21" x14ac:dyDescent="0.3">
      <c r="H6152" s="1"/>
      <c r="K6152" s="1"/>
      <c r="O6152" s="1"/>
      <c r="P6152" s="1"/>
      <c r="T6152" s="1"/>
      <c r="U6152" s="1"/>
    </row>
    <row r="6153" spans="8:21" x14ac:dyDescent="0.3">
      <c r="H6153" s="1"/>
      <c r="K6153" s="1"/>
      <c r="O6153" s="1"/>
      <c r="P6153" s="1"/>
      <c r="T6153" s="1"/>
      <c r="U6153" s="1"/>
    </row>
    <row r="6154" spans="8:21" x14ac:dyDescent="0.3">
      <c r="H6154" s="1"/>
      <c r="K6154" s="1"/>
      <c r="O6154" s="1"/>
      <c r="P6154" s="1"/>
      <c r="T6154" s="1"/>
      <c r="U6154" s="1"/>
    </row>
    <row r="6155" spans="8:21" x14ac:dyDescent="0.3">
      <c r="H6155" s="1"/>
      <c r="K6155" s="1"/>
      <c r="O6155" s="1"/>
      <c r="P6155" s="1"/>
      <c r="T6155" s="1"/>
      <c r="U6155" s="1"/>
    </row>
    <row r="6156" spans="8:21" x14ac:dyDescent="0.3">
      <c r="H6156" s="1"/>
      <c r="K6156" s="1"/>
      <c r="O6156" s="1"/>
      <c r="P6156" s="1"/>
      <c r="T6156" s="1"/>
      <c r="U6156" s="1"/>
    </row>
    <row r="6157" spans="8:21" x14ac:dyDescent="0.3">
      <c r="H6157" s="1"/>
      <c r="K6157" s="1"/>
      <c r="O6157" s="1"/>
      <c r="P6157" s="1"/>
      <c r="T6157" s="1"/>
      <c r="U6157" s="1"/>
    </row>
    <row r="6158" spans="8:21" x14ac:dyDescent="0.3">
      <c r="H6158" s="1"/>
      <c r="K6158" s="1"/>
      <c r="O6158" s="1"/>
      <c r="P6158" s="1"/>
      <c r="T6158" s="1"/>
      <c r="U6158" s="1"/>
    </row>
    <row r="6159" spans="8:21" x14ac:dyDescent="0.3">
      <c r="H6159" s="1"/>
      <c r="K6159" s="1"/>
      <c r="O6159" s="1"/>
      <c r="P6159" s="1"/>
      <c r="T6159" s="1"/>
      <c r="U6159" s="1"/>
    </row>
    <row r="6160" spans="8:21" x14ac:dyDescent="0.3">
      <c r="H6160" s="1"/>
      <c r="K6160" s="1"/>
      <c r="O6160" s="1"/>
      <c r="P6160" s="1"/>
      <c r="T6160" s="1"/>
      <c r="U6160" s="1"/>
    </row>
    <row r="6161" spans="8:21" x14ac:dyDescent="0.3">
      <c r="H6161" s="1"/>
      <c r="K6161" s="1"/>
      <c r="O6161" s="1"/>
      <c r="P6161" s="1"/>
      <c r="T6161" s="1"/>
      <c r="U6161" s="1"/>
    </row>
    <row r="6162" spans="8:21" x14ac:dyDescent="0.3">
      <c r="H6162" s="1"/>
      <c r="K6162" s="1"/>
      <c r="O6162" s="1"/>
      <c r="P6162" s="1"/>
      <c r="T6162" s="1"/>
      <c r="U6162" s="1"/>
    </row>
    <row r="6163" spans="8:21" x14ac:dyDescent="0.3">
      <c r="H6163" s="1"/>
      <c r="K6163" s="1"/>
      <c r="O6163" s="1"/>
      <c r="P6163" s="1"/>
      <c r="T6163" s="1"/>
      <c r="U6163" s="1"/>
    </row>
    <row r="6164" spans="8:21" x14ac:dyDescent="0.3">
      <c r="H6164" s="1"/>
      <c r="K6164" s="1"/>
      <c r="O6164" s="1"/>
      <c r="P6164" s="1"/>
      <c r="T6164" s="1"/>
      <c r="U6164" s="1"/>
    </row>
    <row r="6165" spans="8:21" x14ac:dyDescent="0.3">
      <c r="H6165" s="1"/>
      <c r="K6165" s="1"/>
      <c r="O6165" s="1"/>
      <c r="P6165" s="1"/>
      <c r="T6165" s="1"/>
      <c r="U6165" s="1"/>
    </row>
    <row r="6166" spans="8:21" x14ac:dyDescent="0.3">
      <c r="H6166" s="1"/>
      <c r="K6166" s="1"/>
      <c r="O6166" s="1"/>
      <c r="P6166" s="1"/>
      <c r="T6166" s="1"/>
      <c r="U6166" s="1"/>
    </row>
    <row r="6167" spans="8:21" x14ac:dyDescent="0.3">
      <c r="H6167" s="1"/>
      <c r="K6167" s="1"/>
      <c r="O6167" s="1"/>
      <c r="P6167" s="1"/>
      <c r="T6167" s="1"/>
      <c r="U6167" s="1"/>
    </row>
    <row r="6168" spans="8:21" x14ac:dyDescent="0.3">
      <c r="H6168" s="1"/>
      <c r="K6168" s="1"/>
      <c r="O6168" s="1"/>
      <c r="P6168" s="1"/>
      <c r="T6168" s="1"/>
      <c r="U6168" s="1"/>
    </row>
    <row r="6169" spans="8:21" x14ac:dyDescent="0.3">
      <c r="H6169" s="1"/>
      <c r="K6169" s="1"/>
      <c r="O6169" s="1"/>
      <c r="P6169" s="1"/>
      <c r="T6169" s="1"/>
      <c r="U6169" s="1"/>
    </row>
    <row r="6170" spans="8:21" x14ac:dyDescent="0.3">
      <c r="H6170" s="1"/>
      <c r="K6170" s="1"/>
      <c r="O6170" s="1"/>
      <c r="P6170" s="1"/>
      <c r="T6170" s="1"/>
      <c r="U6170" s="1"/>
    </row>
    <row r="6171" spans="8:21" x14ac:dyDescent="0.3">
      <c r="H6171" s="1"/>
      <c r="K6171" s="1"/>
      <c r="O6171" s="1"/>
      <c r="P6171" s="1"/>
      <c r="T6171" s="1"/>
      <c r="U6171" s="1"/>
    </row>
    <row r="6172" spans="8:21" x14ac:dyDescent="0.3">
      <c r="H6172" s="1"/>
      <c r="K6172" s="1"/>
      <c r="O6172" s="1"/>
      <c r="P6172" s="1"/>
      <c r="T6172" s="1"/>
      <c r="U6172" s="1"/>
    </row>
    <row r="6173" spans="8:21" x14ac:dyDescent="0.3">
      <c r="H6173" s="1"/>
      <c r="K6173" s="1"/>
      <c r="O6173" s="1"/>
      <c r="P6173" s="1"/>
      <c r="T6173" s="1"/>
      <c r="U6173" s="1"/>
    </row>
    <row r="6174" spans="8:21" x14ac:dyDescent="0.3">
      <c r="H6174" s="1"/>
      <c r="K6174" s="1"/>
      <c r="O6174" s="1"/>
      <c r="P6174" s="1"/>
      <c r="T6174" s="1"/>
      <c r="U6174" s="1"/>
    </row>
    <row r="6175" spans="8:21" x14ac:dyDescent="0.3">
      <c r="H6175" s="1"/>
      <c r="K6175" s="1"/>
      <c r="O6175" s="1"/>
      <c r="P6175" s="1"/>
      <c r="T6175" s="1"/>
      <c r="U6175" s="1"/>
    </row>
    <row r="6176" spans="8:21" x14ac:dyDescent="0.3">
      <c r="H6176" s="1"/>
      <c r="K6176" s="1"/>
      <c r="O6176" s="1"/>
      <c r="P6176" s="1"/>
      <c r="T6176" s="1"/>
      <c r="U6176" s="1"/>
    </row>
    <row r="6177" spans="8:21" x14ac:dyDescent="0.3">
      <c r="H6177" s="1"/>
      <c r="K6177" s="1"/>
      <c r="O6177" s="1"/>
      <c r="P6177" s="1"/>
      <c r="T6177" s="1"/>
      <c r="U6177" s="1"/>
    </row>
    <row r="6178" spans="8:21" x14ac:dyDescent="0.3">
      <c r="H6178" s="1"/>
      <c r="K6178" s="1"/>
      <c r="O6178" s="1"/>
      <c r="P6178" s="1"/>
      <c r="T6178" s="1"/>
      <c r="U6178" s="1"/>
    </row>
    <row r="6179" spans="8:21" x14ac:dyDescent="0.3">
      <c r="H6179" s="1"/>
      <c r="K6179" s="1"/>
      <c r="O6179" s="1"/>
      <c r="P6179" s="1"/>
      <c r="T6179" s="1"/>
      <c r="U6179" s="1"/>
    </row>
    <row r="6180" spans="8:21" x14ac:dyDescent="0.3">
      <c r="H6180" s="1"/>
      <c r="K6180" s="1"/>
      <c r="O6180" s="1"/>
      <c r="P6180" s="1"/>
      <c r="T6180" s="1"/>
      <c r="U6180" s="1"/>
    </row>
    <row r="6181" spans="8:21" x14ac:dyDescent="0.3">
      <c r="H6181" s="1"/>
      <c r="K6181" s="1"/>
      <c r="O6181" s="1"/>
      <c r="P6181" s="1"/>
      <c r="T6181" s="1"/>
      <c r="U6181" s="1"/>
    </row>
    <row r="6182" spans="8:21" x14ac:dyDescent="0.3">
      <c r="H6182" s="1"/>
      <c r="K6182" s="1"/>
      <c r="O6182" s="1"/>
      <c r="P6182" s="1"/>
      <c r="T6182" s="1"/>
      <c r="U6182" s="1"/>
    </row>
    <row r="6183" spans="8:21" x14ac:dyDescent="0.3">
      <c r="H6183" s="1"/>
      <c r="K6183" s="1"/>
      <c r="O6183" s="1"/>
      <c r="P6183" s="1"/>
      <c r="T6183" s="1"/>
      <c r="U6183" s="1"/>
    </row>
    <row r="6184" spans="8:21" x14ac:dyDescent="0.3">
      <c r="H6184" s="1"/>
      <c r="K6184" s="1"/>
      <c r="O6184" s="1"/>
      <c r="P6184" s="1"/>
      <c r="T6184" s="1"/>
      <c r="U6184" s="1"/>
    </row>
    <row r="6185" spans="8:21" x14ac:dyDescent="0.3">
      <c r="H6185" s="1"/>
      <c r="K6185" s="1"/>
      <c r="O6185" s="1"/>
      <c r="P6185" s="1"/>
      <c r="T6185" s="1"/>
      <c r="U6185" s="1"/>
    </row>
    <row r="6186" spans="8:21" x14ac:dyDescent="0.3">
      <c r="H6186" s="1"/>
      <c r="K6186" s="1"/>
      <c r="O6186" s="1"/>
      <c r="P6186" s="1"/>
      <c r="T6186" s="1"/>
      <c r="U6186" s="1"/>
    </row>
    <row r="6187" spans="8:21" x14ac:dyDescent="0.3">
      <c r="H6187" s="1"/>
      <c r="K6187" s="1"/>
      <c r="O6187" s="1"/>
      <c r="P6187" s="1"/>
      <c r="T6187" s="1"/>
      <c r="U6187" s="1"/>
    </row>
    <row r="6188" spans="8:21" x14ac:dyDescent="0.3">
      <c r="H6188" s="1"/>
      <c r="K6188" s="1"/>
      <c r="O6188" s="1"/>
      <c r="P6188" s="1"/>
      <c r="T6188" s="1"/>
      <c r="U6188" s="1"/>
    </row>
    <row r="6189" spans="8:21" x14ac:dyDescent="0.3">
      <c r="H6189" s="1"/>
      <c r="K6189" s="1"/>
      <c r="O6189" s="1"/>
      <c r="P6189" s="1"/>
      <c r="T6189" s="1"/>
      <c r="U6189" s="1"/>
    </row>
    <row r="6190" spans="8:21" x14ac:dyDescent="0.3">
      <c r="H6190" s="1"/>
      <c r="K6190" s="1"/>
      <c r="O6190" s="1"/>
      <c r="P6190" s="1"/>
      <c r="T6190" s="1"/>
      <c r="U6190" s="1"/>
    </row>
    <row r="6191" spans="8:21" x14ac:dyDescent="0.3">
      <c r="H6191" s="1"/>
      <c r="K6191" s="1"/>
      <c r="O6191" s="1"/>
      <c r="P6191" s="1"/>
      <c r="T6191" s="1"/>
      <c r="U6191" s="1"/>
    </row>
    <row r="6192" spans="8:21" x14ac:dyDescent="0.3">
      <c r="H6192" s="1"/>
      <c r="K6192" s="1"/>
      <c r="O6192" s="1"/>
      <c r="P6192" s="1"/>
      <c r="T6192" s="1"/>
      <c r="U6192" s="1"/>
    </row>
    <row r="6193" spans="8:21" x14ac:dyDescent="0.3">
      <c r="H6193" s="1"/>
      <c r="K6193" s="1"/>
      <c r="O6193" s="1"/>
      <c r="P6193" s="1"/>
      <c r="T6193" s="1"/>
      <c r="U6193" s="1"/>
    </row>
    <row r="6194" spans="8:21" x14ac:dyDescent="0.3">
      <c r="H6194" s="1"/>
      <c r="K6194" s="1"/>
      <c r="O6194" s="1"/>
      <c r="P6194" s="1"/>
      <c r="T6194" s="1"/>
      <c r="U6194" s="1"/>
    </row>
    <row r="6195" spans="8:21" x14ac:dyDescent="0.3">
      <c r="H6195" s="1"/>
      <c r="K6195" s="1"/>
      <c r="O6195" s="1"/>
      <c r="P6195" s="1"/>
      <c r="T6195" s="1"/>
      <c r="U6195" s="1"/>
    </row>
    <row r="6196" spans="8:21" x14ac:dyDescent="0.3">
      <c r="H6196" s="1"/>
      <c r="K6196" s="1"/>
      <c r="O6196" s="1"/>
      <c r="P6196" s="1"/>
      <c r="T6196" s="1"/>
      <c r="U6196" s="1"/>
    </row>
    <row r="6197" spans="8:21" x14ac:dyDescent="0.3">
      <c r="H6197" s="1"/>
      <c r="K6197" s="1"/>
      <c r="O6197" s="1"/>
      <c r="P6197" s="1"/>
      <c r="T6197" s="1"/>
      <c r="U6197" s="1"/>
    </row>
    <row r="6198" spans="8:21" x14ac:dyDescent="0.3">
      <c r="H6198" s="1"/>
      <c r="K6198" s="1"/>
      <c r="O6198" s="1"/>
      <c r="P6198" s="1"/>
      <c r="T6198" s="1"/>
      <c r="U6198" s="1"/>
    </row>
    <row r="6199" spans="8:21" x14ac:dyDescent="0.3">
      <c r="H6199" s="1"/>
      <c r="K6199" s="1"/>
      <c r="O6199" s="1"/>
      <c r="P6199" s="1"/>
      <c r="T6199" s="1"/>
      <c r="U6199" s="1"/>
    </row>
    <row r="6200" spans="8:21" x14ac:dyDescent="0.3">
      <c r="H6200" s="1"/>
      <c r="K6200" s="1"/>
      <c r="O6200" s="1"/>
      <c r="P6200" s="1"/>
      <c r="T6200" s="1"/>
      <c r="U6200" s="1"/>
    </row>
    <row r="6201" spans="8:21" x14ac:dyDescent="0.3">
      <c r="H6201" s="1"/>
      <c r="K6201" s="1"/>
      <c r="O6201" s="1"/>
      <c r="P6201" s="1"/>
      <c r="T6201" s="1"/>
      <c r="U6201" s="1"/>
    </row>
    <row r="6202" spans="8:21" x14ac:dyDescent="0.3">
      <c r="H6202" s="1"/>
      <c r="K6202" s="1"/>
      <c r="O6202" s="1"/>
      <c r="P6202" s="1"/>
      <c r="T6202" s="1"/>
      <c r="U6202" s="1"/>
    </row>
    <row r="6203" spans="8:21" x14ac:dyDescent="0.3">
      <c r="H6203" s="1"/>
      <c r="K6203" s="1"/>
      <c r="O6203" s="1"/>
      <c r="P6203" s="1"/>
      <c r="T6203" s="1"/>
      <c r="U6203" s="1"/>
    </row>
    <row r="6204" spans="8:21" x14ac:dyDescent="0.3">
      <c r="H6204" s="1"/>
      <c r="K6204" s="1"/>
      <c r="O6204" s="1"/>
      <c r="P6204" s="1"/>
      <c r="T6204" s="1"/>
      <c r="U6204" s="1"/>
    </row>
    <row r="6205" spans="8:21" x14ac:dyDescent="0.3">
      <c r="H6205" s="1"/>
      <c r="K6205" s="1"/>
      <c r="O6205" s="1"/>
      <c r="P6205" s="1"/>
      <c r="T6205" s="1"/>
      <c r="U6205" s="1"/>
    </row>
    <row r="6206" spans="8:21" x14ac:dyDescent="0.3">
      <c r="H6206" s="1"/>
      <c r="K6206" s="1"/>
      <c r="O6206" s="1"/>
      <c r="P6206" s="1"/>
      <c r="T6206" s="1"/>
      <c r="U6206" s="1"/>
    </row>
    <row r="6207" spans="8:21" x14ac:dyDescent="0.3">
      <c r="H6207" s="1"/>
      <c r="K6207" s="1"/>
      <c r="O6207" s="1"/>
      <c r="P6207" s="1"/>
      <c r="T6207" s="1"/>
      <c r="U6207" s="1"/>
    </row>
    <row r="6208" spans="8:21" x14ac:dyDescent="0.3">
      <c r="H6208" s="1"/>
      <c r="K6208" s="1"/>
      <c r="O6208" s="1"/>
      <c r="P6208" s="1"/>
      <c r="T6208" s="1"/>
      <c r="U6208" s="1"/>
    </row>
    <row r="6209" spans="8:21" x14ac:dyDescent="0.3">
      <c r="H6209" s="1"/>
      <c r="K6209" s="1"/>
      <c r="O6209" s="1"/>
      <c r="P6209" s="1"/>
      <c r="T6209" s="1"/>
      <c r="U6209" s="1"/>
    </row>
    <row r="6210" spans="8:21" x14ac:dyDescent="0.3">
      <c r="H6210" s="1"/>
      <c r="K6210" s="1"/>
      <c r="O6210" s="1"/>
      <c r="P6210" s="1"/>
      <c r="T6210" s="1"/>
      <c r="U6210" s="1"/>
    </row>
    <row r="6211" spans="8:21" x14ac:dyDescent="0.3">
      <c r="H6211" s="1"/>
      <c r="K6211" s="1"/>
      <c r="O6211" s="1"/>
      <c r="P6211" s="1"/>
      <c r="T6211" s="1"/>
      <c r="U6211" s="1"/>
    </row>
    <row r="6212" spans="8:21" x14ac:dyDescent="0.3">
      <c r="H6212" s="1"/>
      <c r="K6212" s="1"/>
      <c r="O6212" s="1"/>
      <c r="P6212" s="1"/>
      <c r="T6212" s="1"/>
      <c r="U6212" s="1"/>
    </row>
    <row r="6213" spans="8:21" x14ac:dyDescent="0.3">
      <c r="H6213" s="1"/>
      <c r="K6213" s="1"/>
      <c r="O6213" s="1"/>
      <c r="P6213" s="1"/>
      <c r="T6213" s="1"/>
      <c r="U6213" s="1"/>
    </row>
    <row r="6214" spans="8:21" x14ac:dyDescent="0.3">
      <c r="H6214" s="1"/>
      <c r="K6214" s="1"/>
      <c r="O6214" s="1"/>
      <c r="P6214" s="1"/>
      <c r="T6214" s="1"/>
      <c r="U6214" s="1"/>
    </row>
    <row r="6215" spans="8:21" x14ac:dyDescent="0.3">
      <c r="H6215" s="1"/>
      <c r="K6215" s="1"/>
      <c r="O6215" s="1"/>
      <c r="P6215" s="1"/>
      <c r="T6215" s="1"/>
      <c r="U6215" s="1"/>
    </row>
    <row r="6216" spans="8:21" x14ac:dyDescent="0.3">
      <c r="H6216" s="1"/>
      <c r="K6216" s="1"/>
      <c r="O6216" s="1"/>
      <c r="P6216" s="1"/>
      <c r="T6216" s="1"/>
      <c r="U6216" s="1"/>
    </row>
    <row r="6217" spans="8:21" x14ac:dyDescent="0.3">
      <c r="H6217" s="1"/>
      <c r="K6217" s="1"/>
      <c r="O6217" s="1"/>
      <c r="P6217" s="1"/>
      <c r="T6217" s="1"/>
      <c r="U6217" s="1"/>
    </row>
    <row r="6218" spans="8:21" x14ac:dyDescent="0.3">
      <c r="H6218" s="1"/>
      <c r="K6218" s="1"/>
      <c r="O6218" s="1"/>
      <c r="P6218" s="1"/>
      <c r="T6218" s="1"/>
      <c r="U6218" s="1"/>
    </row>
    <row r="6219" spans="8:21" x14ac:dyDescent="0.3">
      <c r="H6219" s="1"/>
      <c r="K6219" s="1"/>
      <c r="O6219" s="1"/>
      <c r="P6219" s="1"/>
      <c r="T6219" s="1"/>
      <c r="U6219" s="1"/>
    </row>
    <row r="6220" spans="8:21" x14ac:dyDescent="0.3">
      <c r="H6220" s="1"/>
      <c r="K6220" s="1"/>
      <c r="O6220" s="1"/>
      <c r="P6220" s="1"/>
      <c r="T6220" s="1"/>
      <c r="U6220" s="1"/>
    </row>
    <row r="6221" spans="8:21" x14ac:dyDescent="0.3">
      <c r="H6221" s="1"/>
      <c r="K6221" s="1"/>
      <c r="O6221" s="1"/>
      <c r="P6221" s="1"/>
      <c r="T6221" s="1"/>
      <c r="U6221" s="1"/>
    </row>
    <row r="6222" spans="8:21" x14ac:dyDescent="0.3">
      <c r="H6222" s="1"/>
      <c r="K6222" s="1"/>
      <c r="O6222" s="1"/>
      <c r="P6222" s="1"/>
      <c r="T6222" s="1"/>
      <c r="U6222" s="1"/>
    </row>
    <row r="6223" spans="8:21" x14ac:dyDescent="0.3">
      <c r="H6223" s="1"/>
      <c r="K6223" s="1"/>
      <c r="O6223" s="1"/>
      <c r="P6223" s="1"/>
      <c r="T6223" s="1"/>
      <c r="U6223" s="1"/>
    </row>
    <row r="6224" spans="8:21" x14ac:dyDescent="0.3">
      <c r="H6224" s="1"/>
      <c r="K6224" s="1"/>
      <c r="O6224" s="1"/>
      <c r="P6224" s="1"/>
      <c r="T6224" s="1"/>
      <c r="U6224" s="1"/>
    </row>
    <row r="6225" spans="8:21" x14ac:dyDescent="0.3">
      <c r="H6225" s="1"/>
      <c r="K6225" s="1"/>
      <c r="O6225" s="1"/>
      <c r="P6225" s="1"/>
      <c r="T6225" s="1"/>
      <c r="U6225" s="1"/>
    </row>
    <row r="6226" spans="8:21" x14ac:dyDescent="0.3">
      <c r="H6226" s="1"/>
      <c r="K6226" s="1"/>
      <c r="O6226" s="1"/>
      <c r="P6226" s="1"/>
      <c r="T6226" s="1"/>
      <c r="U6226" s="1"/>
    </row>
    <row r="6227" spans="8:21" x14ac:dyDescent="0.3">
      <c r="H6227" s="1"/>
      <c r="K6227" s="1"/>
      <c r="O6227" s="1"/>
      <c r="P6227" s="1"/>
      <c r="T6227" s="1"/>
      <c r="U6227" s="1"/>
    </row>
    <row r="6228" spans="8:21" x14ac:dyDescent="0.3">
      <c r="H6228" s="1"/>
      <c r="K6228" s="1"/>
      <c r="O6228" s="1"/>
      <c r="P6228" s="1"/>
      <c r="T6228" s="1"/>
      <c r="U6228" s="1"/>
    </row>
    <row r="6229" spans="8:21" x14ac:dyDescent="0.3">
      <c r="H6229" s="1"/>
      <c r="K6229" s="1"/>
      <c r="O6229" s="1"/>
      <c r="P6229" s="1"/>
      <c r="T6229" s="1"/>
      <c r="U6229" s="1"/>
    </row>
    <row r="6230" spans="8:21" x14ac:dyDescent="0.3">
      <c r="H6230" s="1"/>
      <c r="K6230" s="1"/>
      <c r="O6230" s="1"/>
      <c r="P6230" s="1"/>
      <c r="T6230" s="1"/>
      <c r="U6230" s="1"/>
    </row>
    <row r="6231" spans="8:21" x14ac:dyDescent="0.3">
      <c r="H6231" s="1"/>
      <c r="K6231" s="1"/>
      <c r="O6231" s="1"/>
      <c r="P6231" s="1"/>
      <c r="T6231" s="1"/>
      <c r="U6231" s="1"/>
    </row>
    <row r="6232" spans="8:21" x14ac:dyDescent="0.3">
      <c r="H6232" s="1"/>
      <c r="K6232" s="1"/>
      <c r="O6232" s="1"/>
      <c r="P6232" s="1"/>
      <c r="T6232" s="1"/>
      <c r="U6232" s="1"/>
    </row>
    <row r="6233" spans="8:21" x14ac:dyDescent="0.3">
      <c r="H6233" s="1"/>
      <c r="K6233" s="1"/>
      <c r="O6233" s="1"/>
      <c r="P6233" s="1"/>
      <c r="T6233" s="1"/>
      <c r="U6233" s="1"/>
    </row>
    <row r="6234" spans="8:21" x14ac:dyDescent="0.3">
      <c r="H6234" s="1"/>
      <c r="K6234" s="1"/>
      <c r="O6234" s="1"/>
      <c r="P6234" s="1"/>
      <c r="T6234" s="1"/>
      <c r="U6234" s="1"/>
    </row>
    <row r="6235" spans="8:21" x14ac:dyDescent="0.3">
      <c r="H6235" s="1"/>
      <c r="K6235" s="1"/>
      <c r="O6235" s="1"/>
      <c r="P6235" s="1"/>
      <c r="T6235" s="1"/>
      <c r="U6235" s="1"/>
    </row>
    <row r="6236" spans="8:21" x14ac:dyDescent="0.3">
      <c r="H6236" s="1"/>
      <c r="K6236" s="1"/>
      <c r="O6236" s="1"/>
      <c r="P6236" s="1"/>
      <c r="T6236" s="1"/>
      <c r="U6236" s="1"/>
    </row>
    <row r="6237" spans="8:21" x14ac:dyDescent="0.3">
      <c r="H6237" s="1"/>
      <c r="K6237" s="1"/>
      <c r="O6237" s="1"/>
      <c r="P6237" s="1"/>
      <c r="T6237" s="1"/>
      <c r="U6237" s="1"/>
    </row>
    <row r="6238" spans="8:21" x14ac:dyDescent="0.3">
      <c r="H6238" s="1"/>
      <c r="K6238" s="1"/>
      <c r="O6238" s="1"/>
      <c r="P6238" s="1"/>
      <c r="T6238" s="1"/>
      <c r="U6238" s="1"/>
    </row>
    <row r="6239" spans="8:21" x14ac:dyDescent="0.3">
      <c r="H6239" s="1"/>
      <c r="K6239" s="1"/>
      <c r="O6239" s="1"/>
      <c r="P6239" s="1"/>
      <c r="T6239" s="1"/>
      <c r="U6239" s="1"/>
    </row>
    <row r="6240" spans="8:21" x14ac:dyDescent="0.3">
      <c r="H6240" s="1"/>
      <c r="K6240" s="1"/>
      <c r="O6240" s="1"/>
      <c r="P6240" s="1"/>
      <c r="T6240" s="1"/>
      <c r="U6240" s="1"/>
    </row>
    <row r="6241" spans="8:21" x14ac:dyDescent="0.3">
      <c r="H6241" s="1"/>
      <c r="K6241" s="1"/>
      <c r="O6241" s="1"/>
      <c r="P6241" s="1"/>
      <c r="T6241" s="1"/>
      <c r="U6241" s="1"/>
    </row>
    <row r="6242" spans="8:21" x14ac:dyDescent="0.3">
      <c r="H6242" s="1"/>
      <c r="K6242" s="1"/>
      <c r="O6242" s="1"/>
      <c r="P6242" s="1"/>
      <c r="T6242" s="1"/>
      <c r="U6242" s="1"/>
    </row>
    <row r="6243" spans="8:21" x14ac:dyDescent="0.3">
      <c r="H6243" s="1"/>
      <c r="K6243" s="1"/>
      <c r="O6243" s="1"/>
      <c r="P6243" s="1"/>
      <c r="T6243" s="1"/>
      <c r="U6243" s="1"/>
    </row>
    <row r="6244" spans="8:21" x14ac:dyDescent="0.3">
      <c r="H6244" s="1"/>
      <c r="K6244" s="1"/>
      <c r="O6244" s="1"/>
      <c r="P6244" s="1"/>
      <c r="T6244" s="1"/>
      <c r="U6244" s="1"/>
    </row>
    <row r="6245" spans="8:21" x14ac:dyDescent="0.3">
      <c r="H6245" s="1"/>
      <c r="K6245" s="1"/>
      <c r="O6245" s="1"/>
      <c r="P6245" s="1"/>
      <c r="T6245" s="1"/>
      <c r="U6245" s="1"/>
    </row>
    <row r="6246" spans="8:21" x14ac:dyDescent="0.3">
      <c r="H6246" s="1"/>
      <c r="K6246" s="1"/>
      <c r="O6246" s="1"/>
      <c r="P6246" s="1"/>
      <c r="T6246" s="1"/>
      <c r="U6246" s="1"/>
    </row>
    <row r="6247" spans="8:21" x14ac:dyDescent="0.3">
      <c r="H6247" s="1"/>
      <c r="K6247" s="1"/>
      <c r="O6247" s="1"/>
      <c r="P6247" s="1"/>
      <c r="T6247" s="1"/>
      <c r="U6247" s="1"/>
    </row>
    <row r="6248" spans="8:21" x14ac:dyDescent="0.3">
      <c r="H6248" s="1"/>
      <c r="K6248" s="1"/>
      <c r="O6248" s="1"/>
      <c r="P6248" s="1"/>
      <c r="T6248" s="1"/>
      <c r="U6248" s="1"/>
    </row>
    <row r="6249" spans="8:21" x14ac:dyDescent="0.3">
      <c r="H6249" s="1"/>
      <c r="K6249" s="1"/>
      <c r="O6249" s="1"/>
      <c r="P6249" s="1"/>
      <c r="T6249" s="1"/>
      <c r="U6249" s="1"/>
    </row>
    <row r="6250" spans="8:21" x14ac:dyDescent="0.3">
      <c r="H6250" s="1"/>
      <c r="K6250" s="1"/>
      <c r="O6250" s="1"/>
      <c r="P6250" s="1"/>
      <c r="T6250" s="1"/>
      <c r="U6250" s="1"/>
    </row>
    <row r="6251" spans="8:21" x14ac:dyDescent="0.3">
      <c r="H6251" s="1"/>
      <c r="K6251" s="1"/>
      <c r="O6251" s="1"/>
      <c r="P6251" s="1"/>
      <c r="T6251" s="1"/>
      <c r="U6251" s="1"/>
    </row>
    <row r="6252" spans="8:21" x14ac:dyDescent="0.3">
      <c r="H6252" s="1"/>
      <c r="K6252" s="1"/>
      <c r="O6252" s="1"/>
      <c r="P6252" s="1"/>
      <c r="T6252" s="1"/>
      <c r="U6252" s="1"/>
    </row>
    <row r="6253" spans="8:21" x14ac:dyDescent="0.3">
      <c r="H6253" s="1"/>
      <c r="K6253" s="1"/>
      <c r="O6253" s="1"/>
      <c r="P6253" s="1"/>
      <c r="T6253" s="1"/>
      <c r="U6253" s="1"/>
    </row>
    <row r="6254" spans="8:21" x14ac:dyDescent="0.3">
      <c r="H6254" s="1"/>
      <c r="K6254" s="1"/>
      <c r="O6254" s="1"/>
      <c r="P6254" s="1"/>
      <c r="T6254" s="1"/>
      <c r="U6254" s="1"/>
    </row>
    <row r="6255" spans="8:21" x14ac:dyDescent="0.3">
      <c r="H6255" s="1"/>
      <c r="K6255" s="1"/>
      <c r="O6255" s="1"/>
      <c r="P6255" s="1"/>
      <c r="T6255" s="1"/>
      <c r="U6255" s="1"/>
    </row>
    <row r="6256" spans="8:21" x14ac:dyDescent="0.3">
      <c r="H6256" s="1"/>
      <c r="K6256" s="1"/>
      <c r="O6256" s="1"/>
      <c r="P6256" s="1"/>
      <c r="T6256" s="1"/>
      <c r="U6256" s="1"/>
    </row>
    <row r="6257" spans="8:21" x14ac:dyDescent="0.3">
      <c r="H6257" s="1"/>
      <c r="K6257" s="1"/>
      <c r="O6257" s="1"/>
      <c r="P6257" s="1"/>
      <c r="T6257" s="1"/>
      <c r="U6257" s="1"/>
    </row>
    <row r="6258" spans="8:21" x14ac:dyDescent="0.3">
      <c r="H6258" s="1"/>
      <c r="K6258" s="1"/>
      <c r="O6258" s="1"/>
      <c r="P6258" s="1"/>
      <c r="T6258" s="1"/>
      <c r="U6258" s="1"/>
    </row>
    <row r="6259" spans="8:21" x14ac:dyDescent="0.3">
      <c r="H6259" s="1"/>
      <c r="K6259" s="1"/>
      <c r="O6259" s="1"/>
      <c r="P6259" s="1"/>
      <c r="T6259" s="1"/>
      <c r="U6259" s="1"/>
    </row>
    <row r="6260" spans="8:21" x14ac:dyDescent="0.3">
      <c r="H6260" s="1"/>
      <c r="K6260" s="1"/>
      <c r="O6260" s="1"/>
      <c r="P6260" s="1"/>
      <c r="T6260" s="1"/>
      <c r="U6260" s="1"/>
    </row>
    <row r="6261" spans="8:21" x14ac:dyDescent="0.3">
      <c r="H6261" s="1"/>
      <c r="K6261" s="1"/>
      <c r="O6261" s="1"/>
      <c r="P6261" s="1"/>
      <c r="T6261" s="1"/>
      <c r="U6261" s="1"/>
    </row>
    <row r="6262" spans="8:21" x14ac:dyDescent="0.3">
      <c r="H6262" s="1"/>
      <c r="K6262" s="1"/>
      <c r="O6262" s="1"/>
      <c r="P6262" s="1"/>
      <c r="T6262" s="1"/>
      <c r="U6262" s="1"/>
    </row>
    <row r="6263" spans="8:21" x14ac:dyDescent="0.3">
      <c r="H6263" s="1"/>
      <c r="K6263" s="1"/>
      <c r="O6263" s="1"/>
      <c r="P6263" s="1"/>
      <c r="T6263" s="1"/>
      <c r="U6263" s="1"/>
    </row>
    <row r="6264" spans="8:21" x14ac:dyDescent="0.3">
      <c r="H6264" s="1"/>
      <c r="K6264" s="1"/>
      <c r="O6264" s="1"/>
      <c r="P6264" s="1"/>
      <c r="T6264" s="1"/>
      <c r="U6264" s="1"/>
    </row>
    <row r="6265" spans="8:21" x14ac:dyDescent="0.3">
      <c r="H6265" s="1"/>
      <c r="K6265" s="1"/>
      <c r="O6265" s="1"/>
      <c r="P6265" s="1"/>
      <c r="T6265" s="1"/>
      <c r="U6265" s="1"/>
    </row>
    <row r="6266" spans="8:21" x14ac:dyDescent="0.3">
      <c r="H6266" s="1"/>
      <c r="K6266" s="1"/>
      <c r="O6266" s="1"/>
      <c r="P6266" s="1"/>
      <c r="T6266" s="1"/>
      <c r="U6266" s="1"/>
    </row>
    <row r="6267" spans="8:21" x14ac:dyDescent="0.3">
      <c r="H6267" s="1"/>
      <c r="K6267" s="1"/>
      <c r="O6267" s="1"/>
      <c r="P6267" s="1"/>
      <c r="T6267" s="1"/>
      <c r="U6267" s="1"/>
    </row>
    <row r="6268" spans="8:21" x14ac:dyDescent="0.3">
      <c r="H6268" s="1"/>
      <c r="K6268" s="1"/>
      <c r="O6268" s="1"/>
      <c r="P6268" s="1"/>
      <c r="T6268" s="1"/>
      <c r="U6268" s="1"/>
    </row>
    <row r="6269" spans="8:21" x14ac:dyDescent="0.3">
      <c r="H6269" s="1"/>
      <c r="K6269" s="1"/>
      <c r="O6269" s="1"/>
      <c r="P6269" s="1"/>
      <c r="T6269" s="1"/>
      <c r="U6269" s="1"/>
    </row>
    <row r="6270" spans="8:21" x14ac:dyDescent="0.3">
      <c r="H6270" s="1"/>
      <c r="K6270" s="1"/>
      <c r="O6270" s="1"/>
      <c r="P6270" s="1"/>
      <c r="T6270" s="1"/>
      <c r="U6270" s="1"/>
    </row>
    <row r="6271" spans="8:21" x14ac:dyDescent="0.3">
      <c r="H6271" s="1"/>
      <c r="K6271" s="1"/>
      <c r="O6271" s="1"/>
      <c r="P6271" s="1"/>
      <c r="T6271" s="1"/>
      <c r="U6271" s="1"/>
    </row>
    <row r="6272" spans="8:21" x14ac:dyDescent="0.3">
      <c r="H6272" s="1"/>
      <c r="K6272" s="1"/>
      <c r="O6272" s="1"/>
      <c r="P6272" s="1"/>
      <c r="T6272" s="1"/>
      <c r="U6272" s="1"/>
    </row>
    <row r="6273" spans="8:21" x14ac:dyDescent="0.3">
      <c r="H6273" s="1"/>
      <c r="K6273" s="1"/>
      <c r="O6273" s="1"/>
      <c r="P6273" s="1"/>
      <c r="T6273" s="1"/>
      <c r="U6273" s="1"/>
    </row>
    <row r="6274" spans="8:21" x14ac:dyDescent="0.3">
      <c r="H6274" s="1"/>
      <c r="K6274" s="1"/>
      <c r="O6274" s="1"/>
      <c r="P6274" s="1"/>
      <c r="T6274" s="1"/>
      <c r="U6274" s="1"/>
    </row>
    <row r="6275" spans="8:21" x14ac:dyDescent="0.3">
      <c r="H6275" s="1"/>
      <c r="K6275" s="1"/>
      <c r="O6275" s="1"/>
      <c r="P6275" s="1"/>
      <c r="T6275" s="1"/>
      <c r="U6275" s="1"/>
    </row>
    <row r="6276" spans="8:21" x14ac:dyDescent="0.3">
      <c r="H6276" s="1"/>
      <c r="K6276" s="1"/>
      <c r="O6276" s="1"/>
      <c r="P6276" s="1"/>
      <c r="T6276" s="1"/>
      <c r="U6276" s="1"/>
    </row>
    <row r="6277" spans="8:21" x14ac:dyDescent="0.3">
      <c r="H6277" s="1"/>
      <c r="K6277" s="1"/>
      <c r="O6277" s="1"/>
      <c r="P6277" s="1"/>
      <c r="T6277" s="1"/>
      <c r="U6277" s="1"/>
    </row>
    <row r="6278" spans="8:21" x14ac:dyDescent="0.3">
      <c r="H6278" s="1"/>
      <c r="K6278" s="1"/>
      <c r="O6278" s="1"/>
      <c r="P6278" s="1"/>
      <c r="T6278" s="1"/>
      <c r="U6278" s="1"/>
    </row>
    <row r="6279" spans="8:21" x14ac:dyDescent="0.3">
      <c r="H6279" s="1"/>
      <c r="K6279" s="1"/>
      <c r="O6279" s="1"/>
      <c r="P6279" s="1"/>
      <c r="T6279" s="1"/>
      <c r="U6279" s="1"/>
    </row>
    <row r="6280" spans="8:21" x14ac:dyDescent="0.3">
      <c r="H6280" s="1"/>
      <c r="K6280" s="1"/>
      <c r="O6280" s="1"/>
      <c r="P6280" s="1"/>
      <c r="T6280" s="1"/>
      <c r="U6280" s="1"/>
    </row>
    <row r="6281" spans="8:21" x14ac:dyDescent="0.3">
      <c r="H6281" s="1"/>
      <c r="K6281" s="1"/>
      <c r="O6281" s="1"/>
      <c r="P6281" s="1"/>
      <c r="T6281" s="1"/>
      <c r="U6281" s="1"/>
    </row>
    <row r="6282" spans="8:21" x14ac:dyDescent="0.3">
      <c r="H6282" s="1"/>
      <c r="K6282" s="1"/>
      <c r="O6282" s="1"/>
      <c r="P6282" s="1"/>
      <c r="T6282" s="1"/>
      <c r="U6282" s="1"/>
    </row>
    <row r="6283" spans="8:21" x14ac:dyDescent="0.3">
      <c r="H6283" s="1"/>
      <c r="K6283" s="1"/>
      <c r="O6283" s="1"/>
      <c r="P6283" s="1"/>
      <c r="T6283" s="1"/>
      <c r="U6283" s="1"/>
    </row>
    <row r="6284" spans="8:21" x14ac:dyDescent="0.3">
      <c r="H6284" s="1"/>
      <c r="K6284" s="1"/>
      <c r="O6284" s="1"/>
      <c r="P6284" s="1"/>
      <c r="T6284" s="1"/>
      <c r="U6284" s="1"/>
    </row>
    <row r="6285" spans="8:21" x14ac:dyDescent="0.3">
      <c r="H6285" s="1"/>
      <c r="K6285" s="1"/>
      <c r="O6285" s="1"/>
      <c r="P6285" s="1"/>
      <c r="T6285" s="1"/>
      <c r="U6285" s="1"/>
    </row>
    <row r="6286" spans="8:21" x14ac:dyDescent="0.3">
      <c r="H6286" s="1"/>
      <c r="K6286" s="1"/>
      <c r="O6286" s="1"/>
      <c r="P6286" s="1"/>
      <c r="T6286" s="1"/>
      <c r="U6286" s="1"/>
    </row>
    <row r="6287" spans="8:21" x14ac:dyDescent="0.3">
      <c r="H6287" s="1"/>
      <c r="K6287" s="1"/>
      <c r="O6287" s="1"/>
      <c r="P6287" s="1"/>
      <c r="T6287" s="1"/>
      <c r="U6287" s="1"/>
    </row>
    <row r="6288" spans="8:21" x14ac:dyDescent="0.3">
      <c r="H6288" s="1"/>
      <c r="K6288" s="1"/>
      <c r="O6288" s="1"/>
      <c r="P6288" s="1"/>
      <c r="T6288" s="1"/>
      <c r="U6288" s="1"/>
    </row>
    <row r="6289" spans="8:21" x14ac:dyDescent="0.3">
      <c r="H6289" s="1"/>
      <c r="K6289" s="1"/>
      <c r="O6289" s="1"/>
      <c r="P6289" s="1"/>
      <c r="T6289" s="1"/>
      <c r="U6289" s="1"/>
    </row>
    <row r="6290" spans="8:21" x14ac:dyDescent="0.3">
      <c r="H6290" s="1"/>
      <c r="K6290" s="1"/>
      <c r="O6290" s="1"/>
      <c r="P6290" s="1"/>
      <c r="T6290" s="1"/>
      <c r="U6290" s="1"/>
    </row>
    <row r="6291" spans="8:21" x14ac:dyDescent="0.3">
      <c r="H6291" s="1"/>
      <c r="K6291" s="1"/>
      <c r="O6291" s="1"/>
      <c r="P6291" s="1"/>
      <c r="T6291" s="1"/>
      <c r="U6291" s="1"/>
    </row>
    <row r="6292" spans="8:21" x14ac:dyDescent="0.3">
      <c r="H6292" s="1"/>
      <c r="K6292" s="1"/>
      <c r="O6292" s="1"/>
      <c r="P6292" s="1"/>
      <c r="T6292" s="1"/>
      <c r="U6292" s="1"/>
    </row>
    <row r="6293" spans="8:21" x14ac:dyDescent="0.3">
      <c r="H6293" s="1"/>
      <c r="K6293" s="1"/>
      <c r="O6293" s="1"/>
      <c r="P6293" s="1"/>
      <c r="T6293" s="1"/>
      <c r="U6293" s="1"/>
    </row>
    <row r="6294" spans="8:21" x14ac:dyDescent="0.3">
      <c r="H6294" s="1"/>
      <c r="K6294" s="1"/>
      <c r="O6294" s="1"/>
      <c r="P6294" s="1"/>
      <c r="T6294" s="1"/>
      <c r="U6294" s="1"/>
    </row>
    <row r="6295" spans="8:21" x14ac:dyDescent="0.3">
      <c r="H6295" s="1"/>
      <c r="K6295" s="1"/>
      <c r="O6295" s="1"/>
      <c r="P6295" s="1"/>
      <c r="T6295" s="1"/>
      <c r="U6295" s="1"/>
    </row>
    <row r="6296" spans="8:21" x14ac:dyDescent="0.3">
      <c r="H6296" s="1"/>
      <c r="K6296" s="1"/>
      <c r="O6296" s="1"/>
      <c r="P6296" s="1"/>
      <c r="T6296" s="1"/>
      <c r="U6296" s="1"/>
    </row>
    <row r="6297" spans="8:21" x14ac:dyDescent="0.3">
      <c r="H6297" s="1"/>
      <c r="K6297" s="1"/>
      <c r="O6297" s="1"/>
      <c r="P6297" s="1"/>
      <c r="T6297" s="1"/>
      <c r="U6297" s="1"/>
    </row>
    <row r="6298" spans="8:21" x14ac:dyDescent="0.3">
      <c r="H6298" s="1"/>
      <c r="K6298" s="1"/>
      <c r="O6298" s="1"/>
      <c r="P6298" s="1"/>
      <c r="T6298" s="1"/>
      <c r="U6298" s="1"/>
    </row>
    <row r="6299" spans="8:21" x14ac:dyDescent="0.3">
      <c r="H6299" s="1"/>
      <c r="K6299" s="1"/>
      <c r="O6299" s="1"/>
      <c r="P6299" s="1"/>
      <c r="T6299" s="1"/>
      <c r="U6299" s="1"/>
    </row>
    <row r="6300" spans="8:21" x14ac:dyDescent="0.3">
      <c r="H6300" s="1"/>
      <c r="K6300" s="1"/>
      <c r="O6300" s="1"/>
      <c r="P6300" s="1"/>
      <c r="T6300" s="1"/>
      <c r="U6300" s="1"/>
    </row>
    <row r="6301" spans="8:21" x14ac:dyDescent="0.3">
      <c r="H6301" s="1"/>
      <c r="K6301" s="1"/>
      <c r="O6301" s="1"/>
      <c r="P6301" s="1"/>
      <c r="T6301" s="1"/>
      <c r="U6301" s="1"/>
    </row>
    <row r="6302" spans="8:21" x14ac:dyDescent="0.3">
      <c r="H6302" s="1"/>
      <c r="K6302" s="1"/>
      <c r="O6302" s="1"/>
      <c r="P6302" s="1"/>
      <c r="T6302" s="1"/>
      <c r="U6302" s="1"/>
    </row>
    <row r="6303" spans="8:21" x14ac:dyDescent="0.3">
      <c r="H6303" s="1"/>
      <c r="K6303" s="1"/>
      <c r="O6303" s="1"/>
      <c r="P6303" s="1"/>
      <c r="T6303" s="1"/>
      <c r="U6303" s="1"/>
    </row>
    <row r="6304" spans="8:21" x14ac:dyDescent="0.3">
      <c r="H6304" s="1"/>
      <c r="K6304" s="1"/>
      <c r="O6304" s="1"/>
      <c r="P6304" s="1"/>
      <c r="T6304" s="1"/>
      <c r="U6304" s="1"/>
    </row>
    <row r="6305" spans="8:21" x14ac:dyDescent="0.3">
      <c r="H6305" s="1"/>
      <c r="K6305" s="1"/>
      <c r="O6305" s="1"/>
      <c r="P6305" s="1"/>
      <c r="T6305" s="1"/>
      <c r="U6305" s="1"/>
    </row>
    <row r="6306" spans="8:21" x14ac:dyDescent="0.3">
      <c r="H6306" s="1"/>
      <c r="K6306" s="1"/>
      <c r="O6306" s="1"/>
      <c r="P6306" s="1"/>
      <c r="T6306" s="1"/>
      <c r="U6306" s="1"/>
    </row>
    <row r="6307" spans="8:21" x14ac:dyDescent="0.3">
      <c r="H6307" s="1"/>
      <c r="K6307" s="1"/>
      <c r="O6307" s="1"/>
      <c r="P6307" s="1"/>
      <c r="T6307" s="1"/>
      <c r="U6307" s="1"/>
    </row>
    <row r="6308" spans="8:21" x14ac:dyDescent="0.3">
      <c r="H6308" s="1"/>
      <c r="K6308" s="1"/>
      <c r="O6308" s="1"/>
      <c r="P6308" s="1"/>
      <c r="T6308" s="1"/>
      <c r="U6308" s="1"/>
    </row>
    <row r="6309" spans="8:21" x14ac:dyDescent="0.3">
      <c r="H6309" s="1"/>
      <c r="K6309" s="1"/>
      <c r="O6309" s="1"/>
      <c r="P6309" s="1"/>
      <c r="T6309" s="1"/>
      <c r="U6309" s="1"/>
    </row>
    <row r="6310" spans="8:21" x14ac:dyDescent="0.3">
      <c r="H6310" s="1"/>
      <c r="K6310" s="1"/>
      <c r="O6310" s="1"/>
      <c r="P6310" s="1"/>
      <c r="T6310" s="1"/>
      <c r="U6310" s="1"/>
    </row>
    <row r="6311" spans="8:21" x14ac:dyDescent="0.3">
      <c r="H6311" s="1"/>
      <c r="K6311" s="1"/>
      <c r="O6311" s="1"/>
      <c r="P6311" s="1"/>
      <c r="T6311" s="1"/>
      <c r="U6311" s="1"/>
    </row>
    <row r="6312" spans="8:21" x14ac:dyDescent="0.3">
      <c r="H6312" s="1"/>
      <c r="K6312" s="1"/>
      <c r="O6312" s="1"/>
      <c r="P6312" s="1"/>
      <c r="T6312" s="1"/>
      <c r="U6312" s="1"/>
    </row>
    <row r="6313" spans="8:21" x14ac:dyDescent="0.3">
      <c r="H6313" s="1"/>
      <c r="K6313" s="1"/>
      <c r="O6313" s="1"/>
      <c r="P6313" s="1"/>
      <c r="T6313" s="1"/>
      <c r="U6313" s="1"/>
    </row>
    <row r="6314" spans="8:21" x14ac:dyDescent="0.3">
      <c r="H6314" s="1"/>
      <c r="K6314" s="1"/>
      <c r="O6314" s="1"/>
      <c r="P6314" s="1"/>
      <c r="T6314" s="1"/>
      <c r="U6314" s="1"/>
    </row>
    <row r="6315" spans="8:21" x14ac:dyDescent="0.3">
      <c r="H6315" s="1"/>
      <c r="K6315" s="1"/>
      <c r="O6315" s="1"/>
      <c r="P6315" s="1"/>
      <c r="T6315" s="1"/>
      <c r="U6315" s="1"/>
    </row>
    <row r="6316" spans="8:21" x14ac:dyDescent="0.3">
      <c r="H6316" s="1"/>
      <c r="K6316" s="1"/>
      <c r="O6316" s="1"/>
      <c r="P6316" s="1"/>
      <c r="T6316" s="1"/>
      <c r="U6316" s="1"/>
    </row>
    <row r="6317" spans="8:21" x14ac:dyDescent="0.3">
      <c r="H6317" s="1"/>
      <c r="K6317" s="1"/>
      <c r="O6317" s="1"/>
      <c r="P6317" s="1"/>
      <c r="T6317" s="1"/>
      <c r="U6317" s="1"/>
    </row>
    <row r="6318" spans="8:21" x14ac:dyDescent="0.3">
      <c r="H6318" s="1"/>
      <c r="K6318" s="1"/>
      <c r="O6318" s="1"/>
      <c r="P6318" s="1"/>
      <c r="T6318" s="1"/>
      <c r="U6318" s="1"/>
    </row>
    <row r="6319" spans="8:21" x14ac:dyDescent="0.3">
      <c r="H6319" s="1"/>
      <c r="K6319" s="1"/>
      <c r="O6319" s="1"/>
      <c r="P6319" s="1"/>
      <c r="T6319" s="1"/>
      <c r="U6319" s="1"/>
    </row>
    <row r="6320" spans="8:21" x14ac:dyDescent="0.3">
      <c r="H6320" s="1"/>
      <c r="K6320" s="1"/>
      <c r="O6320" s="1"/>
      <c r="P6320" s="1"/>
      <c r="T6320" s="1"/>
      <c r="U6320" s="1"/>
    </row>
    <row r="6321" spans="8:21" x14ac:dyDescent="0.3">
      <c r="H6321" s="1"/>
      <c r="K6321" s="1"/>
      <c r="O6321" s="1"/>
      <c r="P6321" s="1"/>
      <c r="T6321" s="1"/>
      <c r="U6321" s="1"/>
    </row>
    <row r="6322" spans="8:21" x14ac:dyDescent="0.3">
      <c r="H6322" s="1"/>
      <c r="K6322" s="1"/>
      <c r="O6322" s="1"/>
      <c r="P6322" s="1"/>
      <c r="T6322" s="1"/>
      <c r="U6322" s="1"/>
    </row>
    <row r="6323" spans="8:21" x14ac:dyDescent="0.3">
      <c r="H6323" s="1"/>
      <c r="K6323" s="1"/>
      <c r="O6323" s="1"/>
      <c r="P6323" s="1"/>
      <c r="T6323" s="1"/>
      <c r="U6323" s="1"/>
    </row>
    <row r="6324" spans="8:21" x14ac:dyDescent="0.3">
      <c r="H6324" s="1"/>
      <c r="K6324" s="1"/>
      <c r="O6324" s="1"/>
      <c r="P6324" s="1"/>
      <c r="T6324" s="1"/>
      <c r="U6324" s="1"/>
    </row>
    <row r="6325" spans="8:21" x14ac:dyDescent="0.3">
      <c r="H6325" s="1"/>
      <c r="K6325" s="1"/>
      <c r="O6325" s="1"/>
      <c r="P6325" s="1"/>
      <c r="T6325" s="1"/>
      <c r="U6325" s="1"/>
    </row>
    <row r="6326" spans="8:21" x14ac:dyDescent="0.3">
      <c r="H6326" s="1"/>
      <c r="K6326" s="1"/>
      <c r="O6326" s="1"/>
      <c r="P6326" s="1"/>
      <c r="T6326" s="1"/>
      <c r="U6326" s="1"/>
    </row>
    <row r="6327" spans="8:21" x14ac:dyDescent="0.3">
      <c r="H6327" s="1"/>
      <c r="K6327" s="1"/>
      <c r="O6327" s="1"/>
      <c r="P6327" s="1"/>
      <c r="T6327" s="1"/>
      <c r="U6327" s="1"/>
    </row>
    <row r="6328" spans="8:21" x14ac:dyDescent="0.3">
      <c r="H6328" s="1"/>
      <c r="K6328" s="1"/>
      <c r="O6328" s="1"/>
      <c r="P6328" s="1"/>
      <c r="T6328" s="1"/>
      <c r="U6328" s="1"/>
    </row>
    <row r="6329" spans="8:21" x14ac:dyDescent="0.3">
      <c r="H6329" s="1"/>
      <c r="K6329" s="1"/>
      <c r="O6329" s="1"/>
      <c r="P6329" s="1"/>
      <c r="T6329" s="1"/>
      <c r="U6329" s="1"/>
    </row>
    <row r="6330" spans="8:21" x14ac:dyDescent="0.3">
      <c r="H6330" s="1"/>
      <c r="K6330" s="1"/>
      <c r="O6330" s="1"/>
      <c r="P6330" s="1"/>
      <c r="T6330" s="1"/>
      <c r="U6330" s="1"/>
    </row>
    <row r="6331" spans="8:21" x14ac:dyDescent="0.3">
      <c r="H6331" s="1"/>
      <c r="K6331" s="1"/>
      <c r="O6331" s="1"/>
      <c r="P6331" s="1"/>
      <c r="T6331" s="1"/>
      <c r="U6331" s="1"/>
    </row>
    <row r="6332" spans="8:21" x14ac:dyDescent="0.3">
      <c r="H6332" s="1"/>
      <c r="K6332" s="1"/>
      <c r="O6332" s="1"/>
      <c r="P6332" s="1"/>
      <c r="T6332" s="1"/>
      <c r="U6332" s="1"/>
    </row>
    <row r="6333" spans="8:21" x14ac:dyDescent="0.3">
      <c r="H6333" s="1"/>
      <c r="K6333" s="1"/>
      <c r="O6333" s="1"/>
      <c r="P6333" s="1"/>
      <c r="T6333" s="1"/>
      <c r="U6333" s="1"/>
    </row>
    <row r="6334" spans="8:21" x14ac:dyDescent="0.3">
      <c r="H6334" s="1"/>
      <c r="K6334" s="1"/>
      <c r="O6334" s="1"/>
      <c r="P6334" s="1"/>
      <c r="T6334" s="1"/>
      <c r="U6334" s="1"/>
    </row>
    <row r="6335" spans="8:21" x14ac:dyDescent="0.3">
      <c r="H6335" s="1"/>
      <c r="K6335" s="1"/>
      <c r="O6335" s="1"/>
      <c r="P6335" s="1"/>
      <c r="T6335" s="1"/>
      <c r="U6335" s="1"/>
    </row>
    <row r="6336" spans="8:21" x14ac:dyDescent="0.3">
      <c r="H6336" s="1"/>
      <c r="K6336" s="1"/>
      <c r="O6336" s="1"/>
      <c r="P6336" s="1"/>
      <c r="T6336" s="1"/>
      <c r="U6336" s="1"/>
    </row>
    <row r="6337" spans="8:21" x14ac:dyDescent="0.3">
      <c r="H6337" s="1"/>
      <c r="K6337" s="1"/>
      <c r="O6337" s="1"/>
      <c r="P6337" s="1"/>
      <c r="T6337" s="1"/>
      <c r="U6337" s="1"/>
    </row>
    <row r="6338" spans="8:21" x14ac:dyDescent="0.3">
      <c r="H6338" s="1"/>
      <c r="K6338" s="1"/>
      <c r="O6338" s="1"/>
      <c r="P6338" s="1"/>
      <c r="T6338" s="1"/>
      <c r="U6338" s="1"/>
    </row>
    <row r="6339" spans="8:21" x14ac:dyDescent="0.3">
      <c r="H6339" s="1"/>
      <c r="K6339" s="1"/>
      <c r="O6339" s="1"/>
      <c r="P6339" s="1"/>
      <c r="T6339" s="1"/>
      <c r="U6339" s="1"/>
    </row>
    <row r="6340" spans="8:21" x14ac:dyDescent="0.3">
      <c r="H6340" s="1"/>
      <c r="K6340" s="1"/>
      <c r="O6340" s="1"/>
      <c r="P6340" s="1"/>
      <c r="T6340" s="1"/>
      <c r="U6340" s="1"/>
    </row>
    <row r="6341" spans="8:21" x14ac:dyDescent="0.3">
      <c r="H6341" s="1"/>
      <c r="K6341" s="1"/>
      <c r="O6341" s="1"/>
      <c r="P6341" s="1"/>
      <c r="T6341" s="1"/>
      <c r="U6341" s="1"/>
    </row>
    <row r="6342" spans="8:21" x14ac:dyDescent="0.3">
      <c r="H6342" s="1"/>
      <c r="K6342" s="1"/>
      <c r="O6342" s="1"/>
      <c r="P6342" s="1"/>
      <c r="T6342" s="1"/>
      <c r="U6342" s="1"/>
    </row>
    <row r="6343" spans="8:21" x14ac:dyDescent="0.3">
      <c r="H6343" s="1"/>
      <c r="K6343" s="1"/>
      <c r="O6343" s="1"/>
      <c r="P6343" s="1"/>
      <c r="T6343" s="1"/>
      <c r="U6343" s="1"/>
    </row>
    <row r="6344" spans="8:21" x14ac:dyDescent="0.3">
      <c r="H6344" s="1"/>
      <c r="K6344" s="1"/>
      <c r="O6344" s="1"/>
      <c r="P6344" s="1"/>
      <c r="T6344" s="1"/>
      <c r="U6344" s="1"/>
    </row>
    <row r="6345" spans="8:21" x14ac:dyDescent="0.3">
      <c r="H6345" s="1"/>
      <c r="K6345" s="1"/>
      <c r="O6345" s="1"/>
      <c r="P6345" s="1"/>
      <c r="T6345" s="1"/>
      <c r="U6345" s="1"/>
    </row>
    <row r="6346" spans="8:21" x14ac:dyDescent="0.3">
      <c r="H6346" s="1"/>
      <c r="K6346" s="1"/>
      <c r="O6346" s="1"/>
      <c r="P6346" s="1"/>
      <c r="T6346" s="1"/>
      <c r="U6346" s="1"/>
    </row>
    <row r="6347" spans="8:21" x14ac:dyDescent="0.3">
      <c r="H6347" s="1"/>
      <c r="K6347" s="1"/>
      <c r="O6347" s="1"/>
      <c r="P6347" s="1"/>
      <c r="T6347" s="1"/>
      <c r="U6347" s="1"/>
    </row>
    <row r="6348" spans="8:21" x14ac:dyDescent="0.3">
      <c r="H6348" s="1"/>
      <c r="K6348" s="1"/>
      <c r="O6348" s="1"/>
      <c r="P6348" s="1"/>
      <c r="T6348" s="1"/>
      <c r="U6348" s="1"/>
    </row>
    <row r="6349" spans="8:21" x14ac:dyDescent="0.3">
      <c r="H6349" s="1"/>
      <c r="K6349" s="1"/>
      <c r="O6349" s="1"/>
      <c r="P6349" s="1"/>
      <c r="T6349" s="1"/>
      <c r="U6349" s="1"/>
    </row>
    <row r="6350" spans="8:21" x14ac:dyDescent="0.3">
      <c r="H6350" s="1"/>
      <c r="K6350" s="1"/>
      <c r="O6350" s="1"/>
      <c r="P6350" s="1"/>
      <c r="T6350" s="1"/>
      <c r="U6350" s="1"/>
    </row>
    <row r="6351" spans="8:21" x14ac:dyDescent="0.3">
      <c r="H6351" s="1"/>
      <c r="K6351" s="1"/>
      <c r="O6351" s="1"/>
      <c r="P6351" s="1"/>
      <c r="T6351" s="1"/>
      <c r="U6351" s="1"/>
    </row>
    <row r="6352" spans="8:21" x14ac:dyDescent="0.3">
      <c r="H6352" s="1"/>
      <c r="K6352" s="1"/>
      <c r="O6352" s="1"/>
      <c r="P6352" s="1"/>
      <c r="T6352" s="1"/>
      <c r="U6352" s="1"/>
    </row>
    <row r="6353" spans="8:21" x14ac:dyDescent="0.3">
      <c r="H6353" s="1"/>
      <c r="K6353" s="1"/>
      <c r="O6353" s="1"/>
      <c r="P6353" s="1"/>
      <c r="T6353" s="1"/>
      <c r="U6353" s="1"/>
    </row>
    <row r="6354" spans="8:21" x14ac:dyDescent="0.3">
      <c r="H6354" s="1"/>
      <c r="K6354" s="1"/>
      <c r="O6354" s="1"/>
      <c r="P6354" s="1"/>
      <c r="T6354" s="1"/>
      <c r="U6354" s="1"/>
    </row>
    <row r="6355" spans="8:21" x14ac:dyDescent="0.3">
      <c r="H6355" s="1"/>
      <c r="K6355" s="1"/>
      <c r="O6355" s="1"/>
      <c r="P6355" s="1"/>
      <c r="T6355" s="1"/>
      <c r="U6355" s="1"/>
    </row>
    <row r="6356" spans="8:21" x14ac:dyDescent="0.3">
      <c r="H6356" s="1"/>
      <c r="K6356" s="1"/>
      <c r="O6356" s="1"/>
      <c r="P6356" s="1"/>
      <c r="T6356" s="1"/>
      <c r="U6356" s="1"/>
    </row>
    <row r="6357" spans="8:21" x14ac:dyDescent="0.3">
      <c r="H6357" s="1"/>
      <c r="K6357" s="1"/>
      <c r="O6357" s="1"/>
      <c r="P6357" s="1"/>
      <c r="T6357" s="1"/>
      <c r="U6357" s="1"/>
    </row>
    <row r="6358" spans="8:21" x14ac:dyDescent="0.3">
      <c r="H6358" s="1"/>
      <c r="K6358" s="1"/>
      <c r="O6358" s="1"/>
      <c r="P6358" s="1"/>
      <c r="T6358" s="1"/>
      <c r="U6358" s="1"/>
    </row>
    <row r="6359" spans="8:21" x14ac:dyDescent="0.3">
      <c r="H6359" s="1"/>
      <c r="K6359" s="1"/>
      <c r="O6359" s="1"/>
      <c r="P6359" s="1"/>
      <c r="T6359" s="1"/>
      <c r="U6359" s="1"/>
    </row>
    <row r="6360" spans="8:21" x14ac:dyDescent="0.3">
      <c r="H6360" s="1"/>
      <c r="K6360" s="1"/>
      <c r="O6360" s="1"/>
      <c r="P6360" s="1"/>
      <c r="T6360" s="1"/>
      <c r="U6360" s="1"/>
    </row>
    <row r="6361" spans="8:21" x14ac:dyDescent="0.3">
      <c r="H6361" s="1"/>
      <c r="K6361" s="1"/>
      <c r="O6361" s="1"/>
      <c r="P6361" s="1"/>
      <c r="T6361" s="1"/>
      <c r="U6361" s="1"/>
    </row>
    <row r="6362" spans="8:21" x14ac:dyDescent="0.3">
      <c r="H6362" s="1"/>
      <c r="K6362" s="1"/>
      <c r="O6362" s="1"/>
      <c r="P6362" s="1"/>
      <c r="T6362" s="1"/>
      <c r="U6362" s="1"/>
    </row>
    <row r="6363" spans="8:21" x14ac:dyDescent="0.3">
      <c r="H6363" s="1"/>
      <c r="K6363" s="1"/>
      <c r="O6363" s="1"/>
      <c r="P6363" s="1"/>
      <c r="T6363" s="1"/>
      <c r="U6363" s="1"/>
    </row>
    <row r="6364" spans="8:21" x14ac:dyDescent="0.3">
      <c r="H6364" s="1"/>
      <c r="K6364" s="1"/>
      <c r="O6364" s="1"/>
      <c r="P6364" s="1"/>
      <c r="T6364" s="1"/>
      <c r="U6364" s="1"/>
    </row>
    <row r="6365" spans="8:21" x14ac:dyDescent="0.3">
      <c r="H6365" s="1"/>
      <c r="K6365" s="1"/>
      <c r="O6365" s="1"/>
      <c r="P6365" s="1"/>
      <c r="T6365" s="1"/>
      <c r="U6365" s="1"/>
    </row>
    <row r="6366" spans="8:21" x14ac:dyDescent="0.3">
      <c r="H6366" s="1"/>
      <c r="K6366" s="1"/>
      <c r="O6366" s="1"/>
      <c r="P6366" s="1"/>
      <c r="T6366" s="1"/>
      <c r="U6366" s="1"/>
    </row>
    <row r="6367" spans="8:21" x14ac:dyDescent="0.3">
      <c r="H6367" s="1"/>
      <c r="K6367" s="1"/>
      <c r="O6367" s="1"/>
      <c r="P6367" s="1"/>
      <c r="T6367" s="1"/>
      <c r="U6367" s="1"/>
    </row>
    <row r="6368" spans="8:21" x14ac:dyDescent="0.3">
      <c r="H6368" s="1"/>
      <c r="K6368" s="1"/>
      <c r="O6368" s="1"/>
      <c r="P6368" s="1"/>
      <c r="T6368" s="1"/>
      <c r="U6368" s="1"/>
    </row>
    <row r="6369" spans="8:21" x14ac:dyDescent="0.3">
      <c r="H6369" s="1"/>
      <c r="K6369" s="1"/>
      <c r="O6369" s="1"/>
      <c r="P6369" s="1"/>
      <c r="T6369" s="1"/>
      <c r="U6369" s="1"/>
    </row>
    <row r="6370" spans="8:21" x14ac:dyDescent="0.3">
      <c r="H6370" s="1"/>
      <c r="K6370" s="1"/>
      <c r="O6370" s="1"/>
      <c r="P6370" s="1"/>
      <c r="T6370" s="1"/>
      <c r="U6370" s="1"/>
    </row>
    <row r="6371" spans="8:21" x14ac:dyDescent="0.3">
      <c r="H6371" s="1"/>
      <c r="K6371" s="1"/>
      <c r="O6371" s="1"/>
      <c r="P6371" s="1"/>
      <c r="T6371" s="1"/>
      <c r="U6371" s="1"/>
    </row>
    <row r="6372" spans="8:21" x14ac:dyDescent="0.3">
      <c r="H6372" s="1"/>
      <c r="K6372" s="1"/>
      <c r="O6372" s="1"/>
      <c r="P6372" s="1"/>
      <c r="T6372" s="1"/>
      <c r="U6372" s="1"/>
    </row>
    <row r="6373" spans="8:21" x14ac:dyDescent="0.3">
      <c r="H6373" s="1"/>
      <c r="K6373" s="1"/>
      <c r="O6373" s="1"/>
      <c r="P6373" s="1"/>
      <c r="T6373" s="1"/>
      <c r="U6373" s="1"/>
    </row>
    <row r="6374" spans="8:21" x14ac:dyDescent="0.3">
      <c r="H6374" s="1"/>
      <c r="K6374" s="1"/>
      <c r="O6374" s="1"/>
      <c r="P6374" s="1"/>
      <c r="T6374" s="1"/>
      <c r="U6374" s="1"/>
    </row>
    <row r="6375" spans="8:21" x14ac:dyDescent="0.3">
      <c r="H6375" s="1"/>
      <c r="K6375" s="1"/>
      <c r="O6375" s="1"/>
      <c r="P6375" s="1"/>
      <c r="T6375" s="1"/>
      <c r="U6375" s="1"/>
    </row>
    <row r="6376" spans="8:21" x14ac:dyDescent="0.3">
      <c r="H6376" s="1"/>
      <c r="K6376" s="1"/>
      <c r="O6376" s="1"/>
      <c r="P6376" s="1"/>
      <c r="T6376" s="1"/>
      <c r="U6376" s="1"/>
    </row>
    <row r="6377" spans="8:21" x14ac:dyDescent="0.3">
      <c r="H6377" s="1"/>
      <c r="K6377" s="1"/>
      <c r="O6377" s="1"/>
      <c r="P6377" s="1"/>
      <c r="T6377" s="1"/>
      <c r="U6377" s="1"/>
    </row>
    <row r="6378" spans="8:21" x14ac:dyDescent="0.3">
      <c r="H6378" s="1"/>
      <c r="K6378" s="1"/>
      <c r="O6378" s="1"/>
      <c r="P6378" s="1"/>
      <c r="T6378" s="1"/>
      <c r="U6378" s="1"/>
    </row>
    <row r="6379" spans="8:21" x14ac:dyDescent="0.3">
      <c r="H6379" s="1"/>
      <c r="K6379" s="1"/>
      <c r="O6379" s="1"/>
      <c r="P6379" s="1"/>
      <c r="T6379" s="1"/>
      <c r="U6379" s="1"/>
    </row>
    <row r="6380" spans="8:21" x14ac:dyDescent="0.3">
      <c r="H6380" s="1"/>
      <c r="K6380" s="1"/>
      <c r="O6380" s="1"/>
      <c r="P6380" s="1"/>
      <c r="T6380" s="1"/>
      <c r="U6380" s="1"/>
    </row>
    <row r="6381" spans="8:21" x14ac:dyDescent="0.3">
      <c r="H6381" s="1"/>
      <c r="K6381" s="1"/>
      <c r="O6381" s="1"/>
      <c r="P6381" s="1"/>
      <c r="T6381" s="1"/>
      <c r="U6381" s="1"/>
    </row>
    <row r="6382" spans="8:21" x14ac:dyDescent="0.3">
      <c r="H6382" s="1"/>
      <c r="K6382" s="1"/>
      <c r="O6382" s="1"/>
      <c r="P6382" s="1"/>
      <c r="T6382" s="1"/>
      <c r="U6382" s="1"/>
    </row>
    <row r="6383" spans="8:21" x14ac:dyDescent="0.3">
      <c r="H6383" s="1"/>
      <c r="K6383" s="1"/>
      <c r="O6383" s="1"/>
      <c r="P6383" s="1"/>
      <c r="T6383" s="1"/>
      <c r="U6383" s="1"/>
    </row>
    <row r="6384" spans="8:21" x14ac:dyDescent="0.3">
      <c r="H6384" s="1"/>
      <c r="K6384" s="1"/>
      <c r="O6384" s="1"/>
      <c r="P6384" s="1"/>
      <c r="T6384" s="1"/>
      <c r="U6384" s="1"/>
    </row>
    <row r="6385" spans="8:21" x14ac:dyDescent="0.3">
      <c r="H6385" s="1"/>
      <c r="K6385" s="1"/>
      <c r="O6385" s="1"/>
      <c r="P6385" s="1"/>
      <c r="T6385" s="1"/>
      <c r="U6385" s="1"/>
    </row>
    <row r="6386" spans="8:21" x14ac:dyDescent="0.3">
      <c r="H6386" s="1"/>
      <c r="K6386" s="1"/>
      <c r="O6386" s="1"/>
      <c r="P6386" s="1"/>
      <c r="T6386" s="1"/>
      <c r="U6386" s="1"/>
    </row>
    <row r="6387" spans="8:21" x14ac:dyDescent="0.3">
      <c r="H6387" s="1"/>
      <c r="K6387" s="1"/>
      <c r="O6387" s="1"/>
      <c r="P6387" s="1"/>
      <c r="T6387" s="1"/>
      <c r="U6387" s="1"/>
    </row>
    <row r="6388" spans="8:21" x14ac:dyDescent="0.3">
      <c r="H6388" s="1"/>
      <c r="K6388" s="1"/>
      <c r="O6388" s="1"/>
      <c r="P6388" s="1"/>
      <c r="T6388" s="1"/>
      <c r="U6388" s="1"/>
    </row>
    <row r="6389" spans="8:21" x14ac:dyDescent="0.3">
      <c r="H6389" s="1"/>
      <c r="K6389" s="1"/>
      <c r="O6389" s="1"/>
      <c r="P6389" s="1"/>
      <c r="T6389" s="1"/>
      <c r="U6389" s="1"/>
    </row>
    <row r="6390" spans="8:21" x14ac:dyDescent="0.3">
      <c r="H6390" s="1"/>
      <c r="K6390" s="1"/>
      <c r="O6390" s="1"/>
      <c r="P6390" s="1"/>
      <c r="T6390" s="1"/>
      <c r="U6390" s="1"/>
    </row>
    <row r="6391" spans="8:21" x14ac:dyDescent="0.3">
      <c r="H6391" s="1"/>
      <c r="K6391" s="1"/>
      <c r="O6391" s="1"/>
      <c r="P6391" s="1"/>
      <c r="T6391" s="1"/>
      <c r="U6391" s="1"/>
    </row>
    <row r="6392" spans="8:21" x14ac:dyDescent="0.3">
      <c r="H6392" s="1"/>
      <c r="K6392" s="1"/>
      <c r="O6392" s="1"/>
      <c r="P6392" s="1"/>
      <c r="T6392" s="1"/>
      <c r="U6392" s="1"/>
    </row>
    <row r="6393" spans="8:21" x14ac:dyDescent="0.3">
      <c r="H6393" s="1"/>
      <c r="K6393" s="1"/>
      <c r="O6393" s="1"/>
      <c r="P6393" s="1"/>
      <c r="T6393" s="1"/>
      <c r="U6393" s="1"/>
    </row>
    <row r="6394" spans="8:21" x14ac:dyDescent="0.3">
      <c r="H6394" s="1"/>
      <c r="K6394" s="1"/>
      <c r="O6394" s="1"/>
      <c r="P6394" s="1"/>
      <c r="T6394" s="1"/>
      <c r="U6394" s="1"/>
    </row>
    <row r="6395" spans="8:21" x14ac:dyDescent="0.3">
      <c r="H6395" s="1"/>
      <c r="K6395" s="1"/>
      <c r="O6395" s="1"/>
      <c r="P6395" s="1"/>
      <c r="T6395" s="1"/>
      <c r="U6395" s="1"/>
    </row>
    <row r="6396" spans="8:21" x14ac:dyDescent="0.3">
      <c r="H6396" s="1"/>
      <c r="K6396" s="1"/>
      <c r="O6396" s="1"/>
      <c r="P6396" s="1"/>
      <c r="T6396" s="1"/>
      <c r="U6396" s="1"/>
    </row>
    <row r="6397" spans="8:21" x14ac:dyDescent="0.3">
      <c r="H6397" s="1"/>
      <c r="K6397" s="1"/>
      <c r="O6397" s="1"/>
      <c r="P6397" s="1"/>
      <c r="T6397" s="1"/>
      <c r="U6397" s="1"/>
    </row>
    <row r="6398" spans="8:21" x14ac:dyDescent="0.3">
      <c r="H6398" s="1"/>
      <c r="K6398" s="1"/>
      <c r="O6398" s="1"/>
      <c r="P6398" s="1"/>
      <c r="T6398" s="1"/>
      <c r="U6398" s="1"/>
    </row>
    <row r="6399" spans="8:21" x14ac:dyDescent="0.3">
      <c r="H6399" s="1"/>
      <c r="K6399" s="1"/>
      <c r="O6399" s="1"/>
      <c r="P6399" s="1"/>
      <c r="T6399" s="1"/>
      <c r="U6399" s="1"/>
    </row>
    <row r="6400" spans="8:21" x14ac:dyDescent="0.3">
      <c r="H6400" s="1"/>
      <c r="K6400" s="1"/>
      <c r="O6400" s="1"/>
      <c r="P6400" s="1"/>
      <c r="T6400" s="1"/>
      <c r="U6400" s="1"/>
    </row>
    <row r="6401" spans="8:21" x14ac:dyDescent="0.3">
      <c r="H6401" s="1"/>
      <c r="K6401" s="1"/>
      <c r="O6401" s="1"/>
      <c r="P6401" s="1"/>
      <c r="T6401" s="1"/>
      <c r="U6401" s="1"/>
    </row>
    <row r="6402" spans="8:21" x14ac:dyDescent="0.3">
      <c r="H6402" s="1"/>
      <c r="K6402" s="1"/>
      <c r="O6402" s="1"/>
      <c r="P6402" s="1"/>
      <c r="T6402" s="1"/>
      <c r="U6402" s="1"/>
    </row>
    <row r="6403" spans="8:21" x14ac:dyDescent="0.3">
      <c r="H6403" s="1"/>
      <c r="K6403" s="1"/>
      <c r="O6403" s="1"/>
      <c r="P6403" s="1"/>
      <c r="T6403" s="1"/>
      <c r="U6403" s="1"/>
    </row>
    <row r="6404" spans="8:21" x14ac:dyDescent="0.3">
      <c r="H6404" s="1"/>
      <c r="K6404" s="1"/>
      <c r="O6404" s="1"/>
      <c r="P6404" s="1"/>
      <c r="T6404" s="1"/>
      <c r="U6404" s="1"/>
    </row>
    <row r="6405" spans="8:21" x14ac:dyDescent="0.3">
      <c r="H6405" s="1"/>
      <c r="K6405" s="1"/>
      <c r="O6405" s="1"/>
      <c r="P6405" s="1"/>
      <c r="T6405" s="1"/>
      <c r="U6405" s="1"/>
    </row>
    <row r="6406" spans="8:21" x14ac:dyDescent="0.3">
      <c r="H6406" s="1"/>
      <c r="K6406" s="1"/>
      <c r="O6406" s="1"/>
      <c r="P6406" s="1"/>
      <c r="T6406" s="1"/>
      <c r="U6406" s="1"/>
    </row>
    <row r="6407" spans="8:21" x14ac:dyDescent="0.3">
      <c r="H6407" s="1"/>
      <c r="K6407" s="1"/>
      <c r="O6407" s="1"/>
      <c r="P6407" s="1"/>
      <c r="T6407" s="1"/>
      <c r="U6407" s="1"/>
    </row>
    <row r="6408" spans="8:21" x14ac:dyDescent="0.3">
      <c r="H6408" s="1"/>
      <c r="K6408" s="1"/>
      <c r="O6408" s="1"/>
      <c r="P6408" s="1"/>
      <c r="T6408" s="1"/>
      <c r="U6408" s="1"/>
    </row>
    <row r="6409" spans="8:21" x14ac:dyDescent="0.3">
      <c r="H6409" s="1"/>
      <c r="K6409" s="1"/>
      <c r="O6409" s="1"/>
      <c r="P6409" s="1"/>
      <c r="T6409" s="1"/>
      <c r="U6409" s="1"/>
    </row>
    <row r="6410" spans="8:21" x14ac:dyDescent="0.3">
      <c r="H6410" s="1"/>
      <c r="K6410" s="1"/>
      <c r="O6410" s="1"/>
      <c r="P6410" s="1"/>
      <c r="T6410" s="1"/>
      <c r="U6410" s="1"/>
    </row>
    <row r="6411" spans="8:21" x14ac:dyDescent="0.3">
      <c r="H6411" s="1"/>
      <c r="K6411" s="1"/>
      <c r="O6411" s="1"/>
      <c r="P6411" s="1"/>
      <c r="T6411" s="1"/>
      <c r="U6411" s="1"/>
    </row>
    <row r="6412" spans="8:21" x14ac:dyDescent="0.3">
      <c r="H6412" s="1"/>
      <c r="K6412" s="1"/>
      <c r="O6412" s="1"/>
      <c r="P6412" s="1"/>
      <c r="T6412" s="1"/>
      <c r="U6412" s="1"/>
    </row>
    <row r="6413" spans="8:21" x14ac:dyDescent="0.3">
      <c r="H6413" s="1"/>
      <c r="K6413" s="1"/>
      <c r="O6413" s="1"/>
      <c r="P6413" s="1"/>
      <c r="T6413" s="1"/>
      <c r="U6413" s="1"/>
    </row>
    <row r="6414" spans="8:21" x14ac:dyDescent="0.3">
      <c r="H6414" s="1"/>
      <c r="K6414" s="1"/>
      <c r="O6414" s="1"/>
      <c r="P6414" s="1"/>
      <c r="T6414" s="1"/>
      <c r="U6414" s="1"/>
    </row>
    <row r="6415" spans="8:21" x14ac:dyDescent="0.3">
      <c r="H6415" s="1"/>
      <c r="K6415" s="1"/>
      <c r="O6415" s="1"/>
      <c r="P6415" s="1"/>
      <c r="T6415" s="1"/>
      <c r="U6415" s="1"/>
    </row>
    <row r="6416" spans="8:21" x14ac:dyDescent="0.3">
      <c r="H6416" s="1"/>
      <c r="K6416" s="1"/>
      <c r="O6416" s="1"/>
      <c r="P6416" s="1"/>
      <c r="T6416" s="1"/>
      <c r="U6416" s="1"/>
    </row>
    <row r="6417" spans="8:21" x14ac:dyDescent="0.3">
      <c r="H6417" s="1"/>
      <c r="K6417" s="1"/>
      <c r="O6417" s="1"/>
      <c r="P6417" s="1"/>
      <c r="T6417" s="1"/>
      <c r="U6417" s="1"/>
    </row>
    <row r="6418" spans="8:21" x14ac:dyDescent="0.3">
      <c r="H6418" s="1"/>
      <c r="K6418" s="1"/>
      <c r="O6418" s="1"/>
      <c r="P6418" s="1"/>
      <c r="T6418" s="1"/>
      <c r="U6418" s="1"/>
    </row>
    <row r="6419" spans="8:21" x14ac:dyDescent="0.3">
      <c r="H6419" s="1"/>
      <c r="K6419" s="1"/>
      <c r="O6419" s="1"/>
      <c r="P6419" s="1"/>
      <c r="T6419" s="1"/>
      <c r="U6419" s="1"/>
    </row>
    <row r="6420" spans="8:21" x14ac:dyDescent="0.3">
      <c r="H6420" s="1"/>
      <c r="K6420" s="1"/>
      <c r="O6420" s="1"/>
      <c r="P6420" s="1"/>
      <c r="T6420" s="1"/>
      <c r="U6420" s="1"/>
    </row>
    <row r="6421" spans="8:21" x14ac:dyDescent="0.3">
      <c r="H6421" s="1"/>
      <c r="K6421" s="1"/>
      <c r="O6421" s="1"/>
      <c r="P6421" s="1"/>
      <c r="T6421" s="1"/>
      <c r="U6421" s="1"/>
    </row>
    <row r="6422" spans="8:21" x14ac:dyDescent="0.3">
      <c r="H6422" s="1"/>
      <c r="K6422" s="1"/>
      <c r="O6422" s="1"/>
      <c r="P6422" s="1"/>
      <c r="T6422" s="1"/>
      <c r="U6422" s="1"/>
    </row>
    <row r="6423" spans="8:21" x14ac:dyDescent="0.3">
      <c r="H6423" s="1"/>
      <c r="K6423" s="1"/>
      <c r="O6423" s="1"/>
      <c r="P6423" s="1"/>
      <c r="T6423" s="1"/>
      <c r="U6423" s="1"/>
    </row>
    <row r="6424" spans="8:21" x14ac:dyDescent="0.3">
      <c r="H6424" s="1"/>
      <c r="K6424" s="1"/>
      <c r="O6424" s="1"/>
      <c r="P6424" s="1"/>
      <c r="T6424" s="1"/>
      <c r="U6424" s="1"/>
    </row>
    <row r="6425" spans="8:21" x14ac:dyDescent="0.3">
      <c r="H6425" s="1"/>
      <c r="K6425" s="1"/>
      <c r="O6425" s="1"/>
      <c r="P6425" s="1"/>
      <c r="T6425" s="1"/>
      <c r="U6425" s="1"/>
    </row>
    <row r="6426" spans="8:21" x14ac:dyDescent="0.3">
      <c r="H6426" s="1"/>
      <c r="K6426" s="1"/>
      <c r="O6426" s="1"/>
      <c r="P6426" s="1"/>
      <c r="T6426" s="1"/>
      <c r="U6426" s="1"/>
    </row>
    <row r="6427" spans="8:21" x14ac:dyDescent="0.3">
      <c r="H6427" s="1"/>
      <c r="K6427" s="1"/>
      <c r="O6427" s="1"/>
      <c r="P6427" s="1"/>
      <c r="T6427" s="1"/>
      <c r="U6427" s="1"/>
    </row>
    <row r="6428" spans="8:21" x14ac:dyDescent="0.3">
      <c r="H6428" s="1"/>
      <c r="K6428" s="1"/>
      <c r="O6428" s="1"/>
      <c r="P6428" s="1"/>
      <c r="T6428" s="1"/>
      <c r="U6428" s="1"/>
    </row>
    <row r="6429" spans="8:21" x14ac:dyDescent="0.3">
      <c r="H6429" s="1"/>
      <c r="K6429" s="1"/>
      <c r="O6429" s="1"/>
      <c r="P6429" s="1"/>
      <c r="T6429" s="1"/>
      <c r="U6429" s="1"/>
    </row>
    <row r="6430" spans="8:21" x14ac:dyDescent="0.3">
      <c r="H6430" s="1"/>
      <c r="K6430" s="1"/>
      <c r="O6430" s="1"/>
      <c r="P6430" s="1"/>
      <c r="T6430" s="1"/>
      <c r="U6430" s="1"/>
    </row>
    <row r="6431" spans="8:21" x14ac:dyDescent="0.3">
      <c r="H6431" s="1"/>
      <c r="K6431" s="1"/>
      <c r="O6431" s="1"/>
      <c r="P6431" s="1"/>
      <c r="T6431" s="1"/>
      <c r="U6431" s="1"/>
    </row>
    <row r="6432" spans="8:21" x14ac:dyDescent="0.3">
      <c r="H6432" s="1"/>
      <c r="K6432" s="1"/>
      <c r="O6432" s="1"/>
      <c r="P6432" s="1"/>
      <c r="T6432" s="1"/>
      <c r="U6432" s="1"/>
    </row>
    <row r="6433" spans="8:21" x14ac:dyDescent="0.3">
      <c r="H6433" s="1"/>
      <c r="K6433" s="1"/>
      <c r="O6433" s="1"/>
      <c r="P6433" s="1"/>
      <c r="T6433" s="1"/>
      <c r="U6433" s="1"/>
    </row>
    <row r="6434" spans="8:21" x14ac:dyDescent="0.3">
      <c r="H6434" s="1"/>
      <c r="K6434" s="1"/>
      <c r="O6434" s="1"/>
      <c r="P6434" s="1"/>
      <c r="T6434" s="1"/>
      <c r="U6434" s="1"/>
    </row>
    <row r="6435" spans="8:21" x14ac:dyDescent="0.3">
      <c r="H6435" s="1"/>
      <c r="K6435" s="1"/>
      <c r="O6435" s="1"/>
      <c r="P6435" s="1"/>
      <c r="T6435" s="1"/>
      <c r="U6435" s="1"/>
    </row>
    <row r="6436" spans="8:21" x14ac:dyDescent="0.3">
      <c r="H6436" s="1"/>
      <c r="K6436" s="1"/>
      <c r="O6436" s="1"/>
      <c r="P6436" s="1"/>
      <c r="T6436" s="1"/>
      <c r="U6436" s="1"/>
    </row>
    <row r="6437" spans="8:21" x14ac:dyDescent="0.3">
      <c r="H6437" s="1"/>
      <c r="K6437" s="1"/>
      <c r="O6437" s="1"/>
      <c r="P6437" s="1"/>
      <c r="T6437" s="1"/>
      <c r="U6437" s="1"/>
    </row>
    <row r="6438" spans="8:21" x14ac:dyDescent="0.3">
      <c r="H6438" s="1"/>
      <c r="K6438" s="1"/>
      <c r="O6438" s="1"/>
      <c r="P6438" s="1"/>
      <c r="T6438" s="1"/>
      <c r="U6438" s="1"/>
    </row>
    <row r="6439" spans="8:21" x14ac:dyDescent="0.3">
      <c r="H6439" s="1"/>
      <c r="K6439" s="1"/>
      <c r="O6439" s="1"/>
      <c r="P6439" s="1"/>
      <c r="T6439" s="1"/>
      <c r="U6439" s="1"/>
    </row>
    <row r="6440" spans="8:21" x14ac:dyDescent="0.3">
      <c r="H6440" s="1"/>
      <c r="K6440" s="1"/>
      <c r="O6440" s="1"/>
      <c r="P6440" s="1"/>
      <c r="T6440" s="1"/>
      <c r="U6440" s="1"/>
    </row>
    <row r="6441" spans="8:21" x14ac:dyDescent="0.3">
      <c r="H6441" s="1"/>
      <c r="K6441" s="1"/>
      <c r="O6441" s="1"/>
      <c r="P6441" s="1"/>
      <c r="T6441" s="1"/>
      <c r="U6441" s="1"/>
    </row>
    <row r="6442" spans="8:21" x14ac:dyDescent="0.3">
      <c r="H6442" s="1"/>
      <c r="K6442" s="1"/>
      <c r="O6442" s="1"/>
      <c r="P6442" s="1"/>
      <c r="T6442" s="1"/>
      <c r="U6442" s="1"/>
    </row>
    <row r="6443" spans="8:21" x14ac:dyDescent="0.3">
      <c r="H6443" s="1"/>
      <c r="K6443" s="1"/>
      <c r="O6443" s="1"/>
      <c r="P6443" s="1"/>
      <c r="T6443" s="1"/>
      <c r="U6443" s="1"/>
    </row>
    <row r="6444" spans="8:21" x14ac:dyDescent="0.3">
      <c r="H6444" s="1"/>
      <c r="K6444" s="1"/>
      <c r="O6444" s="1"/>
      <c r="P6444" s="1"/>
      <c r="T6444" s="1"/>
      <c r="U6444" s="1"/>
    </row>
    <row r="6445" spans="8:21" x14ac:dyDescent="0.3">
      <c r="H6445" s="1"/>
      <c r="K6445" s="1"/>
      <c r="O6445" s="1"/>
      <c r="P6445" s="1"/>
      <c r="T6445" s="1"/>
      <c r="U6445" s="1"/>
    </row>
    <row r="6446" spans="8:21" x14ac:dyDescent="0.3">
      <c r="H6446" s="1"/>
      <c r="K6446" s="1"/>
      <c r="O6446" s="1"/>
      <c r="P6446" s="1"/>
      <c r="T6446" s="1"/>
      <c r="U6446" s="1"/>
    </row>
    <row r="6447" spans="8:21" x14ac:dyDescent="0.3">
      <c r="H6447" s="1"/>
      <c r="K6447" s="1"/>
      <c r="O6447" s="1"/>
      <c r="P6447" s="1"/>
      <c r="T6447" s="1"/>
      <c r="U6447" s="1"/>
    </row>
    <row r="6448" spans="8:21" x14ac:dyDescent="0.3">
      <c r="H6448" s="1"/>
      <c r="K6448" s="1"/>
      <c r="O6448" s="1"/>
      <c r="P6448" s="1"/>
      <c r="T6448" s="1"/>
      <c r="U6448" s="1"/>
    </row>
    <row r="6449" spans="8:21" x14ac:dyDescent="0.3">
      <c r="H6449" s="1"/>
      <c r="K6449" s="1"/>
      <c r="O6449" s="1"/>
      <c r="P6449" s="1"/>
      <c r="T6449" s="1"/>
      <c r="U6449" s="1"/>
    </row>
    <row r="6450" spans="8:21" x14ac:dyDescent="0.3">
      <c r="H6450" s="1"/>
      <c r="K6450" s="1"/>
      <c r="O6450" s="1"/>
      <c r="P6450" s="1"/>
      <c r="T6450" s="1"/>
      <c r="U6450" s="1"/>
    </row>
    <row r="6451" spans="8:21" x14ac:dyDescent="0.3">
      <c r="H6451" s="1"/>
      <c r="K6451" s="1"/>
      <c r="O6451" s="1"/>
      <c r="P6451" s="1"/>
      <c r="T6451" s="1"/>
      <c r="U6451" s="1"/>
    </row>
    <row r="6452" spans="8:21" x14ac:dyDescent="0.3">
      <c r="H6452" s="1"/>
      <c r="K6452" s="1"/>
      <c r="O6452" s="1"/>
      <c r="P6452" s="1"/>
      <c r="T6452" s="1"/>
      <c r="U6452" s="1"/>
    </row>
    <row r="6453" spans="8:21" x14ac:dyDescent="0.3">
      <c r="H6453" s="1"/>
      <c r="K6453" s="1"/>
      <c r="O6453" s="1"/>
      <c r="P6453" s="1"/>
      <c r="T6453" s="1"/>
      <c r="U6453" s="1"/>
    </row>
    <row r="6454" spans="8:21" x14ac:dyDescent="0.3">
      <c r="H6454" s="1"/>
      <c r="K6454" s="1"/>
      <c r="O6454" s="1"/>
      <c r="P6454" s="1"/>
      <c r="T6454" s="1"/>
      <c r="U6454" s="1"/>
    </row>
    <row r="6455" spans="8:21" x14ac:dyDescent="0.3">
      <c r="H6455" s="1"/>
      <c r="K6455" s="1"/>
      <c r="O6455" s="1"/>
      <c r="P6455" s="1"/>
      <c r="T6455" s="1"/>
      <c r="U6455" s="1"/>
    </row>
    <row r="6456" spans="8:21" x14ac:dyDescent="0.3">
      <c r="H6456" s="1"/>
      <c r="K6456" s="1"/>
      <c r="O6456" s="1"/>
      <c r="P6456" s="1"/>
      <c r="T6456" s="1"/>
      <c r="U6456" s="1"/>
    </row>
    <row r="6457" spans="8:21" x14ac:dyDescent="0.3">
      <c r="H6457" s="1"/>
      <c r="K6457" s="1"/>
      <c r="O6457" s="1"/>
      <c r="P6457" s="1"/>
      <c r="T6457" s="1"/>
      <c r="U6457" s="1"/>
    </row>
    <row r="6458" spans="8:21" x14ac:dyDescent="0.3">
      <c r="H6458" s="1"/>
      <c r="K6458" s="1"/>
      <c r="O6458" s="1"/>
      <c r="P6458" s="1"/>
      <c r="T6458" s="1"/>
      <c r="U6458" s="1"/>
    </row>
    <row r="6459" spans="8:21" x14ac:dyDescent="0.3">
      <c r="H6459" s="1"/>
      <c r="K6459" s="1"/>
      <c r="O6459" s="1"/>
      <c r="P6459" s="1"/>
      <c r="T6459" s="1"/>
      <c r="U6459" s="1"/>
    </row>
    <row r="6460" spans="8:21" x14ac:dyDescent="0.3">
      <c r="H6460" s="1"/>
      <c r="K6460" s="1"/>
      <c r="O6460" s="1"/>
      <c r="P6460" s="1"/>
      <c r="T6460" s="1"/>
      <c r="U6460" s="1"/>
    </row>
    <row r="6461" spans="8:21" x14ac:dyDescent="0.3">
      <c r="H6461" s="1"/>
      <c r="K6461" s="1"/>
      <c r="O6461" s="1"/>
      <c r="P6461" s="1"/>
      <c r="T6461" s="1"/>
      <c r="U6461" s="1"/>
    </row>
    <row r="6462" spans="8:21" x14ac:dyDescent="0.3">
      <c r="H6462" s="1"/>
      <c r="K6462" s="1"/>
      <c r="O6462" s="1"/>
      <c r="P6462" s="1"/>
      <c r="T6462" s="1"/>
      <c r="U6462" s="1"/>
    </row>
    <row r="6463" spans="8:21" x14ac:dyDescent="0.3">
      <c r="H6463" s="1"/>
      <c r="K6463" s="1"/>
      <c r="O6463" s="1"/>
      <c r="P6463" s="1"/>
      <c r="T6463" s="1"/>
      <c r="U6463" s="1"/>
    </row>
    <row r="6464" spans="8:21" x14ac:dyDescent="0.3">
      <c r="H6464" s="1"/>
      <c r="K6464" s="1"/>
      <c r="O6464" s="1"/>
      <c r="P6464" s="1"/>
      <c r="T6464" s="1"/>
      <c r="U6464" s="1"/>
    </row>
    <row r="6465" spans="8:21" x14ac:dyDescent="0.3">
      <c r="H6465" s="1"/>
      <c r="K6465" s="1"/>
      <c r="O6465" s="1"/>
      <c r="P6465" s="1"/>
      <c r="T6465" s="1"/>
      <c r="U6465" s="1"/>
    </row>
    <row r="6466" spans="8:21" x14ac:dyDescent="0.3">
      <c r="H6466" s="1"/>
      <c r="K6466" s="1"/>
      <c r="O6466" s="1"/>
      <c r="P6466" s="1"/>
      <c r="T6466" s="1"/>
      <c r="U6466" s="1"/>
    </row>
    <row r="6467" spans="8:21" x14ac:dyDescent="0.3">
      <c r="H6467" s="1"/>
      <c r="K6467" s="1"/>
      <c r="O6467" s="1"/>
      <c r="P6467" s="1"/>
      <c r="T6467" s="1"/>
      <c r="U6467" s="1"/>
    </row>
    <row r="6468" spans="8:21" x14ac:dyDescent="0.3">
      <c r="H6468" s="1"/>
      <c r="K6468" s="1"/>
      <c r="O6468" s="1"/>
      <c r="P6468" s="1"/>
      <c r="T6468" s="1"/>
      <c r="U6468" s="1"/>
    </row>
    <row r="6469" spans="8:21" x14ac:dyDescent="0.3">
      <c r="H6469" s="1"/>
      <c r="K6469" s="1"/>
      <c r="O6469" s="1"/>
      <c r="P6469" s="1"/>
      <c r="T6469" s="1"/>
      <c r="U6469" s="1"/>
    </row>
    <row r="6470" spans="8:21" x14ac:dyDescent="0.3">
      <c r="H6470" s="1"/>
      <c r="K6470" s="1"/>
      <c r="O6470" s="1"/>
      <c r="P6470" s="1"/>
      <c r="T6470" s="1"/>
      <c r="U6470" s="1"/>
    </row>
    <row r="6471" spans="8:21" x14ac:dyDescent="0.3">
      <c r="H6471" s="1"/>
      <c r="K6471" s="1"/>
      <c r="O6471" s="1"/>
      <c r="P6471" s="1"/>
      <c r="T6471" s="1"/>
      <c r="U6471" s="1"/>
    </row>
    <row r="6472" spans="8:21" x14ac:dyDescent="0.3">
      <c r="H6472" s="1"/>
      <c r="K6472" s="1"/>
      <c r="O6472" s="1"/>
      <c r="P6472" s="1"/>
      <c r="T6472" s="1"/>
      <c r="U6472" s="1"/>
    </row>
    <row r="6473" spans="8:21" x14ac:dyDescent="0.3">
      <c r="H6473" s="1"/>
      <c r="K6473" s="1"/>
      <c r="O6473" s="1"/>
      <c r="P6473" s="1"/>
      <c r="T6473" s="1"/>
      <c r="U6473" s="1"/>
    </row>
    <row r="6474" spans="8:21" x14ac:dyDescent="0.3">
      <c r="H6474" s="1"/>
      <c r="K6474" s="1"/>
      <c r="O6474" s="1"/>
      <c r="P6474" s="1"/>
      <c r="T6474" s="1"/>
      <c r="U6474" s="1"/>
    </row>
    <row r="6475" spans="8:21" x14ac:dyDescent="0.3">
      <c r="H6475" s="1"/>
      <c r="K6475" s="1"/>
      <c r="O6475" s="1"/>
      <c r="P6475" s="1"/>
      <c r="T6475" s="1"/>
      <c r="U6475" s="1"/>
    </row>
    <row r="6476" spans="8:21" x14ac:dyDescent="0.3">
      <c r="H6476" s="1"/>
      <c r="K6476" s="1"/>
      <c r="O6476" s="1"/>
      <c r="P6476" s="1"/>
      <c r="T6476" s="1"/>
      <c r="U6476" s="1"/>
    </row>
    <row r="6477" spans="8:21" x14ac:dyDescent="0.3">
      <c r="H6477" s="1"/>
      <c r="K6477" s="1"/>
      <c r="O6477" s="1"/>
      <c r="P6477" s="1"/>
      <c r="T6477" s="1"/>
      <c r="U6477" s="1"/>
    </row>
    <row r="6478" spans="8:21" x14ac:dyDescent="0.3">
      <c r="H6478" s="1"/>
      <c r="K6478" s="1"/>
      <c r="O6478" s="1"/>
      <c r="P6478" s="1"/>
      <c r="T6478" s="1"/>
      <c r="U6478" s="1"/>
    </row>
    <row r="6479" spans="8:21" x14ac:dyDescent="0.3">
      <c r="H6479" s="1"/>
      <c r="K6479" s="1"/>
      <c r="O6479" s="1"/>
      <c r="P6479" s="1"/>
      <c r="T6479" s="1"/>
      <c r="U6479" s="1"/>
    </row>
    <row r="6480" spans="8:21" x14ac:dyDescent="0.3">
      <c r="H6480" s="1"/>
      <c r="K6480" s="1"/>
      <c r="O6480" s="1"/>
      <c r="P6480" s="1"/>
      <c r="T6480" s="1"/>
      <c r="U6480" s="1"/>
    </row>
    <row r="6481" spans="8:21" x14ac:dyDescent="0.3">
      <c r="H6481" s="1"/>
      <c r="K6481" s="1"/>
      <c r="O6481" s="1"/>
      <c r="P6481" s="1"/>
      <c r="T6481" s="1"/>
      <c r="U6481" s="1"/>
    </row>
    <row r="6482" spans="8:21" x14ac:dyDescent="0.3">
      <c r="H6482" s="1"/>
      <c r="K6482" s="1"/>
      <c r="O6482" s="1"/>
      <c r="P6482" s="1"/>
      <c r="T6482" s="1"/>
      <c r="U6482" s="1"/>
    </row>
    <row r="6483" spans="8:21" x14ac:dyDescent="0.3">
      <c r="H6483" s="1"/>
      <c r="K6483" s="1"/>
      <c r="O6483" s="1"/>
      <c r="P6483" s="1"/>
      <c r="T6483" s="1"/>
      <c r="U6483" s="1"/>
    </row>
    <row r="6484" spans="8:21" x14ac:dyDescent="0.3">
      <c r="H6484" s="1"/>
      <c r="K6484" s="1"/>
      <c r="O6484" s="1"/>
      <c r="P6484" s="1"/>
      <c r="T6484" s="1"/>
      <c r="U6484" s="1"/>
    </row>
    <row r="6485" spans="8:21" x14ac:dyDescent="0.3">
      <c r="H6485" s="1"/>
      <c r="K6485" s="1"/>
      <c r="O6485" s="1"/>
      <c r="P6485" s="1"/>
      <c r="T6485" s="1"/>
      <c r="U6485" s="1"/>
    </row>
    <row r="6486" spans="8:21" x14ac:dyDescent="0.3">
      <c r="H6486" s="1"/>
      <c r="K6486" s="1"/>
      <c r="O6486" s="1"/>
      <c r="P6486" s="1"/>
      <c r="T6486" s="1"/>
      <c r="U6486" s="1"/>
    </row>
    <row r="6487" spans="8:21" x14ac:dyDescent="0.3">
      <c r="H6487" s="1"/>
      <c r="K6487" s="1"/>
      <c r="O6487" s="1"/>
      <c r="P6487" s="1"/>
      <c r="T6487" s="1"/>
      <c r="U6487" s="1"/>
    </row>
    <row r="6488" spans="8:21" x14ac:dyDescent="0.3">
      <c r="H6488" s="1"/>
      <c r="K6488" s="1"/>
      <c r="O6488" s="1"/>
      <c r="P6488" s="1"/>
      <c r="T6488" s="1"/>
      <c r="U6488" s="1"/>
    </row>
    <row r="6489" spans="8:21" x14ac:dyDescent="0.3">
      <c r="H6489" s="1"/>
      <c r="K6489" s="1"/>
      <c r="O6489" s="1"/>
      <c r="P6489" s="1"/>
      <c r="T6489" s="1"/>
      <c r="U6489" s="1"/>
    </row>
    <row r="6490" spans="8:21" x14ac:dyDescent="0.3">
      <c r="H6490" s="1"/>
      <c r="K6490" s="1"/>
      <c r="O6490" s="1"/>
      <c r="P6490" s="1"/>
      <c r="T6490" s="1"/>
      <c r="U6490" s="1"/>
    </row>
    <row r="6491" spans="8:21" x14ac:dyDescent="0.3">
      <c r="H6491" s="1"/>
      <c r="K6491" s="1"/>
      <c r="O6491" s="1"/>
      <c r="P6491" s="1"/>
      <c r="T6491" s="1"/>
      <c r="U6491" s="1"/>
    </row>
    <row r="6492" spans="8:21" x14ac:dyDescent="0.3">
      <c r="H6492" s="1"/>
      <c r="K6492" s="1"/>
      <c r="O6492" s="1"/>
      <c r="P6492" s="1"/>
      <c r="T6492" s="1"/>
      <c r="U6492" s="1"/>
    </row>
    <row r="6493" spans="8:21" x14ac:dyDescent="0.3">
      <c r="H6493" s="1"/>
      <c r="K6493" s="1"/>
      <c r="O6493" s="1"/>
      <c r="P6493" s="1"/>
      <c r="T6493" s="1"/>
      <c r="U6493" s="1"/>
    </row>
    <row r="6494" spans="8:21" x14ac:dyDescent="0.3">
      <c r="H6494" s="1"/>
      <c r="K6494" s="1"/>
      <c r="O6494" s="1"/>
      <c r="P6494" s="1"/>
      <c r="T6494" s="1"/>
      <c r="U6494" s="1"/>
    </row>
    <row r="6495" spans="8:21" x14ac:dyDescent="0.3">
      <c r="H6495" s="1"/>
      <c r="K6495" s="1"/>
      <c r="O6495" s="1"/>
      <c r="P6495" s="1"/>
      <c r="T6495" s="1"/>
      <c r="U6495" s="1"/>
    </row>
    <row r="6496" spans="8:21" x14ac:dyDescent="0.3">
      <c r="H6496" s="1"/>
      <c r="K6496" s="1"/>
      <c r="O6496" s="1"/>
      <c r="P6496" s="1"/>
      <c r="T6496" s="1"/>
      <c r="U6496" s="1"/>
    </row>
    <row r="6497" spans="8:21" x14ac:dyDescent="0.3">
      <c r="H6497" s="1"/>
      <c r="K6497" s="1"/>
      <c r="O6497" s="1"/>
      <c r="P6497" s="1"/>
      <c r="T6497" s="1"/>
      <c r="U6497" s="1"/>
    </row>
    <row r="6498" spans="8:21" x14ac:dyDescent="0.3">
      <c r="H6498" s="1"/>
      <c r="K6498" s="1"/>
      <c r="O6498" s="1"/>
      <c r="P6498" s="1"/>
      <c r="T6498" s="1"/>
      <c r="U6498" s="1"/>
    </row>
    <row r="6499" spans="8:21" x14ac:dyDescent="0.3">
      <c r="H6499" s="1"/>
      <c r="K6499" s="1"/>
      <c r="O6499" s="1"/>
      <c r="P6499" s="1"/>
      <c r="T6499" s="1"/>
      <c r="U6499" s="1"/>
    </row>
    <row r="6500" spans="8:21" x14ac:dyDescent="0.3">
      <c r="H6500" s="1"/>
      <c r="K6500" s="1"/>
      <c r="O6500" s="1"/>
      <c r="P6500" s="1"/>
      <c r="T6500" s="1"/>
      <c r="U6500" s="1"/>
    </row>
    <row r="6501" spans="8:21" x14ac:dyDescent="0.3">
      <c r="H6501" s="1"/>
      <c r="K6501" s="1"/>
      <c r="O6501" s="1"/>
      <c r="P6501" s="1"/>
      <c r="T6501" s="1"/>
      <c r="U6501" s="1"/>
    </row>
    <row r="6502" spans="8:21" x14ac:dyDescent="0.3">
      <c r="H6502" s="1"/>
      <c r="K6502" s="1"/>
      <c r="O6502" s="1"/>
      <c r="P6502" s="1"/>
      <c r="T6502" s="1"/>
      <c r="U6502" s="1"/>
    </row>
    <row r="6503" spans="8:21" x14ac:dyDescent="0.3">
      <c r="H6503" s="1"/>
      <c r="K6503" s="1"/>
      <c r="O6503" s="1"/>
      <c r="P6503" s="1"/>
      <c r="T6503" s="1"/>
      <c r="U6503" s="1"/>
    </row>
    <row r="6504" spans="8:21" x14ac:dyDescent="0.3">
      <c r="H6504" s="1"/>
      <c r="K6504" s="1"/>
      <c r="O6504" s="1"/>
      <c r="P6504" s="1"/>
      <c r="T6504" s="1"/>
      <c r="U6504" s="1"/>
    </row>
    <row r="6505" spans="8:21" x14ac:dyDescent="0.3">
      <c r="H6505" s="1"/>
      <c r="K6505" s="1"/>
      <c r="O6505" s="1"/>
      <c r="P6505" s="1"/>
      <c r="T6505" s="1"/>
      <c r="U6505" s="1"/>
    </row>
    <row r="6506" spans="8:21" x14ac:dyDescent="0.3">
      <c r="H6506" s="1"/>
      <c r="K6506" s="1"/>
      <c r="O6506" s="1"/>
      <c r="P6506" s="1"/>
      <c r="T6506" s="1"/>
      <c r="U6506" s="1"/>
    </row>
    <row r="6507" spans="8:21" x14ac:dyDescent="0.3">
      <c r="H6507" s="1"/>
      <c r="K6507" s="1"/>
      <c r="O6507" s="1"/>
      <c r="P6507" s="1"/>
      <c r="T6507" s="1"/>
      <c r="U6507" s="1"/>
    </row>
    <row r="6508" spans="8:21" x14ac:dyDescent="0.3">
      <c r="H6508" s="1"/>
      <c r="K6508" s="1"/>
      <c r="O6508" s="1"/>
      <c r="P6508" s="1"/>
      <c r="T6508" s="1"/>
      <c r="U6508" s="1"/>
    </row>
    <row r="6509" spans="8:21" x14ac:dyDescent="0.3">
      <c r="H6509" s="1"/>
      <c r="K6509" s="1"/>
      <c r="O6509" s="1"/>
      <c r="P6509" s="1"/>
      <c r="T6509" s="1"/>
      <c r="U6509" s="1"/>
    </row>
    <row r="6510" spans="8:21" x14ac:dyDescent="0.3">
      <c r="H6510" s="1"/>
      <c r="K6510" s="1"/>
      <c r="O6510" s="1"/>
      <c r="P6510" s="1"/>
      <c r="T6510" s="1"/>
      <c r="U6510" s="1"/>
    </row>
    <row r="6511" spans="8:21" x14ac:dyDescent="0.3">
      <c r="H6511" s="1"/>
      <c r="K6511" s="1"/>
      <c r="O6511" s="1"/>
      <c r="P6511" s="1"/>
      <c r="T6511" s="1"/>
      <c r="U6511" s="1"/>
    </row>
    <row r="6512" spans="8:21" x14ac:dyDescent="0.3">
      <c r="H6512" s="1"/>
      <c r="K6512" s="1"/>
      <c r="O6512" s="1"/>
      <c r="P6512" s="1"/>
      <c r="T6512" s="1"/>
      <c r="U6512" s="1"/>
    </row>
    <row r="6513" spans="8:21" x14ac:dyDescent="0.3">
      <c r="H6513" s="1"/>
      <c r="K6513" s="1"/>
      <c r="O6513" s="1"/>
      <c r="P6513" s="1"/>
      <c r="T6513" s="1"/>
      <c r="U6513" s="1"/>
    </row>
    <row r="6514" spans="8:21" x14ac:dyDescent="0.3">
      <c r="H6514" s="1"/>
      <c r="K6514" s="1"/>
      <c r="O6514" s="1"/>
      <c r="P6514" s="1"/>
      <c r="T6514" s="1"/>
      <c r="U6514" s="1"/>
    </row>
    <row r="6515" spans="8:21" x14ac:dyDescent="0.3">
      <c r="H6515" s="1"/>
      <c r="K6515" s="1"/>
      <c r="O6515" s="1"/>
      <c r="P6515" s="1"/>
      <c r="T6515" s="1"/>
      <c r="U6515" s="1"/>
    </row>
    <row r="6516" spans="8:21" x14ac:dyDescent="0.3">
      <c r="H6516" s="1"/>
      <c r="K6516" s="1"/>
      <c r="O6516" s="1"/>
      <c r="P6516" s="1"/>
      <c r="T6516" s="1"/>
      <c r="U6516" s="1"/>
    </row>
    <row r="6517" spans="8:21" x14ac:dyDescent="0.3">
      <c r="H6517" s="1"/>
      <c r="K6517" s="1"/>
      <c r="O6517" s="1"/>
      <c r="P6517" s="1"/>
      <c r="T6517" s="1"/>
      <c r="U6517" s="1"/>
    </row>
    <row r="6518" spans="8:21" x14ac:dyDescent="0.3">
      <c r="H6518" s="1"/>
      <c r="K6518" s="1"/>
      <c r="O6518" s="1"/>
      <c r="P6518" s="1"/>
      <c r="T6518" s="1"/>
      <c r="U6518" s="1"/>
    </row>
    <row r="6519" spans="8:21" x14ac:dyDescent="0.3">
      <c r="H6519" s="1"/>
      <c r="K6519" s="1"/>
      <c r="O6519" s="1"/>
      <c r="P6519" s="1"/>
      <c r="T6519" s="1"/>
      <c r="U6519" s="1"/>
    </row>
    <row r="6520" spans="8:21" x14ac:dyDescent="0.3">
      <c r="H6520" s="1"/>
      <c r="K6520" s="1"/>
      <c r="O6520" s="1"/>
      <c r="P6520" s="1"/>
      <c r="T6520" s="1"/>
      <c r="U6520" s="1"/>
    </row>
    <row r="6521" spans="8:21" x14ac:dyDescent="0.3">
      <c r="H6521" s="1"/>
      <c r="K6521" s="1"/>
      <c r="O6521" s="1"/>
      <c r="P6521" s="1"/>
      <c r="T6521" s="1"/>
      <c r="U6521" s="1"/>
    </row>
    <row r="6522" spans="8:21" x14ac:dyDescent="0.3">
      <c r="H6522" s="1"/>
      <c r="K6522" s="1"/>
      <c r="O6522" s="1"/>
      <c r="P6522" s="1"/>
      <c r="T6522" s="1"/>
      <c r="U6522" s="1"/>
    </row>
    <row r="6523" spans="8:21" x14ac:dyDescent="0.3">
      <c r="H6523" s="1"/>
      <c r="K6523" s="1"/>
      <c r="O6523" s="1"/>
      <c r="P6523" s="1"/>
      <c r="T6523" s="1"/>
      <c r="U6523" s="1"/>
    </row>
    <row r="6524" spans="8:21" x14ac:dyDescent="0.3">
      <c r="H6524" s="1"/>
      <c r="K6524" s="1"/>
      <c r="O6524" s="1"/>
      <c r="P6524" s="1"/>
      <c r="T6524" s="1"/>
      <c r="U6524" s="1"/>
    </row>
    <row r="6525" spans="8:21" x14ac:dyDescent="0.3">
      <c r="H6525" s="1"/>
      <c r="K6525" s="1"/>
      <c r="O6525" s="1"/>
      <c r="P6525" s="1"/>
      <c r="T6525" s="1"/>
      <c r="U6525" s="1"/>
    </row>
    <row r="6526" spans="8:21" x14ac:dyDescent="0.3">
      <c r="H6526" s="1"/>
      <c r="K6526" s="1"/>
      <c r="O6526" s="1"/>
      <c r="P6526" s="1"/>
      <c r="T6526" s="1"/>
      <c r="U6526" s="1"/>
    </row>
    <row r="6527" spans="8:21" x14ac:dyDescent="0.3">
      <c r="H6527" s="1"/>
      <c r="K6527" s="1"/>
      <c r="O6527" s="1"/>
      <c r="P6527" s="1"/>
      <c r="T6527" s="1"/>
      <c r="U6527" s="1"/>
    </row>
    <row r="6528" spans="8:21" x14ac:dyDescent="0.3">
      <c r="H6528" s="1"/>
      <c r="K6528" s="1"/>
      <c r="O6528" s="1"/>
      <c r="P6528" s="1"/>
      <c r="T6528" s="1"/>
      <c r="U6528" s="1"/>
    </row>
    <row r="6529" spans="8:21" x14ac:dyDescent="0.3">
      <c r="H6529" s="1"/>
      <c r="K6529" s="1"/>
      <c r="O6529" s="1"/>
      <c r="P6529" s="1"/>
      <c r="T6529" s="1"/>
      <c r="U6529" s="1"/>
    </row>
    <row r="6530" spans="8:21" x14ac:dyDescent="0.3">
      <c r="H6530" s="1"/>
      <c r="K6530" s="1"/>
      <c r="O6530" s="1"/>
      <c r="P6530" s="1"/>
      <c r="T6530" s="1"/>
      <c r="U6530" s="1"/>
    </row>
    <row r="6531" spans="8:21" x14ac:dyDescent="0.3">
      <c r="H6531" s="1"/>
      <c r="K6531" s="1"/>
      <c r="O6531" s="1"/>
      <c r="P6531" s="1"/>
      <c r="T6531" s="1"/>
      <c r="U6531" s="1"/>
    </row>
    <row r="6532" spans="8:21" x14ac:dyDescent="0.3">
      <c r="H6532" s="1"/>
      <c r="K6532" s="1"/>
      <c r="O6532" s="1"/>
      <c r="P6532" s="1"/>
      <c r="T6532" s="1"/>
      <c r="U6532" s="1"/>
    </row>
    <row r="6533" spans="8:21" x14ac:dyDescent="0.3">
      <c r="H6533" s="1"/>
      <c r="K6533" s="1"/>
      <c r="O6533" s="1"/>
      <c r="P6533" s="1"/>
      <c r="T6533" s="1"/>
      <c r="U6533" s="1"/>
    </row>
    <row r="6534" spans="8:21" x14ac:dyDescent="0.3">
      <c r="H6534" s="1"/>
      <c r="K6534" s="1"/>
      <c r="O6534" s="1"/>
      <c r="P6534" s="1"/>
      <c r="T6534" s="1"/>
      <c r="U6534" s="1"/>
    </row>
    <row r="6535" spans="8:21" x14ac:dyDescent="0.3">
      <c r="H6535" s="1"/>
      <c r="K6535" s="1"/>
      <c r="O6535" s="1"/>
      <c r="P6535" s="1"/>
      <c r="T6535" s="1"/>
      <c r="U6535" s="1"/>
    </row>
    <row r="6536" spans="8:21" x14ac:dyDescent="0.3">
      <c r="H6536" s="1"/>
      <c r="K6536" s="1"/>
      <c r="O6536" s="1"/>
      <c r="P6536" s="1"/>
      <c r="T6536" s="1"/>
      <c r="U6536" s="1"/>
    </row>
    <row r="6537" spans="8:21" x14ac:dyDescent="0.3">
      <c r="H6537" s="1"/>
      <c r="K6537" s="1"/>
      <c r="O6537" s="1"/>
      <c r="P6537" s="1"/>
      <c r="T6537" s="1"/>
      <c r="U6537" s="1"/>
    </row>
    <row r="6538" spans="8:21" x14ac:dyDescent="0.3">
      <c r="H6538" s="1"/>
      <c r="K6538" s="1"/>
      <c r="O6538" s="1"/>
      <c r="P6538" s="1"/>
      <c r="T6538" s="1"/>
      <c r="U6538" s="1"/>
    </row>
    <row r="6539" spans="8:21" x14ac:dyDescent="0.3">
      <c r="H6539" s="1"/>
      <c r="K6539" s="1"/>
      <c r="O6539" s="1"/>
      <c r="P6539" s="1"/>
      <c r="T6539" s="1"/>
      <c r="U6539" s="1"/>
    </row>
    <row r="6540" spans="8:21" x14ac:dyDescent="0.3">
      <c r="H6540" s="1"/>
      <c r="K6540" s="1"/>
      <c r="O6540" s="1"/>
      <c r="P6540" s="1"/>
      <c r="T6540" s="1"/>
      <c r="U6540" s="1"/>
    </row>
    <row r="6541" spans="8:21" x14ac:dyDescent="0.3">
      <c r="H6541" s="1"/>
      <c r="K6541" s="1"/>
      <c r="O6541" s="1"/>
      <c r="P6541" s="1"/>
      <c r="T6541" s="1"/>
      <c r="U6541" s="1"/>
    </row>
    <row r="6542" spans="8:21" x14ac:dyDescent="0.3">
      <c r="H6542" s="1"/>
      <c r="K6542" s="1"/>
      <c r="O6542" s="1"/>
      <c r="P6542" s="1"/>
      <c r="T6542" s="1"/>
      <c r="U6542" s="1"/>
    </row>
    <row r="6543" spans="8:21" x14ac:dyDescent="0.3">
      <c r="H6543" s="1"/>
      <c r="K6543" s="1"/>
      <c r="O6543" s="1"/>
      <c r="P6543" s="1"/>
      <c r="T6543" s="1"/>
      <c r="U6543" s="1"/>
    </row>
    <row r="6544" spans="8:21" x14ac:dyDescent="0.3">
      <c r="H6544" s="1"/>
      <c r="K6544" s="1"/>
      <c r="O6544" s="1"/>
      <c r="P6544" s="1"/>
      <c r="T6544" s="1"/>
      <c r="U6544" s="1"/>
    </row>
    <row r="6545" spans="8:21" x14ac:dyDescent="0.3">
      <c r="H6545" s="1"/>
      <c r="K6545" s="1"/>
      <c r="O6545" s="1"/>
      <c r="P6545" s="1"/>
      <c r="T6545" s="1"/>
      <c r="U6545" s="1"/>
    </row>
    <row r="6546" spans="8:21" x14ac:dyDescent="0.3">
      <c r="H6546" s="1"/>
      <c r="K6546" s="1"/>
      <c r="O6546" s="1"/>
      <c r="P6546" s="1"/>
      <c r="T6546" s="1"/>
      <c r="U6546" s="1"/>
    </row>
    <row r="6547" spans="8:21" x14ac:dyDescent="0.3">
      <c r="H6547" s="1"/>
      <c r="K6547" s="1"/>
      <c r="O6547" s="1"/>
      <c r="P6547" s="1"/>
      <c r="T6547" s="1"/>
      <c r="U6547" s="1"/>
    </row>
    <row r="6548" spans="8:21" x14ac:dyDescent="0.3">
      <c r="H6548" s="1"/>
      <c r="K6548" s="1"/>
      <c r="O6548" s="1"/>
      <c r="P6548" s="1"/>
      <c r="T6548" s="1"/>
      <c r="U6548" s="1"/>
    </row>
    <row r="6549" spans="8:21" x14ac:dyDescent="0.3">
      <c r="H6549" s="1"/>
      <c r="K6549" s="1"/>
      <c r="O6549" s="1"/>
      <c r="P6549" s="1"/>
      <c r="T6549" s="1"/>
      <c r="U6549" s="1"/>
    </row>
    <row r="6550" spans="8:21" x14ac:dyDescent="0.3">
      <c r="H6550" s="1"/>
      <c r="K6550" s="1"/>
      <c r="O6550" s="1"/>
      <c r="P6550" s="1"/>
      <c r="T6550" s="1"/>
      <c r="U6550" s="1"/>
    </row>
    <row r="6551" spans="8:21" x14ac:dyDescent="0.3">
      <c r="H6551" s="1"/>
      <c r="K6551" s="1"/>
      <c r="O6551" s="1"/>
      <c r="P6551" s="1"/>
      <c r="T6551" s="1"/>
      <c r="U6551" s="1"/>
    </row>
    <row r="6552" spans="8:21" x14ac:dyDescent="0.3">
      <c r="H6552" s="1"/>
      <c r="K6552" s="1"/>
      <c r="O6552" s="1"/>
      <c r="P6552" s="1"/>
      <c r="T6552" s="1"/>
      <c r="U6552" s="1"/>
    </row>
    <row r="6553" spans="8:21" x14ac:dyDescent="0.3">
      <c r="H6553" s="1"/>
      <c r="K6553" s="1"/>
      <c r="O6553" s="1"/>
      <c r="P6553" s="1"/>
      <c r="T6553" s="1"/>
      <c r="U6553" s="1"/>
    </row>
    <row r="6554" spans="8:21" x14ac:dyDescent="0.3">
      <c r="H6554" s="1"/>
      <c r="K6554" s="1"/>
      <c r="O6554" s="1"/>
      <c r="P6554" s="1"/>
      <c r="T6554" s="1"/>
      <c r="U6554" s="1"/>
    </row>
    <row r="6555" spans="8:21" x14ac:dyDescent="0.3">
      <c r="H6555" s="1"/>
      <c r="K6555" s="1"/>
      <c r="O6555" s="1"/>
      <c r="P6555" s="1"/>
      <c r="T6555" s="1"/>
      <c r="U6555" s="1"/>
    </row>
    <row r="6556" spans="8:21" x14ac:dyDescent="0.3">
      <c r="H6556" s="1"/>
      <c r="K6556" s="1"/>
      <c r="O6556" s="1"/>
      <c r="P6556" s="1"/>
      <c r="T6556" s="1"/>
      <c r="U6556" s="1"/>
    </row>
    <row r="6557" spans="8:21" x14ac:dyDescent="0.3">
      <c r="H6557" s="1"/>
      <c r="K6557" s="1"/>
      <c r="O6557" s="1"/>
      <c r="P6557" s="1"/>
      <c r="T6557" s="1"/>
      <c r="U6557" s="1"/>
    </row>
    <row r="6558" spans="8:21" x14ac:dyDescent="0.3">
      <c r="H6558" s="1"/>
      <c r="K6558" s="1"/>
      <c r="O6558" s="1"/>
      <c r="P6558" s="1"/>
      <c r="T6558" s="1"/>
      <c r="U6558" s="1"/>
    </row>
    <row r="6559" spans="8:21" x14ac:dyDescent="0.3">
      <c r="H6559" s="1"/>
      <c r="K6559" s="1"/>
      <c r="O6559" s="1"/>
      <c r="P6559" s="1"/>
      <c r="T6559" s="1"/>
      <c r="U6559" s="1"/>
    </row>
    <row r="6560" spans="8:21" x14ac:dyDescent="0.3">
      <c r="H6560" s="1"/>
      <c r="K6560" s="1"/>
      <c r="O6560" s="1"/>
      <c r="P6560" s="1"/>
      <c r="T6560" s="1"/>
      <c r="U6560" s="1"/>
    </row>
    <row r="6561" spans="8:21" x14ac:dyDescent="0.3">
      <c r="H6561" s="1"/>
      <c r="K6561" s="1"/>
      <c r="O6561" s="1"/>
      <c r="P6561" s="1"/>
      <c r="T6561" s="1"/>
      <c r="U6561" s="1"/>
    </row>
    <row r="6562" spans="8:21" x14ac:dyDescent="0.3">
      <c r="H6562" s="1"/>
      <c r="K6562" s="1"/>
      <c r="O6562" s="1"/>
      <c r="P6562" s="1"/>
      <c r="T6562" s="1"/>
      <c r="U6562" s="1"/>
    </row>
    <row r="6563" spans="8:21" x14ac:dyDescent="0.3">
      <c r="H6563" s="1"/>
      <c r="K6563" s="1"/>
      <c r="O6563" s="1"/>
      <c r="P6563" s="1"/>
      <c r="T6563" s="1"/>
      <c r="U6563" s="1"/>
    </row>
    <row r="6564" spans="8:21" x14ac:dyDescent="0.3">
      <c r="H6564" s="1"/>
      <c r="K6564" s="1"/>
      <c r="O6564" s="1"/>
      <c r="P6564" s="1"/>
      <c r="T6564" s="1"/>
      <c r="U6564" s="1"/>
    </row>
    <row r="6565" spans="8:21" x14ac:dyDescent="0.3">
      <c r="H6565" s="1"/>
      <c r="K6565" s="1"/>
      <c r="O6565" s="1"/>
      <c r="P6565" s="1"/>
      <c r="T6565" s="1"/>
      <c r="U6565" s="1"/>
    </row>
    <row r="6566" spans="8:21" x14ac:dyDescent="0.3">
      <c r="H6566" s="1"/>
      <c r="K6566" s="1"/>
      <c r="O6566" s="1"/>
      <c r="P6566" s="1"/>
      <c r="T6566" s="1"/>
      <c r="U6566" s="1"/>
    </row>
    <row r="6567" spans="8:21" x14ac:dyDescent="0.3">
      <c r="H6567" s="1"/>
      <c r="K6567" s="1"/>
      <c r="O6567" s="1"/>
      <c r="P6567" s="1"/>
      <c r="T6567" s="1"/>
      <c r="U6567" s="1"/>
    </row>
    <row r="6568" spans="8:21" x14ac:dyDescent="0.3">
      <c r="H6568" s="1"/>
      <c r="K6568" s="1"/>
      <c r="O6568" s="1"/>
      <c r="P6568" s="1"/>
      <c r="T6568" s="1"/>
      <c r="U6568" s="1"/>
    </row>
    <row r="6569" spans="8:21" x14ac:dyDescent="0.3">
      <c r="H6569" s="1"/>
      <c r="K6569" s="1"/>
      <c r="O6569" s="1"/>
      <c r="P6569" s="1"/>
      <c r="T6569" s="1"/>
      <c r="U6569" s="1"/>
    </row>
    <row r="6570" spans="8:21" x14ac:dyDescent="0.3">
      <c r="H6570" s="1"/>
      <c r="K6570" s="1"/>
      <c r="O6570" s="1"/>
      <c r="P6570" s="1"/>
      <c r="T6570" s="1"/>
      <c r="U6570" s="1"/>
    </row>
    <row r="6571" spans="8:21" x14ac:dyDescent="0.3">
      <c r="H6571" s="1"/>
      <c r="K6571" s="1"/>
      <c r="O6571" s="1"/>
      <c r="P6571" s="1"/>
      <c r="T6571" s="1"/>
      <c r="U6571" s="1"/>
    </row>
    <row r="6572" spans="8:21" x14ac:dyDescent="0.3">
      <c r="H6572" s="1"/>
      <c r="K6572" s="1"/>
      <c r="O6572" s="1"/>
      <c r="P6572" s="1"/>
      <c r="T6572" s="1"/>
      <c r="U6572" s="1"/>
    </row>
    <row r="6573" spans="8:21" x14ac:dyDescent="0.3">
      <c r="H6573" s="1"/>
      <c r="K6573" s="1"/>
      <c r="O6573" s="1"/>
      <c r="P6573" s="1"/>
      <c r="T6573" s="1"/>
      <c r="U6573" s="1"/>
    </row>
    <row r="6574" spans="8:21" x14ac:dyDescent="0.3">
      <c r="H6574" s="1"/>
      <c r="K6574" s="1"/>
      <c r="O6574" s="1"/>
      <c r="P6574" s="1"/>
      <c r="T6574" s="1"/>
      <c r="U6574" s="1"/>
    </row>
    <row r="6575" spans="8:21" x14ac:dyDescent="0.3">
      <c r="H6575" s="1"/>
      <c r="K6575" s="1"/>
      <c r="O6575" s="1"/>
      <c r="P6575" s="1"/>
      <c r="T6575" s="1"/>
      <c r="U6575" s="1"/>
    </row>
    <row r="6576" spans="8:21" x14ac:dyDescent="0.3">
      <c r="H6576" s="1"/>
      <c r="K6576" s="1"/>
      <c r="O6576" s="1"/>
      <c r="P6576" s="1"/>
      <c r="T6576" s="1"/>
      <c r="U6576" s="1"/>
    </row>
    <row r="6577" spans="8:21" x14ac:dyDescent="0.3">
      <c r="H6577" s="1"/>
      <c r="K6577" s="1"/>
      <c r="O6577" s="1"/>
      <c r="P6577" s="1"/>
      <c r="T6577" s="1"/>
      <c r="U6577" s="1"/>
    </row>
    <row r="6578" spans="8:21" x14ac:dyDescent="0.3">
      <c r="H6578" s="1"/>
      <c r="K6578" s="1"/>
      <c r="O6578" s="1"/>
      <c r="P6578" s="1"/>
      <c r="T6578" s="1"/>
      <c r="U6578" s="1"/>
    </row>
    <row r="6579" spans="8:21" x14ac:dyDescent="0.3">
      <c r="H6579" s="1"/>
      <c r="K6579" s="1"/>
      <c r="O6579" s="1"/>
      <c r="P6579" s="1"/>
      <c r="T6579" s="1"/>
      <c r="U6579" s="1"/>
    </row>
    <row r="6580" spans="8:21" x14ac:dyDescent="0.3">
      <c r="H6580" s="1"/>
      <c r="K6580" s="1"/>
      <c r="O6580" s="1"/>
      <c r="P6580" s="1"/>
      <c r="T6580" s="1"/>
      <c r="U6580" s="1"/>
    </row>
    <row r="6581" spans="8:21" x14ac:dyDescent="0.3">
      <c r="H6581" s="1"/>
      <c r="K6581" s="1"/>
      <c r="O6581" s="1"/>
      <c r="P6581" s="1"/>
      <c r="T6581" s="1"/>
      <c r="U6581" s="1"/>
    </row>
    <row r="6582" spans="8:21" x14ac:dyDescent="0.3">
      <c r="H6582" s="1"/>
      <c r="K6582" s="1"/>
      <c r="O6582" s="1"/>
      <c r="P6582" s="1"/>
      <c r="T6582" s="1"/>
      <c r="U6582" s="1"/>
    </row>
    <row r="6583" spans="8:21" x14ac:dyDescent="0.3">
      <c r="H6583" s="1"/>
      <c r="K6583" s="1"/>
      <c r="O6583" s="1"/>
      <c r="P6583" s="1"/>
      <c r="T6583" s="1"/>
      <c r="U6583" s="1"/>
    </row>
    <row r="6584" spans="8:21" x14ac:dyDescent="0.3">
      <c r="H6584" s="1"/>
      <c r="K6584" s="1"/>
      <c r="O6584" s="1"/>
      <c r="P6584" s="1"/>
      <c r="T6584" s="1"/>
      <c r="U6584" s="1"/>
    </row>
    <row r="6585" spans="8:21" x14ac:dyDescent="0.3">
      <c r="H6585" s="1"/>
      <c r="K6585" s="1"/>
      <c r="O6585" s="1"/>
      <c r="P6585" s="1"/>
      <c r="T6585" s="1"/>
      <c r="U6585" s="1"/>
    </row>
    <row r="6586" spans="8:21" x14ac:dyDescent="0.3">
      <c r="H6586" s="1"/>
      <c r="K6586" s="1"/>
      <c r="O6586" s="1"/>
      <c r="P6586" s="1"/>
      <c r="T6586" s="1"/>
      <c r="U6586" s="1"/>
    </row>
    <row r="6587" spans="8:21" x14ac:dyDescent="0.3">
      <c r="H6587" s="1"/>
      <c r="K6587" s="1"/>
      <c r="O6587" s="1"/>
      <c r="P6587" s="1"/>
      <c r="T6587" s="1"/>
      <c r="U6587" s="1"/>
    </row>
    <row r="6588" spans="8:21" x14ac:dyDescent="0.3">
      <c r="H6588" s="1"/>
      <c r="K6588" s="1"/>
      <c r="O6588" s="1"/>
      <c r="P6588" s="1"/>
      <c r="T6588" s="1"/>
      <c r="U6588" s="1"/>
    </row>
    <row r="6589" spans="8:21" x14ac:dyDescent="0.3">
      <c r="H6589" s="1"/>
      <c r="K6589" s="1"/>
      <c r="O6589" s="1"/>
      <c r="P6589" s="1"/>
      <c r="T6589" s="1"/>
      <c r="U6589" s="1"/>
    </row>
    <row r="6590" spans="8:21" x14ac:dyDescent="0.3">
      <c r="H6590" s="1"/>
      <c r="K6590" s="1"/>
      <c r="O6590" s="1"/>
      <c r="P6590" s="1"/>
      <c r="T6590" s="1"/>
      <c r="U6590" s="1"/>
    </row>
    <row r="6591" spans="8:21" x14ac:dyDescent="0.3">
      <c r="H6591" s="1"/>
      <c r="K6591" s="1"/>
      <c r="O6591" s="1"/>
      <c r="P6591" s="1"/>
      <c r="T6591" s="1"/>
      <c r="U6591" s="1"/>
    </row>
    <row r="6592" spans="8:21" x14ac:dyDescent="0.3">
      <c r="H6592" s="1"/>
      <c r="K6592" s="1"/>
      <c r="O6592" s="1"/>
      <c r="P6592" s="1"/>
      <c r="T6592" s="1"/>
      <c r="U6592" s="1"/>
    </row>
    <row r="6593" spans="8:21" x14ac:dyDescent="0.3">
      <c r="H6593" s="1"/>
      <c r="K6593" s="1"/>
      <c r="O6593" s="1"/>
      <c r="P6593" s="1"/>
      <c r="T6593" s="1"/>
      <c r="U6593" s="1"/>
    </row>
    <row r="6594" spans="8:21" x14ac:dyDescent="0.3">
      <c r="H6594" s="1"/>
      <c r="K6594" s="1"/>
      <c r="O6594" s="1"/>
      <c r="P6594" s="1"/>
      <c r="T6594" s="1"/>
      <c r="U6594" s="1"/>
    </row>
    <row r="6595" spans="8:21" x14ac:dyDescent="0.3">
      <c r="H6595" s="1"/>
      <c r="K6595" s="1"/>
      <c r="O6595" s="1"/>
      <c r="P6595" s="1"/>
      <c r="T6595" s="1"/>
      <c r="U6595" s="1"/>
    </row>
    <row r="6596" spans="8:21" x14ac:dyDescent="0.3">
      <c r="H6596" s="1"/>
      <c r="K6596" s="1"/>
      <c r="O6596" s="1"/>
      <c r="P6596" s="1"/>
      <c r="T6596" s="1"/>
      <c r="U6596" s="1"/>
    </row>
    <row r="6597" spans="8:21" x14ac:dyDescent="0.3">
      <c r="H6597" s="1"/>
      <c r="K6597" s="1"/>
      <c r="O6597" s="1"/>
      <c r="P6597" s="1"/>
      <c r="T6597" s="1"/>
      <c r="U6597" s="1"/>
    </row>
    <row r="6598" spans="8:21" x14ac:dyDescent="0.3">
      <c r="H6598" s="1"/>
      <c r="K6598" s="1"/>
      <c r="O6598" s="1"/>
      <c r="P6598" s="1"/>
      <c r="T6598" s="1"/>
      <c r="U6598" s="1"/>
    </row>
    <row r="6599" spans="8:21" x14ac:dyDescent="0.3">
      <c r="H6599" s="1"/>
      <c r="K6599" s="1"/>
      <c r="O6599" s="1"/>
      <c r="P6599" s="1"/>
      <c r="T6599" s="1"/>
      <c r="U6599" s="1"/>
    </row>
    <row r="6600" spans="8:21" x14ac:dyDescent="0.3">
      <c r="H6600" s="1"/>
      <c r="K6600" s="1"/>
      <c r="O6600" s="1"/>
      <c r="P6600" s="1"/>
      <c r="T6600" s="1"/>
      <c r="U6600" s="1"/>
    </row>
    <row r="6601" spans="8:21" x14ac:dyDescent="0.3">
      <c r="H6601" s="1"/>
      <c r="K6601" s="1"/>
      <c r="O6601" s="1"/>
      <c r="P6601" s="1"/>
      <c r="T6601" s="1"/>
      <c r="U6601" s="1"/>
    </row>
    <row r="6602" spans="8:21" x14ac:dyDescent="0.3">
      <c r="H6602" s="1"/>
      <c r="K6602" s="1"/>
      <c r="O6602" s="1"/>
      <c r="P6602" s="1"/>
      <c r="T6602" s="1"/>
      <c r="U6602" s="1"/>
    </row>
    <row r="6603" spans="8:21" x14ac:dyDescent="0.3">
      <c r="H6603" s="1"/>
      <c r="K6603" s="1"/>
      <c r="O6603" s="1"/>
      <c r="P6603" s="1"/>
      <c r="T6603" s="1"/>
      <c r="U6603" s="1"/>
    </row>
    <row r="6604" spans="8:21" x14ac:dyDescent="0.3">
      <c r="H6604" s="1"/>
      <c r="K6604" s="1"/>
      <c r="O6604" s="1"/>
      <c r="P6604" s="1"/>
      <c r="T6604" s="1"/>
      <c r="U6604" s="1"/>
    </row>
    <row r="6605" spans="8:21" x14ac:dyDescent="0.3">
      <c r="H6605" s="1"/>
      <c r="K6605" s="1"/>
      <c r="O6605" s="1"/>
      <c r="P6605" s="1"/>
      <c r="T6605" s="1"/>
      <c r="U6605" s="1"/>
    </row>
    <row r="6606" spans="8:21" x14ac:dyDescent="0.3">
      <c r="H6606" s="1"/>
      <c r="K6606" s="1"/>
      <c r="O6606" s="1"/>
      <c r="P6606" s="1"/>
      <c r="T6606" s="1"/>
      <c r="U6606" s="1"/>
    </row>
    <row r="6607" spans="8:21" x14ac:dyDescent="0.3">
      <c r="H6607" s="1"/>
      <c r="K6607" s="1"/>
      <c r="O6607" s="1"/>
      <c r="P6607" s="1"/>
      <c r="T6607" s="1"/>
      <c r="U6607" s="1"/>
    </row>
    <row r="6608" spans="8:21" x14ac:dyDescent="0.3">
      <c r="H6608" s="1"/>
      <c r="K6608" s="1"/>
      <c r="O6608" s="1"/>
      <c r="P6608" s="1"/>
      <c r="T6608" s="1"/>
      <c r="U6608" s="1"/>
    </row>
    <row r="6609" spans="8:21" x14ac:dyDescent="0.3">
      <c r="H6609" s="1"/>
      <c r="K6609" s="1"/>
      <c r="O6609" s="1"/>
      <c r="P6609" s="1"/>
      <c r="T6609" s="1"/>
      <c r="U6609" s="1"/>
    </row>
    <row r="6610" spans="8:21" x14ac:dyDescent="0.3">
      <c r="H6610" s="1"/>
      <c r="K6610" s="1"/>
      <c r="O6610" s="1"/>
      <c r="P6610" s="1"/>
      <c r="T6610" s="1"/>
      <c r="U6610" s="1"/>
    </row>
    <row r="6611" spans="8:21" x14ac:dyDescent="0.3">
      <c r="H6611" s="1"/>
      <c r="K6611" s="1"/>
      <c r="O6611" s="1"/>
      <c r="P6611" s="1"/>
      <c r="T6611" s="1"/>
      <c r="U6611" s="1"/>
    </row>
    <row r="6612" spans="8:21" x14ac:dyDescent="0.3">
      <c r="H6612" s="1"/>
      <c r="K6612" s="1"/>
      <c r="O6612" s="1"/>
      <c r="P6612" s="1"/>
      <c r="T6612" s="1"/>
      <c r="U6612" s="1"/>
    </row>
    <row r="6613" spans="8:21" x14ac:dyDescent="0.3">
      <c r="H6613" s="1"/>
      <c r="K6613" s="1"/>
      <c r="O6613" s="1"/>
      <c r="P6613" s="1"/>
      <c r="T6613" s="1"/>
      <c r="U6613" s="1"/>
    </row>
    <row r="6614" spans="8:21" x14ac:dyDescent="0.3">
      <c r="H6614" s="1"/>
      <c r="K6614" s="1"/>
      <c r="O6614" s="1"/>
      <c r="P6614" s="1"/>
      <c r="T6614" s="1"/>
      <c r="U6614" s="1"/>
    </row>
    <row r="6615" spans="8:21" x14ac:dyDescent="0.3">
      <c r="H6615" s="1"/>
      <c r="K6615" s="1"/>
      <c r="O6615" s="1"/>
      <c r="P6615" s="1"/>
      <c r="T6615" s="1"/>
      <c r="U6615" s="1"/>
    </row>
    <row r="6616" spans="8:21" x14ac:dyDescent="0.3">
      <c r="H6616" s="1"/>
      <c r="K6616" s="1"/>
      <c r="O6616" s="1"/>
      <c r="P6616" s="1"/>
      <c r="T6616" s="1"/>
      <c r="U6616" s="1"/>
    </row>
    <row r="6617" spans="8:21" x14ac:dyDescent="0.3">
      <c r="H6617" s="1"/>
      <c r="K6617" s="1"/>
      <c r="O6617" s="1"/>
      <c r="P6617" s="1"/>
      <c r="T6617" s="1"/>
      <c r="U6617" s="1"/>
    </row>
    <row r="6618" spans="8:21" x14ac:dyDescent="0.3">
      <c r="H6618" s="1"/>
      <c r="K6618" s="1"/>
      <c r="O6618" s="1"/>
      <c r="P6618" s="1"/>
      <c r="T6618" s="1"/>
      <c r="U6618" s="1"/>
    </row>
    <row r="6619" spans="8:21" x14ac:dyDescent="0.3">
      <c r="H6619" s="1"/>
      <c r="K6619" s="1"/>
      <c r="O6619" s="1"/>
      <c r="P6619" s="1"/>
      <c r="T6619" s="1"/>
      <c r="U6619" s="1"/>
    </row>
    <row r="6620" spans="8:21" x14ac:dyDescent="0.3">
      <c r="H6620" s="1"/>
      <c r="K6620" s="1"/>
      <c r="O6620" s="1"/>
      <c r="P6620" s="1"/>
      <c r="T6620" s="1"/>
      <c r="U6620" s="1"/>
    </row>
    <row r="6621" spans="8:21" x14ac:dyDescent="0.3">
      <c r="H6621" s="1"/>
      <c r="K6621" s="1"/>
      <c r="O6621" s="1"/>
      <c r="P6621" s="1"/>
      <c r="T6621" s="1"/>
      <c r="U6621" s="1"/>
    </row>
    <row r="6622" spans="8:21" x14ac:dyDescent="0.3">
      <c r="H6622" s="1"/>
      <c r="K6622" s="1"/>
      <c r="O6622" s="1"/>
      <c r="P6622" s="1"/>
      <c r="T6622" s="1"/>
      <c r="U6622" s="1"/>
    </row>
    <row r="6623" spans="8:21" x14ac:dyDescent="0.3">
      <c r="H6623" s="1"/>
      <c r="K6623" s="1"/>
      <c r="O6623" s="1"/>
      <c r="P6623" s="1"/>
      <c r="T6623" s="1"/>
      <c r="U6623" s="1"/>
    </row>
    <row r="6624" spans="8:21" x14ac:dyDescent="0.3">
      <c r="H6624" s="1"/>
      <c r="K6624" s="1"/>
      <c r="O6624" s="1"/>
      <c r="P6624" s="1"/>
      <c r="T6624" s="1"/>
      <c r="U6624" s="1"/>
    </row>
    <row r="6625" spans="8:21" x14ac:dyDescent="0.3">
      <c r="H6625" s="1"/>
      <c r="K6625" s="1"/>
      <c r="O6625" s="1"/>
      <c r="P6625" s="1"/>
      <c r="T6625" s="1"/>
      <c r="U6625" s="1"/>
    </row>
    <row r="6626" spans="8:21" x14ac:dyDescent="0.3">
      <c r="H6626" s="1"/>
      <c r="K6626" s="1"/>
      <c r="O6626" s="1"/>
      <c r="P6626" s="1"/>
      <c r="T6626" s="1"/>
      <c r="U6626" s="1"/>
    </row>
    <row r="6627" spans="8:21" x14ac:dyDescent="0.3">
      <c r="H6627" s="1"/>
      <c r="K6627" s="1"/>
      <c r="O6627" s="1"/>
      <c r="P6627" s="1"/>
      <c r="T6627" s="1"/>
      <c r="U6627" s="1"/>
    </row>
    <row r="6628" spans="8:21" x14ac:dyDescent="0.3">
      <c r="H6628" s="1"/>
      <c r="K6628" s="1"/>
      <c r="O6628" s="1"/>
      <c r="P6628" s="1"/>
      <c r="T6628" s="1"/>
      <c r="U6628" s="1"/>
    </row>
    <row r="6629" spans="8:21" x14ac:dyDescent="0.3">
      <c r="H6629" s="1"/>
      <c r="K6629" s="1"/>
      <c r="O6629" s="1"/>
      <c r="P6629" s="1"/>
      <c r="T6629" s="1"/>
      <c r="U6629" s="1"/>
    </row>
    <row r="6630" spans="8:21" x14ac:dyDescent="0.3">
      <c r="H6630" s="1"/>
      <c r="K6630" s="1"/>
      <c r="O6630" s="1"/>
      <c r="P6630" s="1"/>
      <c r="T6630" s="1"/>
      <c r="U6630" s="1"/>
    </row>
    <row r="6631" spans="8:21" x14ac:dyDescent="0.3">
      <c r="H6631" s="1"/>
      <c r="K6631" s="1"/>
      <c r="O6631" s="1"/>
      <c r="P6631" s="1"/>
      <c r="T6631" s="1"/>
      <c r="U6631" s="1"/>
    </row>
    <row r="6632" spans="8:21" x14ac:dyDescent="0.3">
      <c r="H6632" s="1"/>
      <c r="K6632" s="1"/>
      <c r="O6632" s="1"/>
      <c r="P6632" s="1"/>
      <c r="T6632" s="1"/>
      <c r="U6632" s="1"/>
    </row>
    <row r="6633" spans="8:21" x14ac:dyDescent="0.3">
      <c r="H6633" s="1"/>
      <c r="K6633" s="1"/>
      <c r="O6633" s="1"/>
      <c r="P6633" s="1"/>
      <c r="T6633" s="1"/>
      <c r="U6633" s="1"/>
    </row>
    <row r="6634" spans="8:21" x14ac:dyDescent="0.3">
      <c r="H6634" s="1"/>
      <c r="K6634" s="1"/>
      <c r="O6634" s="1"/>
      <c r="P6634" s="1"/>
      <c r="T6634" s="1"/>
      <c r="U6634" s="1"/>
    </row>
    <row r="6635" spans="8:21" x14ac:dyDescent="0.3">
      <c r="H6635" s="1"/>
      <c r="K6635" s="1"/>
      <c r="O6635" s="1"/>
      <c r="P6635" s="1"/>
      <c r="T6635" s="1"/>
      <c r="U6635" s="1"/>
    </row>
    <row r="6636" spans="8:21" x14ac:dyDescent="0.3">
      <c r="H6636" s="1"/>
      <c r="K6636" s="1"/>
      <c r="O6636" s="1"/>
      <c r="P6636" s="1"/>
      <c r="T6636" s="1"/>
      <c r="U6636" s="1"/>
    </row>
    <row r="6637" spans="8:21" x14ac:dyDescent="0.3">
      <c r="H6637" s="1"/>
      <c r="K6637" s="1"/>
      <c r="O6637" s="1"/>
      <c r="P6637" s="1"/>
      <c r="T6637" s="1"/>
      <c r="U6637" s="1"/>
    </row>
    <row r="6638" spans="8:21" x14ac:dyDescent="0.3">
      <c r="H6638" s="1"/>
      <c r="K6638" s="1"/>
      <c r="O6638" s="1"/>
      <c r="P6638" s="1"/>
      <c r="T6638" s="1"/>
      <c r="U6638" s="1"/>
    </row>
    <row r="6639" spans="8:21" x14ac:dyDescent="0.3">
      <c r="H6639" s="1"/>
      <c r="K6639" s="1"/>
      <c r="O6639" s="1"/>
      <c r="P6639" s="1"/>
      <c r="T6639" s="1"/>
      <c r="U6639" s="1"/>
    </row>
    <row r="6640" spans="8:21" x14ac:dyDescent="0.3">
      <c r="H6640" s="1"/>
      <c r="K6640" s="1"/>
      <c r="O6640" s="1"/>
      <c r="P6640" s="1"/>
      <c r="T6640" s="1"/>
      <c r="U6640" s="1"/>
    </row>
    <row r="6641" spans="8:21" x14ac:dyDescent="0.3">
      <c r="H6641" s="1"/>
      <c r="K6641" s="1"/>
      <c r="O6641" s="1"/>
      <c r="P6641" s="1"/>
      <c r="T6641" s="1"/>
      <c r="U6641" s="1"/>
    </row>
    <row r="6642" spans="8:21" x14ac:dyDescent="0.3">
      <c r="H6642" s="1"/>
      <c r="K6642" s="1"/>
      <c r="O6642" s="1"/>
      <c r="P6642" s="1"/>
      <c r="T6642" s="1"/>
      <c r="U6642" s="1"/>
    </row>
    <row r="6643" spans="8:21" x14ac:dyDescent="0.3">
      <c r="H6643" s="1"/>
      <c r="K6643" s="1"/>
      <c r="O6643" s="1"/>
      <c r="P6643" s="1"/>
      <c r="T6643" s="1"/>
      <c r="U6643" s="1"/>
    </row>
    <row r="6644" spans="8:21" x14ac:dyDescent="0.3">
      <c r="H6644" s="1"/>
      <c r="K6644" s="1"/>
      <c r="O6644" s="1"/>
      <c r="P6644" s="1"/>
      <c r="T6644" s="1"/>
      <c r="U6644" s="1"/>
    </row>
    <row r="6645" spans="8:21" x14ac:dyDescent="0.3">
      <c r="H6645" s="1"/>
      <c r="K6645" s="1"/>
      <c r="O6645" s="1"/>
      <c r="P6645" s="1"/>
      <c r="T6645" s="1"/>
      <c r="U6645" s="1"/>
    </row>
    <row r="6646" spans="8:21" x14ac:dyDescent="0.3">
      <c r="H6646" s="1"/>
      <c r="K6646" s="1"/>
      <c r="O6646" s="1"/>
      <c r="P6646" s="1"/>
      <c r="T6646" s="1"/>
      <c r="U6646" s="1"/>
    </row>
    <row r="6647" spans="8:21" x14ac:dyDescent="0.3">
      <c r="H6647" s="1"/>
      <c r="K6647" s="1"/>
      <c r="O6647" s="1"/>
      <c r="P6647" s="1"/>
      <c r="T6647" s="1"/>
      <c r="U6647" s="1"/>
    </row>
    <row r="6648" spans="8:21" x14ac:dyDescent="0.3">
      <c r="H6648" s="1"/>
      <c r="K6648" s="1"/>
      <c r="O6648" s="1"/>
      <c r="P6648" s="1"/>
      <c r="T6648" s="1"/>
      <c r="U6648" s="1"/>
    </row>
    <row r="6649" spans="8:21" x14ac:dyDescent="0.3">
      <c r="H6649" s="1"/>
      <c r="K6649" s="1"/>
      <c r="O6649" s="1"/>
      <c r="P6649" s="1"/>
      <c r="T6649" s="1"/>
      <c r="U6649" s="1"/>
    </row>
    <row r="6650" spans="8:21" x14ac:dyDescent="0.3">
      <c r="H6650" s="1"/>
      <c r="K6650" s="1"/>
      <c r="O6650" s="1"/>
      <c r="P6650" s="1"/>
      <c r="T6650" s="1"/>
      <c r="U6650" s="1"/>
    </row>
    <row r="6651" spans="8:21" x14ac:dyDescent="0.3">
      <c r="H6651" s="1"/>
      <c r="K6651" s="1"/>
      <c r="O6651" s="1"/>
      <c r="P6651" s="1"/>
      <c r="T6651" s="1"/>
      <c r="U6651" s="1"/>
    </row>
    <row r="6652" spans="8:21" x14ac:dyDescent="0.3">
      <c r="H6652" s="1"/>
      <c r="K6652" s="1"/>
      <c r="O6652" s="1"/>
      <c r="P6652" s="1"/>
      <c r="T6652" s="1"/>
      <c r="U6652" s="1"/>
    </row>
    <row r="6653" spans="8:21" x14ac:dyDescent="0.3">
      <c r="H6653" s="1"/>
      <c r="K6653" s="1"/>
      <c r="O6653" s="1"/>
      <c r="P6653" s="1"/>
      <c r="T6653" s="1"/>
      <c r="U6653" s="1"/>
    </row>
    <row r="6654" spans="8:21" x14ac:dyDescent="0.3">
      <c r="H6654" s="1"/>
      <c r="K6654" s="1"/>
      <c r="O6654" s="1"/>
      <c r="P6654" s="1"/>
      <c r="T6654" s="1"/>
      <c r="U6654" s="1"/>
    </row>
    <row r="6655" spans="8:21" x14ac:dyDescent="0.3">
      <c r="H6655" s="1"/>
      <c r="K6655" s="1"/>
      <c r="O6655" s="1"/>
      <c r="P6655" s="1"/>
      <c r="T6655" s="1"/>
      <c r="U6655" s="1"/>
    </row>
    <row r="6656" spans="8:21" x14ac:dyDescent="0.3">
      <c r="H6656" s="1"/>
      <c r="K6656" s="1"/>
      <c r="O6656" s="1"/>
      <c r="P6656" s="1"/>
      <c r="T6656" s="1"/>
      <c r="U6656" s="1"/>
    </row>
    <row r="6657" spans="8:21" x14ac:dyDescent="0.3">
      <c r="H6657" s="1"/>
      <c r="K6657" s="1"/>
      <c r="O6657" s="1"/>
      <c r="P6657" s="1"/>
      <c r="T6657" s="1"/>
      <c r="U6657" s="1"/>
    </row>
    <row r="6658" spans="8:21" x14ac:dyDescent="0.3">
      <c r="H6658" s="1"/>
      <c r="K6658" s="1"/>
      <c r="O6658" s="1"/>
      <c r="P6658" s="1"/>
      <c r="T6658" s="1"/>
      <c r="U6658" s="1"/>
    </row>
    <row r="6659" spans="8:21" x14ac:dyDescent="0.3">
      <c r="H6659" s="1"/>
      <c r="K6659" s="1"/>
      <c r="O6659" s="1"/>
      <c r="P6659" s="1"/>
      <c r="T6659" s="1"/>
      <c r="U6659" s="1"/>
    </row>
    <row r="6660" spans="8:21" x14ac:dyDescent="0.3">
      <c r="H6660" s="1"/>
      <c r="K6660" s="1"/>
      <c r="O6660" s="1"/>
      <c r="P6660" s="1"/>
      <c r="T6660" s="1"/>
      <c r="U6660" s="1"/>
    </row>
    <row r="6661" spans="8:21" x14ac:dyDescent="0.3">
      <c r="H6661" s="1"/>
      <c r="K6661" s="1"/>
      <c r="O6661" s="1"/>
      <c r="P6661" s="1"/>
      <c r="T6661" s="1"/>
      <c r="U6661" s="1"/>
    </row>
    <row r="6662" spans="8:21" x14ac:dyDescent="0.3">
      <c r="H6662" s="1"/>
      <c r="K6662" s="1"/>
      <c r="O6662" s="1"/>
      <c r="P6662" s="1"/>
      <c r="T6662" s="1"/>
      <c r="U6662" s="1"/>
    </row>
    <row r="6663" spans="8:21" x14ac:dyDescent="0.3">
      <c r="H6663" s="1"/>
      <c r="K6663" s="1"/>
      <c r="O6663" s="1"/>
      <c r="P6663" s="1"/>
      <c r="T6663" s="1"/>
      <c r="U6663" s="1"/>
    </row>
    <row r="6664" spans="8:21" x14ac:dyDescent="0.3">
      <c r="H6664" s="1"/>
      <c r="K6664" s="1"/>
      <c r="O6664" s="1"/>
      <c r="P6664" s="1"/>
      <c r="T6664" s="1"/>
      <c r="U6664" s="1"/>
    </row>
    <row r="6665" spans="8:21" x14ac:dyDescent="0.3">
      <c r="H6665" s="1"/>
      <c r="K6665" s="1"/>
      <c r="O6665" s="1"/>
      <c r="P6665" s="1"/>
      <c r="T6665" s="1"/>
      <c r="U6665" s="1"/>
    </row>
    <row r="6666" spans="8:21" x14ac:dyDescent="0.3">
      <c r="H6666" s="1"/>
      <c r="K6666" s="1"/>
      <c r="O6666" s="1"/>
      <c r="P6666" s="1"/>
      <c r="T6666" s="1"/>
      <c r="U6666" s="1"/>
    </row>
    <row r="6667" spans="8:21" x14ac:dyDescent="0.3">
      <c r="H6667" s="1"/>
      <c r="K6667" s="1"/>
      <c r="O6667" s="1"/>
      <c r="P6667" s="1"/>
      <c r="T6667" s="1"/>
      <c r="U6667" s="1"/>
    </row>
    <row r="6668" spans="8:21" x14ac:dyDescent="0.3">
      <c r="H6668" s="1"/>
      <c r="K6668" s="1"/>
      <c r="O6668" s="1"/>
      <c r="P6668" s="1"/>
      <c r="T6668" s="1"/>
      <c r="U6668" s="1"/>
    </row>
    <row r="6669" spans="8:21" x14ac:dyDescent="0.3">
      <c r="H6669" s="1"/>
      <c r="K6669" s="1"/>
      <c r="O6669" s="1"/>
      <c r="P6669" s="1"/>
      <c r="T6669" s="1"/>
      <c r="U6669" s="1"/>
    </row>
    <row r="6670" spans="8:21" x14ac:dyDescent="0.3">
      <c r="H6670" s="1"/>
      <c r="K6670" s="1"/>
      <c r="O6670" s="1"/>
      <c r="P6670" s="1"/>
      <c r="T6670" s="1"/>
      <c r="U6670" s="1"/>
    </row>
    <row r="6671" spans="8:21" x14ac:dyDescent="0.3">
      <c r="H6671" s="1"/>
      <c r="K6671" s="1"/>
      <c r="O6671" s="1"/>
      <c r="P6671" s="1"/>
      <c r="T6671" s="1"/>
      <c r="U6671" s="1"/>
    </row>
    <row r="6672" spans="8:21" x14ac:dyDescent="0.3">
      <c r="H6672" s="1"/>
      <c r="K6672" s="1"/>
      <c r="O6672" s="1"/>
      <c r="P6672" s="1"/>
      <c r="T6672" s="1"/>
      <c r="U6672" s="1"/>
    </row>
    <row r="6673" spans="8:21" x14ac:dyDescent="0.3">
      <c r="H6673" s="1"/>
      <c r="K6673" s="1"/>
      <c r="O6673" s="1"/>
      <c r="P6673" s="1"/>
      <c r="T6673" s="1"/>
      <c r="U6673" s="1"/>
    </row>
    <row r="6674" spans="8:21" x14ac:dyDescent="0.3">
      <c r="H6674" s="1"/>
      <c r="K6674" s="1"/>
      <c r="O6674" s="1"/>
      <c r="P6674" s="1"/>
      <c r="T6674" s="1"/>
      <c r="U6674" s="1"/>
    </row>
    <row r="6675" spans="8:21" x14ac:dyDescent="0.3">
      <c r="H6675" s="1"/>
      <c r="K6675" s="1"/>
      <c r="O6675" s="1"/>
      <c r="P6675" s="1"/>
      <c r="T6675" s="1"/>
      <c r="U6675" s="1"/>
    </row>
    <row r="6676" spans="8:21" x14ac:dyDescent="0.3">
      <c r="H6676" s="1"/>
      <c r="K6676" s="1"/>
      <c r="O6676" s="1"/>
      <c r="P6676" s="1"/>
      <c r="T6676" s="1"/>
      <c r="U6676" s="1"/>
    </row>
    <row r="6677" spans="8:21" x14ac:dyDescent="0.3">
      <c r="H6677" s="1"/>
      <c r="K6677" s="1"/>
      <c r="O6677" s="1"/>
      <c r="P6677" s="1"/>
      <c r="T6677" s="1"/>
      <c r="U6677" s="1"/>
    </row>
    <row r="6678" spans="8:21" x14ac:dyDescent="0.3">
      <c r="H6678" s="1"/>
      <c r="K6678" s="1"/>
      <c r="O6678" s="1"/>
      <c r="P6678" s="1"/>
      <c r="T6678" s="1"/>
      <c r="U6678" s="1"/>
    </row>
    <row r="6679" spans="8:21" x14ac:dyDescent="0.3">
      <c r="H6679" s="1"/>
      <c r="K6679" s="1"/>
      <c r="O6679" s="1"/>
      <c r="P6679" s="1"/>
      <c r="T6679" s="1"/>
      <c r="U6679" s="1"/>
    </row>
    <row r="6680" spans="8:21" x14ac:dyDescent="0.3">
      <c r="H6680" s="1"/>
      <c r="K6680" s="1"/>
      <c r="O6680" s="1"/>
      <c r="P6680" s="1"/>
      <c r="T6680" s="1"/>
      <c r="U6680" s="1"/>
    </row>
    <row r="6681" spans="8:21" x14ac:dyDescent="0.3">
      <c r="H6681" s="1"/>
      <c r="K6681" s="1"/>
      <c r="O6681" s="1"/>
      <c r="P6681" s="1"/>
      <c r="T6681" s="1"/>
      <c r="U6681" s="1"/>
    </row>
    <row r="6682" spans="8:21" x14ac:dyDescent="0.3">
      <c r="H6682" s="1"/>
      <c r="K6682" s="1"/>
      <c r="O6682" s="1"/>
      <c r="P6682" s="1"/>
      <c r="T6682" s="1"/>
      <c r="U6682" s="1"/>
    </row>
    <row r="6683" spans="8:21" x14ac:dyDescent="0.3">
      <c r="H6683" s="1"/>
      <c r="K6683" s="1"/>
      <c r="O6683" s="1"/>
      <c r="P6683" s="1"/>
      <c r="T6683" s="1"/>
      <c r="U6683" s="1"/>
    </row>
    <row r="6684" spans="8:21" x14ac:dyDescent="0.3">
      <c r="H6684" s="1"/>
      <c r="K6684" s="1"/>
      <c r="O6684" s="1"/>
      <c r="P6684" s="1"/>
      <c r="T6684" s="1"/>
      <c r="U6684" s="1"/>
    </row>
    <row r="6685" spans="8:21" x14ac:dyDescent="0.3">
      <c r="H6685" s="1"/>
      <c r="K6685" s="1"/>
      <c r="O6685" s="1"/>
      <c r="P6685" s="1"/>
      <c r="T6685" s="1"/>
      <c r="U6685" s="1"/>
    </row>
    <row r="6686" spans="8:21" x14ac:dyDescent="0.3">
      <c r="H6686" s="1"/>
      <c r="K6686" s="1"/>
      <c r="O6686" s="1"/>
      <c r="P6686" s="1"/>
      <c r="T6686" s="1"/>
      <c r="U6686" s="1"/>
    </row>
    <row r="6687" spans="8:21" x14ac:dyDescent="0.3">
      <c r="H6687" s="1"/>
      <c r="K6687" s="1"/>
      <c r="O6687" s="1"/>
      <c r="P6687" s="1"/>
      <c r="T6687" s="1"/>
      <c r="U6687" s="1"/>
    </row>
    <row r="6688" spans="8:21" x14ac:dyDescent="0.3">
      <c r="H6688" s="1"/>
      <c r="K6688" s="1"/>
      <c r="O6688" s="1"/>
      <c r="P6688" s="1"/>
      <c r="T6688" s="1"/>
      <c r="U6688" s="1"/>
    </row>
    <row r="6689" spans="8:21" x14ac:dyDescent="0.3">
      <c r="H6689" s="1"/>
      <c r="K6689" s="1"/>
      <c r="O6689" s="1"/>
      <c r="P6689" s="1"/>
      <c r="T6689" s="1"/>
      <c r="U6689" s="1"/>
    </row>
    <row r="6690" spans="8:21" x14ac:dyDescent="0.3">
      <c r="H6690" s="1"/>
      <c r="K6690" s="1"/>
      <c r="O6690" s="1"/>
      <c r="P6690" s="1"/>
      <c r="T6690" s="1"/>
      <c r="U6690" s="1"/>
    </row>
    <row r="6691" spans="8:21" x14ac:dyDescent="0.3">
      <c r="H6691" s="1"/>
      <c r="K6691" s="1"/>
      <c r="O6691" s="1"/>
      <c r="P6691" s="1"/>
      <c r="T6691" s="1"/>
      <c r="U6691" s="1"/>
    </row>
    <row r="6692" spans="8:21" x14ac:dyDescent="0.3">
      <c r="H6692" s="1"/>
      <c r="K6692" s="1"/>
      <c r="O6692" s="1"/>
      <c r="P6692" s="1"/>
      <c r="T6692" s="1"/>
      <c r="U6692" s="1"/>
    </row>
    <row r="6693" spans="8:21" x14ac:dyDescent="0.3">
      <c r="H6693" s="1"/>
      <c r="K6693" s="1"/>
      <c r="O6693" s="1"/>
      <c r="P6693" s="1"/>
      <c r="T6693" s="1"/>
      <c r="U6693" s="1"/>
    </row>
    <row r="6694" spans="8:21" x14ac:dyDescent="0.3">
      <c r="H6694" s="1"/>
      <c r="K6694" s="1"/>
      <c r="O6694" s="1"/>
      <c r="P6694" s="1"/>
      <c r="T6694" s="1"/>
      <c r="U6694" s="1"/>
    </row>
    <row r="6695" spans="8:21" x14ac:dyDescent="0.3">
      <c r="H6695" s="1"/>
      <c r="K6695" s="1"/>
      <c r="O6695" s="1"/>
      <c r="P6695" s="1"/>
      <c r="T6695" s="1"/>
      <c r="U6695" s="1"/>
    </row>
    <row r="6696" spans="8:21" x14ac:dyDescent="0.3">
      <c r="H6696" s="1"/>
      <c r="K6696" s="1"/>
      <c r="O6696" s="1"/>
      <c r="P6696" s="1"/>
      <c r="T6696" s="1"/>
      <c r="U6696" s="1"/>
    </row>
    <row r="6697" spans="8:21" x14ac:dyDescent="0.3">
      <c r="H6697" s="1"/>
      <c r="K6697" s="1"/>
      <c r="O6697" s="1"/>
      <c r="P6697" s="1"/>
      <c r="T6697" s="1"/>
      <c r="U6697" s="1"/>
    </row>
    <row r="6698" spans="8:21" x14ac:dyDescent="0.3">
      <c r="H6698" s="1"/>
      <c r="K6698" s="1"/>
      <c r="O6698" s="1"/>
      <c r="P6698" s="1"/>
      <c r="T6698" s="1"/>
      <c r="U6698" s="1"/>
    </row>
    <row r="6699" spans="8:21" x14ac:dyDescent="0.3">
      <c r="H6699" s="1"/>
      <c r="K6699" s="1"/>
      <c r="O6699" s="1"/>
      <c r="P6699" s="1"/>
      <c r="T6699" s="1"/>
      <c r="U6699" s="1"/>
    </row>
    <row r="6700" spans="8:21" x14ac:dyDescent="0.3">
      <c r="H6700" s="1"/>
      <c r="K6700" s="1"/>
      <c r="O6700" s="1"/>
      <c r="P6700" s="1"/>
      <c r="T6700" s="1"/>
      <c r="U6700" s="1"/>
    </row>
    <row r="6701" spans="8:21" x14ac:dyDescent="0.3">
      <c r="H6701" s="1"/>
      <c r="K6701" s="1"/>
      <c r="O6701" s="1"/>
      <c r="P6701" s="1"/>
      <c r="T6701" s="1"/>
      <c r="U6701" s="1"/>
    </row>
    <row r="6702" spans="8:21" x14ac:dyDescent="0.3">
      <c r="H6702" s="1"/>
      <c r="K6702" s="1"/>
      <c r="O6702" s="1"/>
      <c r="P6702" s="1"/>
      <c r="T6702" s="1"/>
      <c r="U6702" s="1"/>
    </row>
    <row r="6703" spans="8:21" x14ac:dyDescent="0.3">
      <c r="H6703" s="1"/>
      <c r="K6703" s="1"/>
      <c r="O6703" s="1"/>
      <c r="P6703" s="1"/>
      <c r="T6703" s="1"/>
      <c r="U6703" s="1"/>
    </row>
    <row r="6704" spans="8:21" x14ac:dyDescent="0.3">
      <c r="H6704" s="1"/>
      <c r="K6704" s="1"/>
      <c r="O6704" s="1"/>
      <c r="P6704" s="1"/>
      <c r="T6704" s="1"/>
      <c r="U6704" s="1"/>
    </row>
    <row r="6705" spans="8:21" x14ac:dyDescent="0.3">
      <c r="H6705" s="1"/>
      <c r="K6705" s="1"/>
      <c r="O6705" s="1"/>
      <c r="P6705" s="1"/>
      <c r="T6705" s="1"/>
      <c r="U6705" s="1"/>
    </row>
    <row r="6706" spans="8:21" x14ac:dyDescent="0.3">
      <c r="H6706" s="1"/>
      <c r="K6706" s="1"/>
      <c r="O6706" s="1"/>
      <c r="P6706" s="1"/>
      <c r="T6706" s="1"/>
      <c r="U6706" s="1"/>
    </row>
    <row r="6707" spans="8:21" x14ac:dyDescent="0.3">
      <c r="H6707" s="1"/>
      <c r="K6707" s="1"/>
      <c r="O6707" s="1"/>
      <c r="P6707" s="1"/>
      <c r="T6707" s="1"/>
      <c r="U6707" s="1"/>
    </row>
    <row r="6708" spans="8:21" x14ac:dyDescent="0.3">
      <c r="H6708" s="1"/>
      <c r="K6708" s="1"/>
      <c r="O6708" s="1"/>
      <c r="P6708" s="1"/>
      <c r="T6708" s="1"/>
      <c r="U6708" s="1"/>
    </row>
    <row r="6709" spans="8:21" x14ac:dyDescent="0.3">
      <c r="H6709" s="1"/>
      <c r="K6709" s="1"/>
      <c r="O6709" s="1"/>
      <c r="P6709" s="1"/>
      <c r="T6709" s="1"/>
      <c r="U6709" s="1"/>
    </row>
    <row r="6710" spans="8:21" x14ac:dyDescent="0.3">
      <c r="H6710" s="1"/>
      <c r="K6710" s="1"/>
      <c r="O6710" s="1"/>
      <c r="P6710" s="1"/>
      <c r="T6710" s="1"/>
      <c r="U6710" s="1"/>
    </row>
    <row r="6711" spans="8:21" x14ac:dyDescent="0.3">
      <c r="H6711" s="1"/>
      <c r="K6711" s="1"/>
      <c r="O6711" s="1"/>
      <c r="P6711" s="1"/>
      <c r="T6711" s="1"/>
      <c r="U6711" s="1"/>
    </row>
    <row r="6712" spans="8:21" x14ac:dyDescent="0.3">
      <c r="H6712" s="1"/>
      <c r="K6712" s="1"/>
      <c r="O6712" s="1"/>
      <c r="P6712" s="1"/>
      <c r="T6712" s="1"/>
      <c r="U6712" s="1"/>
    </row>
    <row r="6713" spans="8:21" x14ac:dyDescent="0.3">
      <c r="H6713" s="1"/>
      <c r="K6713" s="1"/>
      <c r="O6713" s="1"/>
      <c r="P6713" s="1"/>
      <c r="T6713" s="1"/>
      <c r="U6713" s="1"/>
    </row>
    <row r="6714" spans="8:21" x14ac:dyDescent="0.3">
      <c r="H6714" s="1"/>
      <c r="K6714" s="1"/>
      <c r="O6714" s="1"/>
      <c r="P6714" s="1"/>
      <c r="T6714" s="1"/>
      <c r="U6714" s="1"/>
    </row>
    <row r="6715" spans="8:21" x14ac:dyDescent="0.3">
      <c r="H6715" s="1"/>
      <c r="K6715" s="1"/>
      <c r="O6715" s="1"/>
      <c r="P6715" s="1"/>
      <c r="T6715" s="1"/>
      <c r="U6715" s="1"/>
    </row>
    <row r="6716" spans="8:21" x14ac:dyDescent="0.3">
      <c r="H6716" s="1"/>
      <c r="K6716" s="1"/>
      <c r="O6716" s="1"/>
      <c r="P6716" s="1"/>
      <c r="T6716" s="1"/>
      <c r="U6716" s="1"/>
    </row>
    <row r="6717" spans="8:21" x14ac:dyDescent="0.3">
      <c r="H6717" s="1"/>
      <c r="K6717" s="1"/>
      <c r="O6717" s="1"/>
      <c r="P6717" s="1"/>
      <c r="T6717" s="1"/>
      <c r="U6717" s="1"/>
    </row>
    <row r="6718" spans="8:21" x14ac:dyDescent="0.3">
      <c r="H6718" s="1"/>
      <c r="K6718" s="1"/>
      <c r="O6718" s="1"/>
      <c r="P6718" s="1"/>
      <c r="T6718" s="1"/>
      <c r="U6718" s="1"/>
    </row>
    <row r="6719" spans="8:21" x14ac:dyDescent="0.3">
      <c r="H6719" s="1"/>
      <c r="K6719" s="1"/>
      <c r="O6719" s="1"/>
      <c r="P6719" s="1"/>
      <c r="T6719" s="1"/>
      <c r="U6719" s="1"/>
    </row>
    <row r="6720" spans="8:21" x14ac:dyDescent="0.3">
      <c r="H6720" s="1"/>
      <c r="K6720" s="1"/>
      <c r="O6720" s="1"/>
      <c r="P6720" s="1"/>
      <c r="T6720" s="1"/>
      <c r="U6720" s="1"/>
    </row>
    <row r="6721" spans="8:21" x14ac:dyDescent="0.3">
      <c r="H6721" s="1"/>
      <c r="K6721" s="1"/>
      <c r="O6721" s="1"/>
      <c r="P6721" s="1"/>
      <c r="T6721" s="1"/>
      <c r="U6721" s="1"/>
    </row>
    <row r="6722" spans="8:21" x14ac:dyDescent="0.3">
      <c r="H6722" s="1"/>
      <c r="K6722" s="1"/>
      <c r="O6722" s="1"/>
      <c r="P6722" s="1"/>
      <c r="T6722" s="1"/>
      <c r="U6722" s="1"/>
    </row>
    <row r="6723" spans="8:21" x14ac:dyDescent="0.3">
      <c r="H6723" s="1"/>
      <c r="K6723" s="1"/>
      <c r="O6723" s="1"/>
      <c r="P6723" s="1"/>
      <c r="T6723" s="1"/>
      <c r="U6723" s="1"/>
    </row>
    <row r="6724" spans="8:21" x14ac:dyDescent="0.3">
      <c r="H6724" s="1"/>
      <c r="K6724" s="1"/>
      <c r="O6724" s="1"/>
      <c r="P6724" s="1"/>
      <c r="T6724" s="1"/>
      <c r="U6724" s="1"/>
    </row>
    <row r="6725" spans="8:21" x14ac:dyDescent="0.3">
      <c r="H6725" s="1"/>
      <c r="K6725" s="1"/>
      <c r="O6725" s="1"/>
      <c r="P6725" s="1"/>
      <c r="T6725" s="1"/>
      <c r="U6725" s="1"/>
    </row>
    <row r="6726" spans="8:21" x14ac:dyDescent="0.3">
      <c r="H6726" s="1"/>
      <c r="K6726" s="1"/>
      <c r="O6726" s="1"/>
      <c r="P6726" s="1"/>
      <c r="T6726" s="1"/>
      <c r="U6726" s="1"/>
    </row>
    <row r="6727" spans="8:21" x14ac:dyDescent="0.3">
      <c r="H6727" s="1"/>
      <c r="K6727" s="1"/>
      <c r="O6727" s="1"/>
      <c r="P6727" s="1"/>
      <c r="T6727" s="1"/>
      <c r="U6727" s="1"/>
    </row>
    <row r="6728" spans="8:21" x14ac:dyDescent="0.3">
      <c r="H6728" s="1"/>
      <c r="K6728" s="1"/>
      <c r="O6728" s="1"/>
      <c r="P6728" s="1"/>
      <c r="T6728" s="1"/>
      <c r="U6728" s="1"/>
    </row>
    <row r="6729" spans="8:21" x14ac:dyDescent="0.3">
      <c r="H6729" s="1"/>
      <c r="K6729" s="1"/>
      <c r="O6729" s="1"/>
      <c r="P6729" s="1"/>
      <c r="T6729" s="1"/>
      <c r="U6729" s="1"/>
    </row>
    <row r="6730" spans="8:21" x14ac:dyDescent="0.3">
      <c r="H6730" s="1"/>
      <c r="K6730" s="1"/>
      <c r="O6730" s="1"/>
      <c r="P6730" s="1"/>
      <c r="T6730" s="1"/>
      <c r="U6730" s="1"/>
    </row>
    <row r="6731" spans="8:21" x14ac:dyDescent="0.3">
      <c r="H6731" s="1"/>
      <c r="K6731" s="1"/>
      <c r="O6731" s="1"/>
      <c r="P6731" s="1"/>
      <c r="T6731" s="1"/>
      <c r="U6731" s="1"/>
    </row>
    <row r="6732" spans="8:21" x14ac:dyDescent="0.3">
      <c r="H6732" s="1"/>
      <c r="K6732" s="1"/>
      <c r="O6732" s="1"/>
      <c r="P6732" s="1"/>
      <c r="T6732" s="1"/>
      <c r="U6732" s="1"/>
    </row>
    <row r="6733" spans="8:21" x14ac:dyDescent="0.3">
      <c r="H6733" s="1"/>
      <c r="K6733" s="1"/>
      <c r="O6733" s="1"/>
      <c r="P6733" s="1"/>
      <c r="T6733" s="1"/>
      <c r="U6733" s="1"/>
    </row>
    <row r="6734" spans="8:21" x14ac:dyDescent="0.3">
      <c r="H6734" s="1"/>
      <c r="K6734" s="1"/>
      <c r="O6734" s="1"/>
      <c r="P6734" s="1"/>
      <c r="T6734" s="1"/>
      <c r="U6734" s="1"/>
    </row>
    <row r="6735" spans="8:21" x14ac:dyDescent="0.3">
      <c r="H6735" s="1"/>
      <c r="K6735" s="1"/>
      <c r="O6735" s="1"/>
      <c r="P6735" s="1"/>
      <c r="T6735" s="1"/>
      <c r="U6735" s="1"/>
    </row>
    <row r="6736" spans="8:21" x14ac:dyDescent="0.3">
      <c r="H6736" s="1"/>
      <c r="K6736" s="1"/>
      <c r="O6736" s="1"/>
      <c r="P6736" s="1"/>
      <c r="T6736" s="1"/>
      <c r="U6736" s="1"/>
    </row>
    <row r="6737" spans="8:21" x14ac:dyDescent="0.3">
      <c r="H6737" s="1"/>
      <c r="K6737" s="1"/>
      <c r="O6737" s="1"/>
      <c r="P6737" s="1"/>
      <c r="T6737" s="1"/>
      <c r="U6737" s="1"/>
    </row>
    <row r="6738" spans="8:21" x14ac:dyDescent="0.3">
      <c r="H6738" s="1"/>
      <c r="K6738" s="1"/>
      <c r="O6738" s="1"/>
      <c r="P6738" s="1"/>
      <c r="T6738" s="1"/>
      <c r="U6738" s="1"/>
    </row>
    <row r="6739" spans="8:21" x14ac:dyDescent="0.3">
      <c r="H6739" s="1"/>
      <c r="K6739" s="1"/>
      <c r="O6739" s="1"/>
      <c r="P6739" s="1"/>
      <c r="T6739" s="1"/>
      <c r="U6739" s="1"/>
    </row>
    <row r="6740" spans="8:21" x14ac:dyDescent="0.3">
      <c r="H6740" s="1"/>
      <c r="K6740" s="1"/>
      <c r="O6740" s="1"/>
      <c r="P6740" s="1"/>
      <c r="T6740" s="1"/>
      <c r="U6740" s="1"/>
    </row>
    <row r="6741" spans="8:21" x14ac:dyDescent="0.3">
      <c r="H6741" s="1"/>
      <c r="K6741" s="1"/>
      <c r="O6741" s="1"/>
      <c r="P6741" s="1"/>
      <c r="T6741" s="1"/>
      <c r="U6741" s="1"/>
    </row>
    <row r="6742" spans="8:21" x14ac:dyDescent="0.3">
      <c r="H6742" s="1"/>
      <c r="K6742" s="1"/>
      <c r="O6742" s="1"/>
      <c r="P6742" s="1"/>
      <c r="T6742" s="1"/>
      <c r="U6742" s="1"/>
    </row>
    <row r="6743" spans="8:21" x14ac:dyDescent="0.3">
      <c r="H6743" s="1"/>
      <c r="K6743" s="1"/>
      <c r="O6743" s="1"/>
      <c r="P6743" s="1"/>
      <c r="T6743" s="1"/>
      <c r="U6743" s="1"/>
    </row>
    <row r="6744" spans="8:21" x14ac:dyDescent="0.3">
      <c r="H6744" s="1"/>
      <c r="K6744" s="1"/>
      <c r="O6744" s="1"/>
      <c r="P6744" s="1"/>
      <c r="T6744" s="1"/>
      <c r="U6744" s="1"/>
    </row>
    <row r="6745" spans="8:21" x14ac:dyDescent="0.3">
      <c r="H6745" s="1"/>
      <c r="K6745" s="1"/>
      <c r="O6745" s="1"/>
      <c r="P6745" s="1"/>
      <c r="T6745" s="1"/>
      <c r="U6745" s="1"/>
    </row>
    <row r="6746" spans="8:21" x14ac:dyDescent="0.3">
      <c r="H6746" s="1"/>
      <c r="K6746" s="1"/>
      <c r="O6746" s="1"/>
      <c r="P6746" s="1"/>
      <c r="T6746" s="1"/>
      <c r="U6746" s="1"/>
    </row>
    <row r="6747" spans="8:21" x14ac:dyDescent="0.3">
      <c r="H6747" s="1"/>
      <c r="K6747" s="1"/>
      <c r="O6747" s="1"/>
      <c r="P6747" s="1"/>
      <c r="T6747" s="1"/>
      <c r="U6747" s="1"/>
    </row>
    <row r="6748" spans="8:21" x14ac:dyDescent="0.3">
      <c r="H6748" s="1"/>
      <c r="K6748" s="1"/>
      <c r="O6748" s="1"/>
      <c r="P6748" s="1"/>
      <c r="T6748" s="1"/>
      <c r="U6748" s="1"/>
    </row>
    <row r="6749" spans="8:21" x14ac:dyDescent="0.3">
      <c r="H6749" s="1"/>
      <c r="K6749" s="1"/>
      <c r="O6749" s="1"/>
      <c r="P6749" s="1"/>
      <c r="T6749" s="1"/>
      <c r="U6749" s="1"/>
    </row>
    <row r="6750" spans="8:21" x14ac:dyDescent="0.3">
      <c r="H6750" s="1"/>
      <c r="K6750" s="1"/>
      <c r="O6750" s="1"/>
      <c r="P6750" s="1"/>
      <c r="T6750" s="1"/>
      <c r="U6750" s="1"/>
    </row>
    <row r="6751" spans="8:21" x14ac:dyDescent="0.3">
      <c r="H6751" s="1"/>
      <c r="K6751" s="1"/>
      <c r="O6751" s="1"/>
      <c r="P6751" s="1"/>
      <c r="T6751" s="1"/>
      <c r="U6751" s="1"/>
    </row>
    <row r="6752" spans="8:21" x14ac:dyDescent="0.3">
      <c r="H6752" s="1"/>
      <c r="K6752" s="1"/>
      <c r="O6752" s="1"/>
      <c r="P6752" s="1"/>
      <c r="T6752" s="1"/>
      <c r="U6752" s="1"/>
    </row>
    <row r="6753" spans="8:21" x14ac:dyDescent="0.3">
      <c r="H6753" s="1"/>
      <c r="K6753" s="1"/>
      <c r="O6753" s="1"/>
      <c r="P6753" s="1"/>
      <c r="T6753" s="1"/>
      <c r="U6753" s="1"/>
    </row>
    <row r="6754" spans="8:21" x14ac:dyDescent="0.3">
      <c r="H6754" s="1"/>
      <c r="K6754" s="1"/>
      <c r="O6754" s="1"/>
      <c r="P6754" s="1"/>
      <c r="T6754" s="1"/>
      <c r="U6754" s="1"/>
    </row>
    <row r="6755" spans="8:21" x14ac:dyDescent="0.3">
      <c r="H6755" s="1"/>
      <c r="K6755" s="1"/>
      <c r="O6755" s="1"/>
      <c r="P6755" s="1"/>
      <c r="T6755" s="1"/>
      <c r="U6755" s="1"/>
    </row>
    <row r="6756" spans="8:21" x14ac:dyDescent="0.3">
      <c r="H6756" s="1"/>
      <c r="K6756" s="1"/>
      <c r="O6756" s="1"/>
      <c r="P6756" s="1"/>
      <c r="T6756" s="1"/>
      <c r="U6756" s="1"/>
    </row>
    <row r="6757" spans="8:21" x14ac:dyDescent="0.3">
      <c r="H6757" s="1"/>
      <c r="K6757" s="1"/>
      <c r="O6757" s="1"/>
      <c r="P6757" s="1"/>
      <c r="T6757" s="1"/>
      <c r="U6757" s="1"/>
    </row>
    <row r="6758" spans="8:21" x14ac:dyDescent="0.3">
      <c r="H6758" s="1"/>
      <c r="K6758" s="1"/>
      <c r="O6758" s="1"/>
      <c r="P6758" s="1"/>
      <c r="T6758" s="1"/>
      <c r="U6758" s="1"/>
    </row>
    <row r="6759" spans="8:21" x14ac:dyDescent="0.3">
      <c r="H6759" s="1"/>
      <c r="K6759" s="1"/>
      <c r="O6759" s="1"/>
      <c r="P6759" s="1"/>
      <c r="T6759" s="1"/>
      <c r="U6759" s="1"/>
    </row>
    <row r="6760" spans="8:21" x14ac:dyDescent="0.3">
      <c r="H6760" s="1"/>
      <c r="K6760" s="1"/>
      <c r="O6760" s="1"/>
      <c r="P6760" s="1"/>
      <c r="T6760" s="1"/>
      <c r="U6760" s="1"/>
    </row>
    <row r="6761" spans="8:21" x14ac:dyDescent="0.3">
      <c r="H6761" s="1"/>
      <c r="K6761" s="1"/>
      <c r="O6761" s="1"/>
      <c r="P6761" s="1"/>
      <c r="T6761" s="1"/>
      <c r="U6761" s="1"/>
    </row>
    <row r="6762" spans="8:21" x14ac:dyDescent="0.3">
      <c r="H6762" s="1"/>
      <c r="K6762" s="1"/>
      <c r="O6762" s="1"/>
      <c r="P6762" s="1"/>
      <c r="T6762" s="1"/>
      <c r="U6762" s="1"/>
    </row>
    <row r="6763" spans="8:21" x14ac:dyDescent="0.3">
      <c r="H6763" s="1"/>
      <c r="K6763" s="1"/>
      <c r="O6763" s="1"/>
      <c r="P6763" s="1"/>
      <c r="T6763" s="1"/>
      <c r="U6763" s="1"/>
    </row>
    <row r="6764" spans="8:21" x14ac:dyDescent="0.3">
      <c r="H6764" s="1"/>
      <c r="K6764" s="1"/>
      <c r="O6764" s="1"/>
      <c r="P6764" s="1"/>
      <c r="T6764" s="1"/>
      <c r="U6764" s="1"/>
    </row>
    <row r="6765" spans="8:21" x14ac:dyDescent="0.3">
      <c r="H6765" s="1"/>
      <c r="K6765" s="1"/>
      <c r="O6765" s="1"/>
      <c r="P6765" s="1"/>
      <c r="T6765" s="1"/>
      <c r="U6765" s="1"/>
    </row>
    <row r="6766" spans="8:21" x14ac:dyDescent="0.3">
      <c r="H6766" s="1"/>
      <c r="K6766" s="1"/>
      <c r="O6766" s="1"/>
      <c r="P6766" s="1"/>
      <c r="T6766" s="1"/>
      <c r="U6766" s="1"/>
    </row>
    <row r="6767" spans="8:21" x14ac:dyDescent="0.3">
      <c r="H6767" s="1"/>
      <c r="K6767" s="1"/>
      <c r="O6767" s="1"/>
      <c r="P6767" s="1"/>
      <c r="T6767" s="1"/>
      <c r="U6767" s="1"/>
    </row>
    <row r="6768" spans="8:21" x14ac:dyDescent="0.3">
      <c r="H6768" s="1"/>
      <c r="K6768" s="1"/>
      <c r="O6768" s="1"/>
      <c r="P6768" s="1"/>
      <c r="T6768" s="1"/>
      <c r="U6768" s="1"/>
    </row>
    <row r="6769" spans="8:21" x14ac:dyDescent="0.3">
      <c r="H6769" s="1"/>
      <c r="K6769" s="1"/>
      <c r="O6769" s="1"/>
      <c r="P6769" s="1"/>
      <c r="T6769" s="1"/>
      <c r="U6769" s="1"/>
    </row>
    <row r="6770" spans="8:21" x14ac:dyDescent="0.3">
      <c r="H6770" s="1"/>
      <c r="K6770" s="1"/>
      <c r="O6770" s="1"/>
      <c r="P6770" s="1"/>
      <c r="T6770" s="1"/>
      <c r="U6770" s="1"/>
    </row>
    <row r="6771" spans="8:21" x14ac:dyDescent="0.3">
      <c r="H6771" s="1"/>
      <c r="K6771" s="1"/>
      <c r="O6771" s="1"/>
      <c r="P6771" s="1"/>
      <c r="T6771" s="1"/>
      <c r="U6771" s="1"/>
    </row>
    <row r="6772" spans="8:21" x14ac:dyDescent="0.3">
      <c r="H6772" s="1"/>
      <c r="K6772" s="1"/>
      <c r="O6772" s="1"/>
      <c r="P6772" s="1"/>
      <c r="T6772" s="1"/>
      <c r="U6772" s="1"/>
    </row>
    <row r="6773" spans="8:21" x14ac:dyDescent="0.3">
      <c r="H6773" s="1"/>
      <c r="K6773" s="1"/>
      <c r="O6773" s="1"/>
      <c r="P6773" s="1"/>
      <c r="T6773" s="1"/>
      <c r="U6773" s="1"/>
    </row>
    <row r="6774" spans="8:21" x14ac:dyDescent="0.3">
      <c r="H6774" s="1"/>
      <c r="K6774" s="1"/>
      <c r="O6774" s="1"/>
      <c r="P6774" s="1"/>
      <c r="T6774" s="1"/>
      <c r="U6774" s="1"/>
    </row>
    <row r="6775" spans="8:21" x14ac:dyDescent="0.3">
      <c r="H6775" s="1"/>
      <c r="K6775" s="1"/>
      <c r="O6775" s="1"/>
      <c r="P6775" s="1"/>
      <c r="T6775" s="1"/>
      <c r="U6775" s="1"/>
    </row>
    <row r="6776" spans="8:21" x14ac:dyDescent="0.3">
      <c r="H6776" s="1"/>
      <c r="K6776" s="1"/>
      <c r="O6776" s="1"/>
      <c r="P6776" s="1"/>
      <c r="T6776" s="1"/>
      <c r="U6776" s="1"/>
    </row>
    <row r="6777" spans="8:21" x14ac:dyDescent="0.3">
      <c r="H6777" s="1"/>
      <c r="K6777" s="1"/>
      <c r="O6777" s="1"/>
      <c r="P6777" s="1"/>
      <c r="T6777" s="1"/>
      <c r="U6777" s="1"/>
    </row>
    <row r="6778" spans="8:21" x14ac:dyDescent="0.3">
      <c r="H6778" s="1"/>
      <c r="K6778" s="1"/>
      <c r="O6778" s="1"/>
      <c r="P6778" s="1"/>
      <c r="T6778" s="1"/>
      <c r="U6778" s="1"/>
    </row>
    <row r="6779" spans="8:21" x14ac:dyDescent="0.3">
      <c r="H6779" s="1"/>
      <c r="K6779" s="1"/>
      <c r="O6779" s="1"/>
      <c r="P6779" s="1"/>
      <c r="T6779" s="1"/>
      <c r="U6779" s="1"/>
    </row>
    <row r="6780" spans="8:21" x14ac:dyDescent="0.3">
      <c r="H6780" s="1"/>
      <c r="K6780" s="1"/>
      <c r="O6780" s="1"/>
      <c r="P6780" s="1"/>
      <c r="T6780" s="1"/>
      <c r="U6780" s="1"/>
    </row>
    <row r="6781" spans="8:21" x14ac:dyDescent="0.3">
      <c r="H6781" s="1"/>
      <c r="K6781" s="1"/>
      <c r="O6781" s="1"/>
      <c r="P6781" s="1"/>
      <c r="T6781" s="1"/>
      <c r="U6781" s="1"/>
    </row>
    <row r="6782" spans="8:21" x14ac:dyDescent="0.3">
      <c r="H6782" s="1"/>
      <c r="K6782" s="1"/>
      <c r="O6782" s="1"/>
      <c r="P6782" s="1"/>
      <c r="T6782" s="1"/>
      <c r="U6782" s="1"/>
    </row>
    <row r="6783" spans="8:21" x14ac:dyDescent="0.3">
      <c r="H6783" s="1"/>
      <c r="K6783" s="1"/>
      <c r="O6783" s="1"/>
      <c r="P6783" s="1"/>
      <c r="T6783" s="1"/>
      <c r="U6783" s="1"/>
    </row>
    <row r="6784" spans="8:21" x14ac:dyDescent="0.3">
      <c r="H6784" s="1"/>
      <c r="K6784" s="1"/>
      <c r="O6784" s="1"/>
      <c r="P6784" s="1"/>
      <c r="T6784" s="1"/>
      <c r="U6784" s="1"/>
    </row>
    <row r="6785" spans="8:21" x14ac:dyDescent="0.3">
      <c r="H6785" s="1"/>
      <c r="K6785" s="1"/>
      <c r="O6785" s="1"/>
      <c r="P6785" s="1"/>
      <c r="T6785" s="1"/>
      <c r="U6785" s="1"/>
    </row>
    <row r="6786" spans="8:21" x14ac:dyDescent="0.3">
      <c r="H6786" s="1"/>
      <c r="K6786" s="1"/>
      <c r="O6786" s="1"/>
      <c r="P6786" s="1"/>
      <c r="T6786" s="1"/>
      <c r="U6786" s="1"/>
    </row>
    <row r="6787" spans="8:21" x14ac:dyDescent="0.3">
      <c r="H6787" s="1"/>
      <c r="K6787" s="1"/>
      <c r="O6787" s="1"/>
      <c r="P6787" s="1"/>
      <c r="T6787" s="1"/>
      <c r="U6787" s="1"/>
    </row>
    <row r="6788" spans="8:21" x14ac:dyDescent="0.3">
      <c r="H6788" s="1"/>
      <c r="K6788" s="1"/>
      <c r="O6788" s="1"/>
      <c r="P6788" s="1"/>
      <c r="T6788" s="1"/>
      <c r="U6788" s="1"/>
    </row>
    <row r="6789" spans="8:21" x14ac:dyDescent="0.3">
      <c r="H6789" s="1"/>
      <c r="K6789" s="1"/>
      <c r="O6789" s="1"/>
      <c r="P6789" s="1"/>
      <c r="T6789" s="1"/>
      <c r="U6789" s="1"/>
    </row>
    <row r="6790" spans="8:21" x14ac:dyDescent="0.3">
      <c r="H6790" s="1"/>
      <c r="K6790" s="1"/>
      <c r="O6790" s="1"/>
      <c r="P6790" s="1"/>
      <c r="T6790" s="1"/>
      <c r="U6790" s="1"/>
    </row>
    <row r="6791" spans="8:21" x14ac:dyDescent="0.3">
      <c r="H6791" s="1"/>
      <c r="K6791" s="1"/>
      <c r="O6791" s="1"/>
      <c r="P6791" s="1"/>
      <c r="T6791" s="1"/>
      <c r="U6791" s="1"/>
    </row>
    <row r="6792" spans="8:21" x14ac:dyDescent="0.3">
      <c r="H6792" s="1"/>
      <c r="K6792" s="1"/>
      <c r="O6792" s="1"/>
      <c r="P6792" s="1"/>
      <c r="T6792" s="1"/>
      <c r="U6792" s="1"/>
    </row>
    <row r="6793" spans="8:21" x14ac:dyDescent="0.3">
      <c r="H6793" s="1"/>
      <c r="K6793" s="1"/>
      <c r="O6793" s="1"/>
      <c r="P6793" s="1"/>
      <c r="T6793" s="1"/>
      <c r="U6793" s="1"/>
    </row>
    <row r="6794" spans="8:21" x14ac:dyDescent="0.3">
      <c r="H6794" s="1"/>
      <c r="K6794" s="1"/>
      <c r="O6794" s="1"/>
      <c r="P6794" s="1"/>
      <c r="T6794" s="1"/>
      <c r="U6794" s="1"/>
    </row>
    <row r="6795" spans="8:21" x14ac:dyDescent="0.3">
      <c r="H6795" s="1"/>
      <c r="K6795" s="1"/>
      <c r="O6795" s="1"/>
      <c r="P6795" s="1"/>
      <c r="T6795" s="1"/>
      <c r="U6795" s="1"/>
    </row>
    <row r="6796" spans="8:21" x14ac:dyDescent="0.3">
      <c r="H6796" s="1"/>
      <c r="K6796" s="1"/>
      <c r="O6796" s="1"/>
      <c r="P6796" s="1"/>
      <c r="T6796" s="1"/>
      <c r="U6796" s="1"/>
    </row>
    <row r="6797" spans="8:21" x14ac:dyDescent="0.3">
      <c r="H6797" s="1"/>
      <c r="K6797" s="1"/>
      <c r="O6797" s="1"/>
      <c r="P6797" s="1"/>
      <c r="T6797" s="1"/>
      <c r="U6797" s="1"/>
    </row>
    <row r="6798" spans="8:21" x14ac:dyDescent="0.3">
      <c r="H6798" s="1"/>
      <c r="K6798" s="1"/>
      <c r="O6798" s="1"/>
      <c r="P6798" s="1"/>
      <c r="T6798" s="1"/>
      <c r="U6798" s="1"/>
    </row>
    <row r="6799" spans="8:21" x14ac:dyDescent="0.3">
      <c r="H6799" s="1"/>
      <c r="K6799" s="1"/>
      <c r="O6799" s="1"/>
      <c r="P6799" s="1"/>
      <c r="T6799" s="1"/>
      <c r="U6799" s="1"/>
    </row>
    <row r="6800" spans="8:21" x14ac:dyDescent="0.3">
      <c r="H6800" s="1"/>
      <c r="K6800" s="1"/>
      <c r="O6800" s="1"/>
      <c r="P6800" s="1"/>
      <c r="T6800" s="1"/>
      <c r="U6800" s="1"/>
    </row>
    <row r="6801" spans="8:21" x14ac:dyDescent="0.3">
      <c r="H6801" s="1"/>
      <c r="K6801" s="1"/>
      <c r="O6801" s="1"/>
      <c r="P6801" s="1"/>
      <c r="T6801" s="1"/>
      <c r="U6801" s="1"/>
    </row>
    <row r="6802" spans="8:21" x14ac:dyDescent="0.3">
      <c r="H6802" s="1"/>
      <c r="K6802" s="1"/>
      <c r="O6802" s="1"/>
      <c r="P6802" s="1"/>
      <c r="T6802" s="1"/>
      <c r="U6802" s="1"/>
    </row>
    <row r="6803" spans="8:21" x14ac:dyDescent="0.3">
      <c r="H6803" s="1"/>
      <c r="K6803" s="1"/>
      <c r="O6803" s="1"/>
      <c r="P6803" s="1"/>
      <c r="T6803" s="1"/>
      <c r="U6803" s="1"/>
    </row>
    <row r="6804" spans="8:21" x14ac:dyDescent="0.3">
      <c r="H6804" s="1"/>
      <c r="K6804" s="1"/>
      <c r="O6804" s="1"/>
      <c r="P6804" s="1"/>
      <c r="T6804" s="1"/>
      <c r="U6804" s="1"/>
    </row>
    <row r="6805" spans="8:21" x14ac:dyDescent="0.3">
      <c r="H6805" s="1"/>
      <c r="K6805" s="1"/>
      <c r="O6805" s="1"/>
      <c r="P6805" s="1"/>
      <c r="T6805" s="1"/>
      <c r="U6805" s="1"/>
    </row>
    <row r="6806" spans="8:21" x14ac:dyDescent="0.3">
      <c r="H6806" s="1"/>
      <c r="K6806" s="1"/>
      <c r="O6806" s="1"/>
      <c r="P6806" s="1"/>
      <c r="T6806" s="1"/>
      <c r="U6806" s="1"/>
    </row>
    <row r="6807" spans="8:21" x14ac:dyDescent="0.3">
      <c r="H6807" s="1"/>
      <c r="K6807" s="1"/>
      <c r="O6807" s="1"/>
      <c r="P6807" s="1"/>
      <c r="T6807" s="1"/>
      <c r="U6807" s="1"/>
    </row>
    <row r="6808" spans="8:21" x14ac:dyDescent="0.3">
      <c r="H6808" s="1"/>
      <c r="K6808" s="1"/>
      <c r="O6808" s="1"/>
      <c r="P6808" s="1"/>
      <c r="T6808" s="1"/>
      <c r="U6808" s="1"/>
    </row>
    <row r="6809" spans="8:21" x14ac:dyDescent="0.3">
      <c r="H6809" s="1"/>
      <c r="K6809" s="1"/>
      <c r="O6809" s="1"/>
      <c r="P6809" s="1"/>
      <c r="T6809" s="1"/>
      <c r="U6809" s="1"/>
    </row>
    <row r="6810" spans="8:21" x14ac:dyDescent="0.3">
      <c r="H6810" s="1"/>
      <c r="K6810" s="1"/>
      <c r="O6810" s="1"/>
      <c r="P6810" s="1"/>
      <c r="T6810" s="1"/>
      <c r="U6810" s="1"/>
    </row>
    <row r="6811" spans="8:21" x14ac:dyDescent="0.3">
      <c r="H6811" s="1"/>
      <c r="K6811" s="1"/>
      <c r="O6811" s="1"/>
      <c r="P6811" s="1"/>
      <c r="T6811" s="1"/>
      <c r="U6811" s="1"/>
    </row>
    <row r="6812" spans="8:21" x14ac:dyDescent="0.3">
      <c r="H6812" s="1"/>
      <c r="K6812" s="1"/>
      <c r="O6812" s="1"/>
      <c r="P6812" s="1"/>
      <c r="T6812" s="1"/>
      <c r="U6812" s="1"/>
    </row>
    <row r="6813" spans="8:21" x14ac:dyDescent="0.3">
      <c r="H6813" s="1"/>
      <c r="K6813" s="1"/>
      <c r="O6813" s="1"/>
      <c r="P6813" s="1"/>
      <c r="T6813" s="1"/>
      <c r="U6813" s="1"/>
    </row>
    <row r="6814" spans="8:21" x14ac:dyDescent="0.3">
      <c r="H6814" s="1"/>
      <c r="K6814" s="1"/>
      <c r="O6814" s="1"/>
      <c r="P6814" s="1"/>
      <c r="T6814" s="1"/>
      <c r="U6814" s="1"/>
    </row>
    <row r="6815" spans="8:21" x14ac:dyDescent="0.3">
      <c r="H6815" s="1"/>
      <c r="K6815" s="1"/>
      <c r="O6815" s="1"/>
      <c r="P6815" s="1"/>
      <c r="T6815" s="1"/>
      <c r="U6815" s="1"/>
    </row>
    <row r="6816" spans="8:21" x14ac:dyDescent="0.3">
      <c r="H6816" s="1"/>
      <c r="K6816" s="1"/>
      <c r="O6816" s="1"/>
      <c r="P6816" s="1"/>
      <c r="T6816" s="1"/>
      <c r="U6816" s="1"/>
    </row>
    <row r="6817" spans="8:21" x14ac:dyDescent="0.3">
      <c r="H6817" s="1"/>
      <c r="K6817" s="1"/>
      <c r="O6817" s="1"/>
      <c r="P6817" s="1"/>
      <c r="T6817" s="1"/>
      <c r="U6817" s="1"/>
    </row>
    <row r="6818" spans="8:21" x14ac:dyDescent="0.3">
      <c r="H6818" s="1"/>
      <c r="K6818" s="1"/>
      <c r="O6818" s="1"/>
      <c r="P6818" s="1"/>
      <c r="T6818" s="1"/>
      <c r="U6818" s="1"/>
    </row>
    <row r="6819" spans="8:21" x14ac:dyDescent="0.3">
      <c r="H6819" s="1"/>
      <c r="K6819" s="1"/>
      <c r="O6819" s="1"/>
      <c r="P6819" s="1"/>
      <c r="T6819" s="1"/>
      <c r="U6819" s="1"/>
    </row>
    <row r="6820" spans="8:21" x14ac:dyDescent="0.3">
      <c r="H6820" s="1"/>
      <c r="K6820" s="1"/>
      <c r="O6820" s="1"/>
      <c r="P6820" s="1"/>
      <c r="T6820" s="1"/>
      <c r="U6820" s="1"/>
    </row>
    <row r="6821" spans="8:21" x14ac:dyDescent="0.3">
      <c r="H6821" s="1"/>
      <c r="K6821" s="1"/>
      <c r="O6821" s="1"/>
      <c r="P6821" s="1"/>
      <c r="T6821" s="1"/>
      <c r="U6821" s="1"/>
    </row>
    <row r="6822" spans="8:21" x14ac:dyDescent="0.3">
      <c r="H6822" s="1"/>
      <c r="K6822" s="1"/>
      <c r="O6822" s="1"/>
      <c r="P6822" s="1"/>
      <c r="T6822" s="1"/>
      <c r="U6822" s="1"/>
    </row>
    <row r="6823" spans="8:21" x14ac:dyDescent="0.3">
      <c r="H6823" s="1"/>
      <c r="K6823" s="1"/>
      <c r="O6823" s="1"/>
      <c r="P6823" s="1"/>
      <c r="T6823" s="1"/>
      <c r="U6823" s="1"/>
    </row>
    <row r="6824" spans="8:21" x14ac:dyDescent="0.3">
      <c r="H6824" s="1"/>
      <c r="K6824" s="1"/>
      <c r="O6824" s="1"/>
      <c r="P6824" s="1"/>
      <c r="T6824" s="1"/>
      <c r="U6824" s="1"/>
    </row>
    <row r="6825" spans="8:21" x14ac:dyDescent="0.3">
      <c r="H6825" s="1"/>
      <c r="K6825" s="1"/>
      <c r="O6825" s="1"/>
      <c r="P6825" s="1"/>
      <c r="T6825" s="1"/>
      <c r="U6825" s="1"/>
    </row>
    <row r="6826" spans="8:21" x14ac:dyDescent="0.3">
      <c r="H6826" s="1"/>
      <c r="K6826" s="1"/>
      <c r="O6826" s="1"/>
      <c r="P6826" s="1"/>
      <c r="T6826" s="1"/>
      <c r="U6826" s="1"/>
    </row>
    <row r="6827" spans="8:21" x14ac:dyDescent="0.3">
      <c r="H6827" s="1"/>
      <c r="K6827" s="1"/>
      <c r="O6827" s="1"/>
      <c r="P6827" s="1"/>
      <c r="T6827" s="1"/>
      <c r="U6827" s="1"/>
    </row>
    <row r="6828" spans="8:21" x14ac:dyDescent="0.3">
      <c r="H6828" s="1"/>
      <c r="K6828" s="1"/>
      <c r="O6828" s="1"/>
      <c r="P6828" s="1"/>
      <c r="T6828" s="1"/>
      <c r="U6828" s="1"/>
    </row>
    <row r="6829" spans="8:21" x14ac:dyDescent="0.3">
      <c r="H6829" s="1"/>
      <c r="K6829" s="1"/>
      <c r="O6829" s="1"/>
      <c r="P6829" s="1"/>
      <c r="T6829" s="1"/>
      <c r="U6829" s="1"/>
    </row>
    <row r="6830" spans="8:21" x14ac:dyDescent="0.3">
      <c r="H6830" s="1"/>
      <c r="K6830" s="1"/>
      <c r="O6830" s="1"/>
      <c r="P6830" s="1"/>
      <c r="T6830" s="1"/>
      <c r="U6830" s="1"/>
    </row>
    <row r="6831" spans="8:21" x14ac:dyDescent="0.3">
      <c r="H6831" s="1"/>
      <c r="K6831" s="1"/>
      <c r="O6831" s="1"/>
      <c r="P6831" s="1"/>
      <c r="T6831" s="1"/>
      <c r="U6831" s="1"/>
    </row>
    <row r="6832" spans="8:21" x14ac:dyDescent="0.3">
      <c r="H6832" s="1"/>
      <c r="K6832" s="1"/>
      <c r="O6832" s="1"/>
      <c r="P6832" s="1"/>
      <c r="T6832" s="1"/>
      <c r="U6832" s="1"/>
    </row>
    <row r="6833" spans="8:21" x14ac:dyDescent="0.3">
      <c r="H6833" s="1"/>
      <c r="K6833" s="1"/>
      <c r="O6833" s="1"/>
      <c r="P6833" s="1"/>
      <c r="T6833" s="1"/>
      <c r="U6833" s="1"/>
    </row>
    <row r="6834" spans="8:21" x14ac:dyDescent="0.3">
      <c r="H6834" s="1"/>
      <c r="K6834" s="1"/>
      <c r="O6834" s="1"/>
      <c r="P6834" s="1"/>
      <c r="T6834" s="1"/>
      <c r="U6834" s="1"/>
    </row>
    <row r="6835" spans="8:21" x14ac:dyDescent="0.3">
      <c r="H6835" s="1"/>
      <c r="K6835" s="1"/>
      <c r="O6835" s="1"/>
      <c r="P6835" s="1"/>
      <c r="T6835" s="1"/>
      <c r="U6835" s="1"/>
    </row>
    <row r="6836" spans="8:21" x14ac:dyDescent="0.3">
      <c r="H6836" s="1"/>
      <c r="K6836" s="1"/>
      <c r="O6836" s="1"/>
      <c r="P6836" s="1"/>
      <c r="T6836" s="1"/>
      <c r="U6836" s="1"/>
    </row>
    <row r="6837" spans="8:21" x14ac:dyDescent="0.3">
      <c r="H6837" s="1"/>
      <c r="K6837" s="1"/>
      <c r="O6837" s="1"/>
      <c r="P6837" s="1"/>
      <c r="T6837" s="1"/>
      <c r="U6837" s="1"/>
    </row>
    <row r="6838" spans="8:21" x14ac:dyDescent="0.3">
      <c r="H6838" s="1"/>
      <c r="K6838" s="1"/>
      <c r="O6838" s="1"/>
      <c r="P6838" s="1"/>
      <c r="T6838" s="1"/>
      <c r="U6838" s="1"/>
    </row>
    <row r="6839" spans="8:21" x14ac:dyDescent="0.3">
      <c r="H6839" s="1"/>
      <c r="K6839" s="1"/>
      <c r="O6839" s="1"/>
      <c r="P6839" s="1"/>
      <c r="T6839" s="1"/>
      <c r="U6839" s="1"/>
    </row>
    <row r="6840" spans="8:21" x14ac:dyDescent="0.3">
      <c r="H6840" s="1"/>
      <c r="K6840" s="1"/>
      <c r="O6840" s="1"/>
      <c r="P6840" s="1"/>
      <c r="T6840" s="1"/>
      <c r="U6840" s="1"/>
    </row>
    <row r="6841" spans="8:21" x14ac:dyDescent="0.3">
      <c r="H6841" s="1"/>
      <c r="K6841" s="1"/>
      <c r="O6841" s="1"/>
      <c r="P6841" s="1"/>
      <c r="T6841" s="1"/>
      <c r="U6841" s="1"/>
    </row>
    <row r="6842" spans="8:21" x14ac:dyDescent="0.3">
      <c r="H6842" s="1"/>
      <c r="K6842" s="1"/>
      <c r="O6842" s="1"/>
      <c r="P6842" s="1"/>
      <c r="T6842" s="1"/>
      <c r="U6842" s="1"/>
    </row>
    <row r="6843" spans="8:21" x14ac:dyDescent="0.3">
      <c r="H6843" s="1"/>
      <c r="K6843" s="1"/>
      <c r="O6843" s="1"/>
      <c r="P6843" s="1"/>
      <c r="T6843" s="1"/>
      <c r="U6843" s="1"/>
    </row>
    <row r="6844" spans="8:21" x14ac:dyDescent="0.3">
      <c r="H6844" s="1"/>
      <c r="K6844" s="1"/>
      <c r="O6844" s="1"/>
      <c r="P6844" s="1"/>
      <c r="T6844" s="1"/>
      <c r="U6844" s="1"/>
    </row>
    <row r="6845" spans="8:21" x14ac:dyDescent="0.3">
      <c r="H6845" s="1"/>
      <c r="K6845" s="1"/>
      <c r="O6845" s="1"/>
      <c r="P6845" s="1"/>
      <c r="T6845" s="1"/>
      <c r="U6845" s="1"/>
    </row>
    <row r="6846" spans="8:21" x14ac:dyDescent="0.3">
      <c r="H6846" s="1"/>
      <c r="K6846" s="1"/>
      <c r="O6846" s="1"/>
      <c r="P6846" s="1"/>
      <c r="T6846" s="1"/>
      <c r="U6846" s="1"/>
    </row>
    <row r="6847" spans="8:21" x14ac:dyDescent="0.3">
      <c r="H6847" s="1"/>
      <c r="K6847" s="1"/>
      <c r="O6847" s="1"/>
      <c r="P6847" s="1"/>
      <c r="T6847" s="1"/>
      <c r="U6847" s="1"/>
    </row>
    <row r="6848" spans="8:21" x14ac:dyDescent="0.3">
      <c r="H6848" s="1"/>
      <c r="K6848" s="1"/>
      <c r="O6848" s="1"/>
      <c r="P6848" s="1"/>
      <c r="T6848" s="1"/>
      <c r="U6848" s="1"/>
    </row>
    <row r="6849" spans="8:21" x14ac:dyDescent="0.3">
      <c r="H6849" s="1"/>
      <c r="K6849" s="1"/>
      <c r="O6849" s="1"/>
      <c r="P6849" s="1"/>
      <c r="T6849" s="1"/>
      <c r="U6849" s="1"/>
    </row>
    <row r="6850" spans="8:21" x14ac:dyDescent="0.3">
      <c r="H6850" s="1"/>
      <c r="K6850" s="1"/>
      <c r="O6850" s="1"/>
      <c r="P6850" s="1"/>
      <c r="T6850" s="1"/>
      <c r="U6850" s="1"/>
    </row>
    <row r="6851" spans="8:21" x14ac:dyDescent="0.3">
      <c r="H6851" s="1"/>
      <c r="K6851" s="1"/>
      <c r="O6851" s="1"/>
      <c r="P6851" s="1"/>
      <c r="T6851" s="1"/>
      <c r="U6851" s="1"/>
    </row>
    <row r="6852" spans="8:21" x14ac:dyDescent="0.3">
      <c r="H6852" s="1"/>
      <c r="K6852" s="1"/>
      <c r="O6852" s="1"/>
      <c r="P6852" s="1"/>
      <c r="T6852" s="1"/>
      <c r="U6852" s="1"/>
    </row>
    <row r="6853" spans="8:21" x14ac:dyDescent="0.3">
      <c r="H6853" s="1"/>
      <c r="K6853" s="1"/>
      <c r="O6853" s="1"/>
      <c r="P6853" s="1"/>
      <c r="T6853" s="1"/>
      <c r="U6853" s="1"/>
    </row>
    <row r="6854" spans="8:21" x14ac:dyDescent="0.3">
      <c r="H6854" s="1"/>
      <c r="K6854" s="1"/>
      <c r="O6854" s="1"/>
      <c r="P6854" s="1"/>
      <c r="T6854" s="1"/>
      <c r="U6854" s="1"/>
    </row>
    <row r="6855" spans="8:21" x14ac:dyDescent="0.3">
      <c r="H6855" s="1"/>
      <c r="K6855" s="1"/>
      <c r="O6855" s="1"/>
      <c r="P6855" s="1"/>
      <c r="T6855" s="1"/>
      <c r="U6855" s="1"/>
    </row>
    <row r="6856" spans="8:21" x14ac:dyDescent="0.3">
      <c r="H6856" s="1"/>
      <c r="K6856" s="1"/>
      <c r="O6856" s="1"/>
      <c r="P6856" s="1"/>
      <c r="T6856" s="1"/>
      <c r="U6856" s="1"/>
    </row>
    <row r="6857" spans="8:21" x14ac:dyDescent="0.3">
      <c r="H6857" s="1"/>
      <c r="K6857" s="1"/>
      <c r="O6857" s="1"/>
      <c r="P6857" s="1"/>
      <c r="T6857" s="1"/>
      <c r="U6857" s="1"/>
    </row>
    <row r="6858" spans="8:21" x14ac:dyDescent="0.3">
      <c r="H6858" s="1"/>
      <c r="K6858" s="1"/>
      <c r="O6858" s="1"/>
      <c r="P6858" s="1"/>
      <c r="T6858" s="1"/>
      <c r="U6858" s="1"/>
    </row>
    <row r="6859" spans="8:21" x14ac:dyDescent="0.3">
      <c r="H6859" s="1"/>
      <c r="K6859" s="1"/>
      <c r="O6859" s="1"/>
      <c r="P6859" s="1"/>
      <c r="T6859" s="1"/>
      <c r="U6859" s="1"/>
    </row>
    <row r="6860" spans="8:21" x14ac:dyDescent="0.3">
      <c r="H6860" s="1"/>
      <c r="K6860" s="1"/>
      <c r="O6860" s="1"/>
      <c r="P6860" s="1"/>
      <c r="T6860" s="1"/>
      <c r="U6860" s="1"/>
    </row>
    <row r="6861" spans="8:21" x14ac:dyDescent="0.3">
      <c r="H6861" s="1"/>
      <c r="K6861" s="1"/>
      <c r="O6861" s="1"/>
      <c r="P6861" s="1"/>
      <c r="T6861" s="1"/>
      <c r="U6861" s="1"/>
    </row>
    <row r="6862" spans="8:21" x14ac:dyDescent="0.3">
      <c r="H6862" s="1"/>
      <c r="K6862" s="1"/>
      <c r="O6862" s="1"/>
      <c r="P6862" s="1"/>
      <c r="T6862" s="1"/>
      <c r="U6862" s="1"/>
    </row>
    <row r="6863" spans="8:21" x14ac:dyDescent="0.3">
      <c r="H6863" s="1"/>
      <c r="K6863" s="1"/>
      <c r="O6863" s="1"/>
      <c r="P6863" s="1"/>
      <c r="T6863" s="1"/>
      <c r="U6863" s="1"/>
    </row>
    <row r="6864" spans="8:21" x14ac:dyDescent="0.3">
      <c r="H6864" s="1"/>
      <c r="K6864" s="1"/>
      <c r="O6864" s="1"/>
      <c r="P6864" s="1"/>
      <c r="T6864" s="1"/>
      <c r="U6864" s="1"/>
    </row>
    <row r="6865" spans="8:21" x14ac:dyDescent="0.3">
      <c r="H6865" s="1"/>
      <c r="K6865" s="1"/>
      <c r="O6865" s="1"/>
      <c r="P6865" s="1"/>
      <c r="T6865" s="1"/>
      <c r="U6865" s="1"/>
    </row>
    <row r="6866" spans="8:21" x14ac:dyDescent="0.3">
      <c r="H6866" s="1"/>
      <c r="K6866" s="1"/>
      <c r="O6866" s="1"/>
      <c r="P6866" s="1"/>
      <c r="T6866" s="1"/>
      <c r="U6866" s="1"/>
    </row>
    <row r="6867" spans="8:21" x14ac:dyDescent="0.3">
      <c r="H6867" s="1"/>
      <c r="K6867" s="1"/>
      <c r="O6867" s="1"/>
      <c r="P6867" s="1"/>
      <c r="T6867" s="1"/>
      <c r="U6867" s="1"/>
    </row>
    <row r="6868" spans="8:21" x14ac:dyDescent="0.3">
      <c r="H6868" s="1"/>
      <c r="K6868" s="1"/>
      <c r="O6868" s="1"/>
      <c r="P6868" s="1"/>
      <c r="T6868" s="1"/>
      <c r="U6868" s="1"/>
    </row>
    <row r="6869" spans="8:21" x14ac:dyDescent="0.3">
      <c r="H6869" s="1"/>
      <c r="K6869" s="1"/>
      <c r="O6869" s="1"/>
      <c r="P6869" s="1"/>
      <c r="T6869" s="1"/>
      <c r="U6869" s="1"/>
    </row>
    <row r="6870" spans="8:21" x14ac:dyDescent="0.3">
      <c r="H6870" s="1"/>
      <c r="K6870" s="1"/>
      <c r="O6870" s="1"/>
      <c r="P6870" s="1"/>
      <c r="T6870" s="1"/>
      <c r="U6870" s="1"/>
    </row>
    <row r="6871" spans="8:21" x14ac:dyDescent="0.3">
      <c r="H6871" s="1"/>
      <c r="K6871" s="1"/>
      <c r="O6871" s="1"/>
      <c r="P6871" s="1"/>
      <c r="T6871" s="1"/>
      <c r="U6871" s="1"/>
    </row>
    <row r="6872" spans="8:21" x14ac:dyDescent="0.3">
      <c r="H6872" s="1"/>
      <c r="K6872" s="1"/>
      <c r="O6872" s="1"/>
      <c r="P6872" s="1"/>
      <c r="T6872" s="1"/>
      <c r="U6872" s="1"/>
    </row>
    <row r="6873" spans="8:21" x14ac:dyDescent="0.3">
      <c r="H6873" s="1"/>
      <c r="K6873" s="1"/>
      <c r="O6873" s="1"/>
      <c r="P6873" s="1"/>
      <c r="T6873" s="1"/>
      <c r="U6873" s="1"/>
    </row>
    <row r="6874" spans="8:21" x14ac:dyDescent="0.3">
      <c r="H6874" s="1"/>
      <c r="K6874" s="1"/>
      <c r="O6874" s="1"/>
      <c r="P6874" s="1"/>
      <c r="T6874" s="1"/>
      <c r="U6874" s="1"/>
    </row>
    <row r="6875" spans="8:21" x14ac:dyDescent="0.3">
      <c r="H6875" s="1"/>
      <c r="K6875" s="1"/>
      <c r="O6875" s="1"/>
      <c r="P6875" s="1"/>
      <c r="T6875" s="1"/>
      <c r="U6875" s="1"/>
    </row>
    <row r="6876" spans="8:21" x14ac:dyDescent="0.3">
      <c r="H6876" s="1"/>
      <c r="K6876" s="1"/>
      <c r="O6876" s="1"/>
      <c r="P6876" s="1"/>
      <c r="T6876" s="1"/>
      <c r="U6876" s="1"/>
    </row>
    <row r="6877" spans="8:21" x14ac:dyDescent="0.3">
      <c r="H6877" s="1"/>
      <c r="K6877" s="1"/>
      <c r="O6877" s="1"/>
      <c r="P6877" s="1"/>
      <c r="T6877" s="1"/>
      <c r="U6877" s="1"/>
    </row>
    <row r="6878" spans="8:21" x14ac:dyDescent="0.3">
      <c r="H6878" s="1"/>
      <c r="K6878" s="1"/>
      <c r="O6878" s="1"/>
      <c r="P6878" s="1"/>
      <c r="T6878" s="1"/>
      <c r="U6878" s="1"/>
    </row>
    <row r="6879" spans="8:21" x14ac:dyDescent="0.3">
      <c r="H6879" s="1"/>
      <c r="K6879" s="1"/>
      <c r="O6879" s="1"/>
      <c r="P6879" s="1"/>
      <c r="T6879" s="1"/>
      <c r="U6879" s="1"/>
    </row>
    <row r="6880" spans="8:21" x14ac:dyDescent="0.3">
      <c r="H6880" s="1"/>
      <c r="K6880" s="1"/>
      <c r="O6880" s="1"/>
      <c r="P6880" s="1"/>
      <c r="T6880" s="1"/>
      <c r="U6880" s="1"/>
    </row>
    <row r="6881" spans="8:21" x14ac:dyDescent="0.3">
      <c r="H6881" s="1"/>
      <c r="K6881" s="1"/>
      <c r="O6881" s="1"/>
      <c r="P6881" s="1"/>
      <c r="T6881" s="1"/>
      <c r="U6881" s="1"/>
    </row>
    <row r="6882" spans="8:21" x14ac:dyDescent="0.3">
      <c r="H6882" s="1"/>
      <c r="K6882" s="1"/>
      <c r="O6882" s="1"/>
      <c r="P6882" s="1"/>
      <c r="T6882" s="1"/>
      <c r="U6882" s="1"/>
    </row>
    <row r="6883" spans="8:21" x14ac:dyDescent="0.3">
      <c r="H6883" s="1"/>
      <c r="K6883" s="1"/>
      <c r="O6883" s="1"/>
      <c r="P6883" s="1"/>
      <c r="T6883" s="1"/>
      <c r="U6883" s="1"/>
    </row>
    <row r="6884" spans="8:21" x14ac:dyDescent="0.3">
      <c r="H6884" s="1"/>
      <c r="K6884" s="1"/>
      <c r="O6884" s="1"/>
      <c r="P6884" s="1"/>
      <c r="T6884" s="1"/>
      <c r="U6884" s="1"/>
    </row>
    <row r="6885" spans="8:21" x14ac:dyDescent="0.3">
      <c r="H6885" s="1"/>
      <c r="K6885" s="1"/>
      <c r="O6885" s="1"/>
      <c r="P6885" s="1"/>
      <c r="T6885" s="1"/>
      <c r="U6885" s="1"/>
    </row>
    <row r="6886" spans="8:21" x14ac:dyDescent="0.3">
      <c r="H6886" s="1"/>
      <c r="K6886" s="1"/>
      <c r="O6886" s="1"/>
      <c r="P6886" s="1"/>
      <c r="T6886" s="1"/>
      <c r="U6886" s="1"/>
    </row>
    <row r="6887" spans="8:21" x14ac:dyDescent="0.3">
      <c r="H6887" s="1"/>
      <c r="K6887" s="1"/>
      <c r="O6887" s="1"/>
      <c r="P6887" s="1"/>
      <c r="T6887" s="1"/>
      <c r="U6887" s="1"/>
    </row>
    <row r="6888" spans="8:21" x14ac:dyDescent="0.3">
      <c r="H6888" s="1"/>
      <c r="K6888" s="1"/>
      <c r="O6888" s="1"/>
      <c r="P6888" s="1"/>
      <c r="T6888" s="1"/>
      <c r="U6888" s="1"/>
    </row>
    <row r="6889" spans="8:21" x14ac:dyDescent="0.3">
      <c r="H6889" s="1"/>
      <c r="K6889" s="1"/>
      <c r="O6889" s="1"/>
      <c r="P6889" s="1"/>
      <c r="T6889" s="1"/>
      <c r="U6889" s="1"/>
    </row>
    <row r="6890" spans="8:21" x14ac:dyDescent="0.3">
      <c r="H6890" s="1"/>
      <c r="K6890" s="1"/>
      <c r="O6890" s="1"/>
      <c r="P6890" s="1"/>
      <c r="T6890" s="1"/>
      <c r="U6890" s="1"/>
    </row>
    <row r="6891" spans="8:21" x14ac:dyDescent="0.3">
      <c r="H6891" s="1"/>
      <c r="K6891" s="1"/>
      <c r="O6891" s="1"/>
      <c r="P6891" s="1"/>
      <c r="T6891" s="1"/>
      <c r="U6891" s="1"/>
    </row>
    <row r="6892" spans="8:21" x14ac:dyDescent="0.3">
      <c r="H6892" s="1"/>
      <c r="K6892" s="1"/>
      <c r="O6892" s="1"/>
      <c r="P6892" s="1"/>
      <c r="T6892" s="1"/>
      <c r="U6892" s="1"/>
    </row>
    <row r="6893" spans="8:21" x14ac:dyDescent="0.3">
      <c r="H6893" s="1"/>
      <c r="K6893" s="1"/>
      <c r="O6893" s="1"/>
      <c r="P6893" s="1"/>
      <c r="T6893" s="1"/>
      <c r="U6893" s="1"/>
    </row>
    <row r="6894" spans="8:21" x14ac:dyDescent="0.3">
      <c r="H6894" s="1"/>
      <c r="K6894" s="1"/>
      <c r="O6894" s="1"/>
      <c r="P6894" s="1"/>
      <c r="T6894" s="1"/>
      <c r="U6894" s="1"/>
    </row>
    <row r="6895" spans="8:21" x14ac:dyDescent="0.3">
      <c r="H6895" s="1"/>
      <c r="K6895" s="1"/>
      <c r="O6895" s="1"/>
      <c r="P6895" s="1"/>
      <c r="T6895" s="1"/>
      <c r="U6895" s="1"/>
    </row>
    <row r="6896" spans="8:21" x14ac:dyDescent="0.3">
      <c r="H6896" s="1"/>
      <c r="K6896" s="1"/>
      <c r="O6896" s="1"/>
      <c r="P6896" s="1"/>
      <c r="T6896" s="1"/>
      <c r="U6896" s="1"/>
    </row>
    <row r="6897" spans="8:21" x14ac:dyDescent="0.3">
      <c r="H6897" s="1"/>
      <c r="K6897" s="1"/>
      <c r="O6897" s="1"/>
      <c r="P6897" s="1"/>
      <c r="T6897" s="1"/>
      <c r="U6897" s="1"/>
    </row>
    <row r="6898" spans="8:21" x14ac:dyDescent="0.3">
      <c r="H6898" s="1"/>
      <c r="K6898" s="1"/>
      <c r="O6898" s="1"/>
      <c r="P6898" s="1"/>
      <c r="T6898" s="1"/>
      <c r="U6898" s="1"/>
    </row>
    <row r="6899" spans="8:21" x14ac:dyDescent="0.3">
      <c r="H6899" s="1"/>
      <c r="K6899" s="1"/>
      <c r="O6899" s="1"/>
      <c r="P6899" s="1"/>
      <c r="T6899" s="1"/>
      <c r="U6899" s="1"/>
    </row>
    <row r="6900" spans="8:21" x14ac:dyDescent="0.3">
      <c r="H6900" s="1"/>
      <c r="K6900" s="1"/>
      <c r="O6900" s="1"/>
      <c r="P6900" s="1"/>
      <c r="T6900" s="1"/>
      <c r="U6900" s="1"/>
    </row>
    <row r="6901" spans="8:21" x14ac:dyDescent="0.3">
      <c r="H6901" s="1"/>
      <c r="K6901" s="1"/>
      <c r="O6901" s="1"/>
      <c r="P6901" s="1"/>
      <c r="T6901" s="1"/>
      <c r="U6901" s="1"/>
    </row>
    <row r="6902" spans="8:21" x14ac:dyDescent="0.3">
      <c r="H6902" s="1"/>
      <c r="K6902" s="1"/>
      <c r="O6902" s="1"/>
      <c r="P6902" s="1"/>
      <c r="T6902" s="1"/>
      <c r="U6902" s="1"/>
    </row>
    <row r="6903" spans="8:21" x14ac:dyDescent="0.3">
      <c r="H6903" s="1"/>
      <c r="K6903" s="1"/>
      <c r="O6903" s="1"/>
      <c r="P6903" s="1"/>
      <c r="T6903" s="1"/>
      <c r="U6903" s="1"/>
    </row>
    <row r="6904" spans="8:21" x14ac:dyDescent="0.3">
      <c r="H6904" s="1"/>
      <c r="K6904" s="1"/>
      <c r="O6904" s="1"/>
      <c r="P6904" s="1"/>
      <c r="T6904" s="1"/>
      <c r="U6904" s="1"/>
    </row>
    <row r="6905" spans="8:21" x14ac:dyDescent="0.3">
      <c r="H6905" s="1"/>
      <c r="K6905" s="1"/>
      <c r="O6905" s="1"/>
      <c r="P6905" s="1"/>
      <c r="T6905" s="1"/>
      <c r="U6905" s="1"/>
    </row>
    <row r="6906" spans="8:21" x14ac:dyDescent="0.3">
      <c r="H6906" s="1"/>
      <c r="K6906" s="1"/>
      <c r="O6906" s="1"/>
      <c r="P6906" s="1"/>
      <c r="T6906" s="1"/>
      <c r="U6906" s="1"/>
    </row>
    <row r="6907" spans="8:21" x14ac:dyDescent="0.3">
      <c r="H6907" s="1"/>
      <c r="K6907" s="1"/>
      <c r="O6907" s="1"/>
      <c r="P6907" s="1"/>
      <c r="T6907" s="1"/>
      <c r="U6907" s="1"/>
    </row>
    <row r="6908" spans="8:21" x14ac:dyDescent="0.3">
      <c r="H6908" s="1"/>
      <c r="K6908" s="1"/>
      <c r="O6908" s="1"/>
      <c r="P6908" s="1"/>
      <c r="T6908" s="1"/>
      <c r="U6908" s="1"/>
    </row>
    <row r="6909" spans="8:21" x14ac:dyDescent="0.3">
      <c r="H6909" s="1"/>
      <c r="K6909" s="1"/>
      <c r="O6909" s="1"/>
      <c r="P6909" s="1"/>
      <c r="T6909" s="1"/>
      <c r="U6909" s="1"/>
    </row>
    <row r="6910" spans="8:21" x14ac:dyDescent="0.3">
      <c r="H6910" s="1"/>
      <c r="K6910" s="1"/>
      <c r="O6910" s="1"/>
      <c r="P6910" s="1"/>
      <c r="T6910" s="1"/>
      <c r="U6910" s="1"/>
    </row>
    <row r="6911" spans="8:21" x14ac:dyDescent="0.3">
      <c r="H6911" s="1"/>
      <c r="K6911" s="1"/>
      <c r="O6911" s="1"/>
      <c r="P6911" s="1"/>
      <c r="T6911" s="1"/>
      <c r="U6911" s="1"/>
    </row>
    <row r="6912" spans="8:21" x14ac:dyDescent="0.3">
      <c r="H6912" s="1"/>
      <c r="K6912" s="1"/>
      <c r="O6912" s="1"/>
      <c r="P6912" s="1"/>
      <c r="T6912" s="1"/>
      <c r="U6912" s="1"/>
    </row>
    <row r="6913" spans="8:21" x14ac:dyDescent="0.3">
      <c r="H6913" s="1"/>
      <c r="K6913" s="1"/>
      <c r="O6913" s="1"/>
      <c r="P6913" s="1"/>
      <c r="T6913" s="1"/>
      <c r="U6913" s="1"/>
    </row>
    <row r="6914" spans="8:21" x14ac:dyDescent="0.3">
      <c r="H6914" s="1"/>
      <c r="K6914" s="1"/>
      <c r="O6914" s="1"/>
      <c r="P6914" s="1"/>
      <c r="T6914" s="1"/>
      <c r="U6914" s="1"/>
    </row>
    <row r="6915" spans="8:21" x14ac:dyDescent="0.3">
      <c r="H6915" s="1"/>
      <c r="K6915" s="1"/>
      <c r="O6915" s="1"/>
      <c r="P6915" s="1"/>
      <c r="T6915" s="1"/>
      <c r="U6915" s="1"/>
    </row>
    <row r="6916" spans="8:21" x14ac:dyDescent="0.3">
      <c r="H6916" s="1"/>
      <c r="K6916" s="1"/>
      <c r="O6916" s="1"/>
      <c r="P6916" s="1"/>
      <c r="T6916" s="1"/>
      <c r="U6916" s="1"/>
    </row>
    <row r="6917" spans="8:21" x14ac:dyDescent="0.3">
      <c r="H6917" s="1"/>
      <c r="K6917" s="1"/>
      <c r="O6917" s="1"/>
      <c r="P6917" s="1"/>
      <c r="T6917" s="1"/>
      <c r="U6917" s="1"/>
    </row>
    <row r="6918" spans="8:21" x14ac:dyDescent="0.3">
      <c r="H6918" s="1"/>
      <c r="K6918" s="1"/>
      <c r="O6918" s="1"/>
      <c r="P6918" s="1"/>
      <c r="T6918" s="1"/>
      <c r="U6918" s="1"/>
    </row>
    <row r="6919" spans="8:21" x14ac:dyDescent="0.3">
      <c r="H6919" s="1"/>
      <c r="K6919" s="1"/>
      <c r="O6919" s="1"/>
      <c r="P6919" s="1"/>
      <c r="T6919" s="1"/>
      <c r="U6919" s="1"/>
    </row>
    <row r="6920" spans="8:21" x14ac:dyDescent="0.3">
      <c r="H6920" s="1"/>
      <c r="K6920" s="1"/>
      <c r="O6920" s="1"/>
      <c r="P6920" s="1"/>
      <c r="T6920" s="1"/>
      <c r="U6920" s="1"/>
    </row>
    <row r="6921" spans="8:21" x14ac:dyDescent="0.3">
      <c r="H6921" s="1"/>
      <c r="K6921" s="1"/>
      <c r="O6921" s="1"/>
      <c r="P6921" s="1"/>
      <c r="T6921" s="1"/>
      <c r="U6921" s="1"/>
    </row>
    <row r="6922" spans="8:21" x14ac:dyDescent="0.3">
      <c r="H6922" s="1"/>
      <c r="K6922" s="1"/>
      <c r="O6922" s="1"/>
      <c r="P6922" s="1"/>
      <c r="T6922" s="1"/>
      <c r="U6922" s="1"/>
    </row>
    <row r="6923" spans="8:21" x14ac:dyDescent="0.3">
      <c r="H6923" s="1"/>
      <c r="K6923" s="1"/>
      <c r="O6923" s="1"/>
      <c r="P6923" s="1"/>
      <c r="T6923" s="1"/>
      <c r="U6923" s="1"/>
    </row>
    <row r="6924" spans="8:21" x14ac:dyDescent="0.3">
      <c r="H6924" s="1"/>
      <c r="K6924" s="1"/>
      <c r="O6924" s="1"/>
      <c r="P6924" s="1"/>
      <c r="T6924" s="1"/>
      <c r="U6924" s="1"/>
    </row>
    <row r="6925" spans="8:21" x14ac:dyDescent="0.3">
      <c r="H6925" s="1"/>
      <c r="K6925" s="1"/>
      <c r="O6925" s="1"/>
      <c r="P6925" s="1"/>
      <c r="T6925" s="1"/>
      <c r="U6925" s="1"/>
    </row>
    <row r="6926" spans="8:21" x14ac:dyDescent="0.3">
      <c r="H6926" s="1"/>
      <c r="K6926" s="1"/>
      <c r="O6926" s="1"/>
      <c r="P6926" s="1"/>
      <c r="T6926" s="1"/>
      <c r="U6926" s="1"/>
    </row>
    <row r="6927" spans="8:21" x14ac:dyDescent="0.3">
      <c r="H6927" s="1"/>
      <c r="K6927" s="1"/>
      <c r="O6927" s="1"/>
      <c r="P6927" s="1"/>
      <c r="T6927" s="1"/>
      <c r="U6927" s="1"/>
    </row>
    <row r="6928" spans="8:21" x14ac:dyDescent="0.3">
      <c r="H6928" s="1"/>
      <c r="K6928" s="1"/>
      <c r="O6928" s="1"/>
      <c r="P6928" s="1"/>
      <c r="T6928" s="1"/>
      <c r="U6928" s="1"/>
    </row>
    <row r="6929" spans="8:21" x14ac:dyDescent="0.3">
      <c r="H6929" s="1"/>
      <c r="K6929" s="1"/>
      <c r="O6929" s="1"/>
      <c r="P6929" s="1"/>
      <c r="T6929" s="1"/>
      <c r="U6929" s="1"/>
    </row>
    <row r="6930" spans="8:21" x14ac:dyDescent="0.3">
      <c r="H6930" s="1"/>
      <c r="K6930" s="1"/>
      <c r="O6930" s="1"/>
      <c r="P6930" s="1"/>
      <c r="T6930" s="1"/>
      <c r="U6930" s="1"/>
    </row>
    <row r="6931" spans="8:21" x14ac:dyDescent="0.3">
      <c r="H6931" s="1"/>
      <c r="K6931" s="1"/>
      <c r="O6931" s="1"/>
      <c r="P6931" s="1"/>
      <c r="T6931" s="1"/>
      <c r="U6931" s="1"/>
    </row>
    <row r="6932" spans="8:21" x14ac:dyDescent="0.3">
      <c r="H6932" s="1"/>
      <c r="K6932" s="1"/>
      <c r="O6932" s="1"/>
      <c r="P6932" s="1"/>
      <c r="T6932" s="1"/>
      <c r="U6932" s="1"/>
    </row>
    <row r="6933" spans="8:21" x14ac:dyDescent="0.3">
      <c r="H6933" s="1"/>
      <c r="K6933" s="1"/>
      <c r="O6933" s="1"/>
      <c r="P6933" s="1"/>
      <c r="T6933" s="1"/>
      <c r="U6933" s="1"/>
    </row>
    <row r="6934" spans="8:21" x14ac:dyDescent="0.3">
      <c r="H6934" s="1"/>
      <c r="K6934" s="1"/>
      <c r="O6934" s="1"/>
      <c r="P6934" s="1"/>
      <c r="T6934" s="1"/>
      <c r="U6934" s="1"/>
    </row>
    <row r="6935" spans="8:21" x14ac:dyDescent="0.3">
      <c r="H6935" s="1"/>
      <c r="K6935" s="1"/>
      <c r="O6935" s="1"/>
      <c r="P6935" s="1"/>
      <c r="T6935" s="1"/>
      <c r="U6935" s="1"/>
    </row>
    <row r="6936" spans="8:21" x14ac:dyDescent="0.3">
      <c r="H6936" s="1"/>
      <c r="K6936" s="1"/>
      <c r="O6936" s="1"/>
      <c r="P6936" s="1"/>
      <c r="T6936" s="1"/>
      <c r="U6936" s="1"/>
    </row>
    <row r="6937" spans="8:21" x14ac:dyDescent="0.3">
      <c r="H6937" s="1"/>
      <c r="K6937" s="1"/>
      <c r="O6937" s="1"/>
      <c r="P6937" s="1"/>
      <c r="T6937" s="1"/>
      <c r="U6937" s="1"/>
    </row>
    <row r="6938" spans="8:21" x14ac:dyDescent="0.3">
      <c r="H6938" s="1"/>
      <c r="K6938" s="1"/>
      <c r="O6938" s="1"/>
      <c r="P6938" s="1"/>
      <c r="T6938" s="1"/>
      <c r="U6938" s="1"/>
    </row>
    <row r="6939" spans="8:21" x14ac:dyDescent="0.3">
      <c r="H6939" s="1"/>
      <c r="K6939" s="1"/>
      <c r="O6939" s="1"/>
      <c r="P6939" s="1"/>
      <c r="T6939" s="1"/>
      <c r="U6939" s="1"/>
    </row>
    <row r="6940" spans="8:21" x14ac:dyDescent="0.3">
      <c r="H6940" s="1"/>
      <c r="K6940" s="1"/>
      <c r="O6940" s="1"/>
      <c r="P6940" s="1"/>
      <c r="T6940" s="1"/>
      <c r="U6940" s="1"/>
    </row>
    <row r="6941" spans="8:21" x14ac:dyDescent="0.3">
      <c r="H6941" s="1"/>
      <c r="K6941" s="1"/>
      <c r="O6941" s="1"/>
      <c r="P6941" s="1"/>
      <c r="T6941" s="1"/>
      <c r="U6941" s="1"/>
    </row>
    <row r="6942" spans="8:21" x14ac:dyDescent="0.3">
      <c r="H6942" s="1"/>
      <c r="K6942" s="1"/>
      <c r="O6942" s="1"/>
      <c r="P6942" s="1"/>
      <c r="T6942" s="1"/>
      <c r="U6942" s="1"/>
    </row>
    <row r="6943" spans="8:21" x14ac:dyDescent="0.3">
      <c r="H6943" s="1"/>
      <c r="K6943" s="1"/>
      <c r="O6943" s="1"/>
      <c r="P6943" s="1"/>
      <c r="T6943" s="1"/>
      <c r="U6943" s="1"/>
    </row>
    <row r="6944" spans="8:21" x14ac:dyDescent="0.3">
      <c r="H6944" s="1"/>
      <c r="K6944" s="1"/>
      <c r="O6944" s="1"/>
      <c r="P6944" s="1"/>
      <c r="T6944" s="1"/>
      <c r="U6944" s="1"/>
    </row>
    <row r="6945" spans="8:21" x14ac:dyDescent="0.3">
      <c r="H6945" s="1"/>
      <c r="K6945" s="1"/>
      <c r="O6945" s="1"/>
      <c r="P6945" s="1"/>
      <c r="T6945" s="1"/>
      <c r="U6945" s="1"/>
    </row>
    <row r="6946" spans="8:21" x14ac:dyDescent="0.3">
      <c r="H6946" s="1"/>
      <c r="K6946" s="1"/>
      <c r="O6946" s="1"/>
      <c r="P6946" s="1"/>
      <c r="T6946" s="1"/>
      <c r="U6946" s="1"/>
    </row>
    <row r="6947" spans="8:21" x14ac:dyDescent="0.3">
      <c r="H6947" s="1"/>
      <c r="K6947" s="1"/>
      <c r="O6947" s="1"/>
      <c r="P6947" s="1"/>
      <c r="T6947" s="1"/>
      <c r="U6947" s="1"/>
    </row>
    <row r="6948" spans="8:21" x14ac:dyDescent="0.3">
      <c r="H6948" s="1"/>
      <c r="K6948" s="1"/>
      <c r="O6948" s="1"/>
      <c r="P6948" s="1"/>
      <c r="T6948" s="1"/>
      <c r="U6948" s="1"/>
    </row>
    <row r="6949" spans="8:21" x14ac:dyDescent="0.3">
      <c r="H6949" s="1"/>
      <c r="K6949" s="1"/>
      <c r="O6949" s="1"/>
      <c r="P6949" s="1"/>
      <c r="T6949" s="1"/>
      <c r="U6949" s="1"/>
    </row>
    <row r="6950" spans="8:21" x14ac:dyDescent="0.3">
      <c r="H6950" s="1"/>
      <c r="K6950" s="1"/>
      <c r="O6950" s="1"/>
      <c r="P6950" s="1"/>
      <c r="T6950" s="1"/>
      <c r="U6950" s="1"/>
    </row>
    <row r="6951" spans="8:21" x14ac:dyDescent="0.3">
      <c r="H6951" s="1"/>
      <c r="K6951" s="1"/>
      <c r="O6951" s="1"/>
      <c r="P6951" s="1"/>
      <c r="T6951" s="1"/>
      <c r="U6951" s="1"/>
    </row>
    <row r="6952" spans="8:21" x14ac:dyDescent="0.3">
      <c r="H6952" s="1"/>
      <c r="K6952" s="1"/>
      <c r="O6952" s="1"/>
      <c r="P6952" s="1"/>
      <c r="T6952" s="1"/>
      <c r="U6952" s="1"/>
    </row>
    <row r="6953" spans="8:21" x14ac:dyDescent="0.3">
      <c r="H6953" s="1"/>
      <c r="K6953" s="1"/>
      <c r="O6953" s="1"/>
      <c r="P6953" s="1"/>
      <c r="T6953" s="1"/>
      <c r="U6953" s="1"/>
    </row>
    <row r="6954" spans="8:21" x14ac:dyDescent="0.3">
      <c r="H6954" s="1"/>
      <c r="K6954" s="1"/>
      <c r="O6954" s="1"/>
      <c r="P6954" s="1"/>
      <c r="T6954" s="1"/>
      <c r="U6954" s="1"/>
    </row>
    <row r="6955" spans="8:21" x14ac:dyDescent="0.3">
      <c r="H6955" s="1"/>
      <c r="K6955" s="1"/>
      <c r="O6955" s="1"/>
      <c r="P6955" s="1"/>
      <c r="T6955" s="1"/>
      <c r="U6955" s="1"/>
    </row>
    <row r="6956" spans="8:21" x14ac:dyDescent="0.3">
      <c r="H6956" s="1"/>
      <c r="K6956" s="1"/>
      <c r="O6956" s="1"/>
      <c r="P6956" s="1"/>
      <c r="T6956" s="1"/>
      <c r="U6956" s="1"/>
    </row>
    <row r="6957" spans="8:21" x14ac:dyDescent="0.3">
      <c r="H6957" s="1"/>
      <c r="K6957" s="1"/>
      <c r="O6957" s="1"/>
      <c r="P6957" s="1"/>
      <c r="T6957" s="1"/>
      <c r="U6957" s="1"/>
    </row>
    <row r="6958" spans="8:21" x14ac:dyDescent="0.3">
      <c r="H6958" s="1"/>
      <c r="K6958" s="1"/>
      <c r="O6958" s="1"/>
      <c r="P6958" s="1"/>
      <c r="T6958" s="1"/>
      <c r="U6958" s="1"/>
    </row>
    <row r="6959" spans="8:21" x14ac:dyDescent="0.3">
      <c r="H6959" s="1"/>
      <c r="K6959" s="1"/>
      <c r="O6959" s="1"/>
      <c r="P6959" s="1"/>
      <c r="T6959" s="1"/>
      <c r="U6959" s="1"/>
    </row>
    <row r="6960" spans="8:21" x14ac:dyDescent="0.3">
      <c r="H6960" s="1"/>
      <c r="K6960" s="1"/>
      <c r="O6960" s="1"/>
      <c r="P6960" s="1"/>
      <c r="T6960" s="1"/>
      <c r="U6960" s="1"/>
    </row>
    <row r="6961" spans="8:21" x14ac:dyDescent="0.3">
      <c r="H6961" s="1"/>
      <c r="K6961" s="1"/>
      <c r="O6961" s="1"/>
      <c r="P6961" s="1"/>
      <c r="T6961" s="1"/>
      <c r="U6961" s="1"/>
    </row>
    <row r="6962" spans="8:21" x14ac:dyDescent="0.3">
      <c r="H6962" s="1"/>
      <c r="K6962" s="1"/>
      <c r="O6962" s="1"/>
      <c r="P6962" s="1"/>
      <c r="T6962" s="1"/>
      <c r="U6962" s="1"/>
    </row>
    <row r="6963" spans="8:21" x14ac:dyDescent="0.3">
      <c r="H6963" s="1"/>
      <c r="K6963" s="1"/>
      <c r="O6963" s="1"/>
      <c r="P6963" s="1"/>
      <c r="T6963" s="1"/>
      <c r="U6963" s="1"/>
    </row>
    <row r="6964" spans="8:21" x14ac:dyDescent="0.3">
      <c r="H6964" s="1"/>
      <c r="K6964" s="1"/>
      <c r="O6964" s="1"/>
      <c r="P6964" s="1"/>
      <c r="T6964" s="1"/>
      <c r="U6964" s="1"/>
    </row>
    <row r="6965" spans="8:21" x14ac:dyDescent="0.3">
      <c r="H6965" s="1"/>
      <c r="K6965" s="1"/>
      <c r="O6965" s="1"/>
      <c r="P6965" s="1"/>
      <c r="T6965" s="1"/>
      <c r="U6965" s="1"/>
    </row>
    <row r="6966" spans="8:21" x14ac:dyDescent="0.3">
      <c r="H6966" s="1"/>
      <c r="K6966" s="1"/>
      <c r="O6966" s="1"/>
      <c r="P6966" s="1"/>
      <c r="T6966" s="1"/>
      <c r="U6966" s="1"/>
    </row>
    <row r="6967" spans="8:21" x14ac:dyDescent="0.3">
      <c r="H6967" s="1"/>
      <c r="K6967" s="1"/>
      <c r="O6967" s="1"/>
      <c r="P6967" s="1"/>
      <c r="T6967" s="1"/>
      <c r="U6967" s="1"/>
    </row>
    <row r="6968" spans="8:21" x14ac:dyDescent="0.3">
      <c r="H6968" s="1"/>
      <c r="K6968" s="1"/>
      <c r="O6968" s="1"/>
      <c r="P6968" s="1"/>
      <c r="T6968" s="1"/>
      <c r="U6968" s="1"/>
    </row>
    <row r="6969" spans="8:21" x14ac:dyDescent="0.3">
      <c r="H6969" s="1"/>
      <c r="K6969" s="1"/>
      <c r="O6969" s="1"/>
      <c r="P6969" s="1"/>
      <c r="T6969" s="1"/>
      <c r="U6969" s="1"/>
    </row>
    <row r="6970" spans="8:21" x14ac:dyDescent="0.3">
      <c r="H6970" s="1"/>
      <c r="K6970" s="1"/>
      <c r="O6970" s="1"/>
      <c r="P6970" s="1"/>
      <c r="T6970" s="1"/>
      <c r="U6970" s="1"/>
    </row>
    <row r="6971" spans="8:21" x14ac:dyDescent="0.3">
      <c r="H6971" s="1"/>
      <c r="K6971" s="1"/>
      <c r="O6971" s="1"/>
      <c r="P6971" s="1"/>
      <c r="T6971" s="1"/>
      <c r="U6971" s="1"/>
    </row>
    <row r="6972" spans="8:21" x14ac:dyDescent="0.3">
      <c r="H6972" s="1"/>
      <c r="K6972" s="1"/>
      <c r="O6972" s="1"/>
      <c r="P6972" s="1"/>
      <c r="T6972" s="1"/>
      <c r="U6972" s="1"/>
    </row>
    <row r="6973" spans="8:21" x14ac:dyDescent="0.3">
      <c r="H6973" s="1"/>
      <c r="K6973" s="1"/>
      <c r="O6973" s="1"/>
      <c r="P6973" s="1"/>
      <c r="T6973" s="1"/>
      <c r="U6973" s="1"/>
    </row>
    <row r="6974" spans="8:21" x14ac:dyDescent="0.3">
      <c r="H6974" s="1"/>
      <c r="K6974" s="1"/>
      <c r="O6974" s="1"/>
      <c r="P6974" s="1"/>
      <c r="T6974" s="1"/>
      <c r="U6974" s="1"/>
    </row>
    <row r="6975" spans="8:21" x14ac:dyDescent="0.3">
      <c r="H6975" s="1"/>
      <c r="K6975" s="1"/>
      <c r="O6975" s="1"/>
      <c r="P6975" s="1"/>
      <c r="T6975" s="1"/>
      <c r="U6975" s="1"/>
    </row>
    <row r="6976" spans="8:21" x14ac:dyDescent="0.3">
      <c r="H6976" s="1"/>
      <c r="K6976" s="1"/>
      <c r="O6976" s="1"/>
      <c r="P6976" s="1"/>
      <c r="T6976" s="1"/>
      <c r="U6976" s="1"/>
    </row>
    <row r="6977" spans="8:21" x14ac:dyDescent="0.3">
      <c r="H6977" s="1"/>
      <c r="K6977" s="1"/>
      <c r="O6977" s="1"/>
      <c r="P6977" s="1"/>
      <c r="T6977" s="1"/>
      <c r="U6977" s="1"/>
    </row>
    <row r="6978" spans="8:21" x14ac:dyDescent="0.3">
      <c r="H6978" s="1"/>
      <c r="K6978" s="1"/>
      <c r="O6978" s="1"/>
      <c r="P6978" s="1"/>
      <c r="T6978" s="1"/>
      <c r="U6978" s="1"/>
    </row>
    <row r="6979" spans="8:21" x14ac:dyDescent="0.3">
      <c r="H6979" s="1"/>
      <c r="K6979" s="1"/>
      <c r="O6979" s="1"/>
      <c r="P6979" s="1"/>
      <c r="T6979" s="1"/>
      <c r="U6979" s="1"/>
    </row>
    <row r="6980" spans="8:21" x14ac:dyDescent="0.3">
      <c r="H6980" s="1"/>
      <c r="K6980" s="1"/>
      <c r="O6980" s="1"/>
      <c r="P6980" s="1"/>
      <c r="T6980" s="1"/>
      <c r="U6980" s="1"/>
    </row>
    <row r="6981" spans="8:21" x14ac:dyDescent="0.3">
      <c r="H6981" s="1"/>
      <c r="K6981" s="1"/>
      <c r="O6981" s="1"/>
      <c r="P6981" s="1"/>
      <c r="T6981" s="1"/>
      <c r="U6981" s="1"/>
    </row>
    <row r="6982" spans="8:21" x14ac:dyDescent="0.3">
      <c r="H6982" s="1"/>
      <c r="K6982" s="1"/>
      <c r="O6982" s="1"/>
      <c r="P6982" s="1"/>
      <c r="T6982" s="1"/>
      <c r="U6982" s="1"/>
    </row>
    <row r="6983" spans="8:21" x14ac:dyDescent="0.3">
      <c r="H6983" s="1"/>
      <c r="K6983" s="1"/>
      <c r="O6983" s="1"/>
      <c r="P6983" s="1"/>
      <c r="T6983" s="1"/>
      <c r="U6983" s="1"/>
    </row>
    <row r="6984" spans="8:21" x14ac:dyDescent="0.3">
      <c r="H6984" s="1"/>
      <c r="K6984" s="1"/>
      <c r="O6984" s="1"/>
      <c r="P6984" s="1"/>
      <c r="T6984" s="1"/>
      <c r="U6984" s="1"/>
    </row>
    <row r="6985" spans="8:21" x14ac:dyDescent="0.3">
      <c r="H6985" s="1"/>
      <c r="K6985" s="1"/>
      <c r="O6985" s="1"/>
      <c r="P6985" s="1"/>
      <c r="T6985" s="1"/>
      <c r="U6985" s="1"/>
    </row>
    <row r="6986" spans="8:21" x14ac:dyDescent="0.3">
      <c r="H6986" s="1"/>
      <c r="K6986" s="1"/>
      <c r="O6986" s="1"/>
      <c r="P6986" s="1"/>
      <c r="T6986" s="1"/>
      <c r="U6986" s="1"/>
    </row>
    <row r="6987" spans="8:21" x14ac:dyDescent="0.3">
      <c r="H6987" s="1"/>
      <c r="K6987" s="1"/>
      <c r="O6987" s="1"/>
      <c r="P6987" s="1"/>
      <c r="T6987" s="1"/>
      <c r="U6987" s="1"/>
    </row>
    <row r="6988" spans="8:21" x14ac:dyDescent="0.3">
      <c r="H6988" s="1"/>
      <c r="K6988" s="1"/>
      <c r="O6988" s="1"/>
      <c r="P6988" s="1"/>
      <c r="T6988" s="1"/>
      <c r="U6988" s="1"/>
    </row>
    <row r="6989" spans="8:21" x14ac:dyDescent="0.3">
      <c r="H6989" s="1"/>
      <c r="K6989" s="1"/>
      <c r="O6989" s="1"/>
      <c r="P6989" s="1"/>
      <c r="T6989" s="1"/>
      <c r="U6989" s="1"/>
    </row>
    <row r="6990" spans="8:21" x14ac:dyDescent="0.3">
      <c r="H6990" s="1"/>
      <c r="K6990" s="1"/>
      <c r="O6990" s="1"/>
      <c r="P6990" s="1"/>
      <c r="T6990" s="1"/>
      <c r="U6990" s="1"/>
    </row>
    <row r="6991" spans="8:21" x14ac:dyDescent="0.3">
      <c r="H6991" s="1"/>
      <c r="K6991" s="1"/>
      <c r="O6991" s="1"/>
      <c r="P6991" s="1"/>
      <c r="T6991" s="1"/>
      <c r="U6991" s="1"/>
    </row>
    <row r="6992" spans="8:21" x14ac:dyDescent="0.3">
      <c r="H6992" s="1"/>
      <c r="K6992" s="1"/>
      <c r="O6992" s="1"/>
      <c r="P6992" s="1"/>
      <c r="T6992" s="1"/>
      <c r="U6992" s="1"/>
    </row>
    <row r="6993" spans="8:21" x14ac:dyDescent="0.3">
      <c r="H6993" s="1"/>
      <c r="K6993" s="1"/>
      <c r="O6993" s="1"/>
      <c r="P6993" s="1"/>
      <c r="T6993" s="1"/>
      <c r="U6993" s="1"/>
    </row>
    <row r="6994" spans="8:21" x14ac:dyDescent="0.3">
      <c r="H6994" s="1"/>
      <c r="K6994" s="1"/>
      <c r="O6994" s="1"/>
      <c r="P6994" s="1"/>
      <c r="T6994" s="1"/>
      <c r="U6994" s="1"/>
    </row>
    <row r="6995" spans="8:21" x14ac:dyDescent="0.3">
      <c r="H6995" s="1"/>
      <c r="K6995" s="1"/>
      <c r="O6995" s="1"/>
      <c r="P6995" s="1"/>
      <c r="T6995" s="1"/>
      <c r="U6995" s="1"/>
    </row>
    <row r="6996" spans="8:21" x14ac:dyDescent="0.3">
      <c r="H6996" s="1"/>
      <c r="K6996" s="1"/>
      <c r="O6996" s="1"/>
      <c r="P6996" s="1"/>
      <c r="T6996" s="1"/>
      <c r="U6996" s="1"/>
    </row>
    <row r="6997" spans="8:21" x14ac:dyDescent="0.3">
      <c r="H6997" s="1"/>
      <c r="K6997" s="1"/>
      <c r="O6997" s="1"/>
      <c r="P6997" s="1"/>
      <c r="T6997" s="1"/>
      <c r="U6997" s="1"/>
    </row>
    <row r="6998" spans="8:21" x14ac:dyDescent="0.3">
      <c r="H6998" s="1"/>
      <c r="K6998" s="1"/>
      <c r="O6998" s="1"/>
      <c r="P6998" s="1"/>
      <c r="T6998" s="1"/>
      <c r="U6998" s="1"/>
    </row>
    <row r="6999" spans="8:21" x14ac:dyDescent="0.3">
      <c r="H6999" s="1"/>
      <c r="K6999" s="1"/>
      <c r="O6999" s="1"/>
      <c r="P6999" s="1"/>
      <c r="T6999" s="1"/>
      <c r="U6999" s="1"/>
    </row>
    <row r="7000" spans="8:21" x14ac:dyDescent="0.3">
      <c r="H7000" s="1"/>
      <c r="K7000" s="1"/>
      <c r="O7000" s="1"/>
      <c r="P7000" s="1"/>
      <c r="T7000" s="1"/>
      <c r="U7000" s="1"/>
    </row>
    <row r="7001" spans="8:21" x14ac:dyDescent="0.3">
      <c r="H7001" s="1"/>
      <c r="K7001" s="1"/>
      <c r="O7001" s="1"/>
      <c r="P7001" s="1"/>
      <c r="T7001" s="1"/>
      <c r="U7001" s="1"/>
    </row>
    <row r="7002" spans="8:21" x14ac:dyDescent="0.3">
      <c r="H7002" s="1"/>
      <c r="K7002" s="1"/>
      <c r="O7002" s="1"/>
      <c r="P7002" s="1"/>
      <c r="T7002" s="1"/>
      <c r="U7002" s="1"/>
    </row>
    <row r="7003" spans="8:21" x14ac:dyDescent="0.3">
      <c r="H7003" s="1"/>
      <c r="K7003" s="1"/>
      <c r="O7003" s="1"/>
      <c r="P7003" s="1"/>
      <c r="T7003" s="1"/>
      <c r="U7003" s="1"/>
    </row>
    <row r="7004" spans="8:21" x14ac:dyDescent="0.3">
      <c r="H7004" s="1"/>
      <c r="K7004" s="1"/>
      <c r="O7004" s="1"/>
      <c r="P7004" s="1"/>
      <c r="T7004" s="1"/>
      <c r="U7004" s="1"/>
    </row>
    <row r="7005" spans="8:21" x14ac:dyDescent="0.3">
      <c r="H7005" s="1"/>
      <c r="K7005" s="1"/>
      <c r="O7005" s="1"/>
      <c r="P7005" s="1"/>
      <c r="T7005" s="1"/>
      <c r="U7005" s="1"/>
    </row>
    <row r="7006" spans="8:21" x14ac:dyDescent="0.3">
      <c r="H7006" s="1"/>
      <c r="K7006" s="1"/>
      <c r="O7006" s="1"/>
      <c r="P7006" s="1"/>
      <c r="T7006" s="1"/>
      <c r="U7006" s="1"/>
    </row>
    <row r="7007" spans="8:21" x14ac:dyDescent="0.3">
      <c r="H7007" s="1"/>
      <c r="K7007" s="1"/>
      <c r="O7007" s="1"/>
      <c r="P7007" s="1"/>
      <c r="T7007" s="1"/>
      <c r="U7007" s="1"/>
    </row>
    <row r="7008" spans="8:21" x14ac:dyDescent="0.3">
      <c r="H7008" s="1"/>
      <c r="K7008" s="1"/>
      <c r="O7008" s="1"/>
      <c r="P7008" s="1"/>
      <c r="T7008" s="1"/>
      <c r="U7008" s="1"/>
    </row>
    <row r="7009" spans="8:21" x14ac:dyDescent="0.3">
      <c r="H7009" s="1"/>
      <c r="K7009" s="1"/>
      <c r="O7009" s="1"/>
      <c r="P7009" s="1"/>
      <c r="T7009" s="1"/>
      <c r="U7009" s="1"/>
    </row>
    <row r="7010" spans="8:21" x14ac:dyDescent="0.3">
      <c r="H7010" s="1"/>
      <c r="K7010" s="1"/>
      <c r="O7010" s="1"/>
      <c r="P7010" s="1"/>
      <c r="T7010" s="1"/>
      <c r="U7010" s="1"/>
    </row>
    <row r="7011" spans="8:21" x14ac:dyDescent="0.3">
      <c r="H7011" s="1"/>
      <c r="K7011" s="1"/>
      <c r="O7011" s="1"/>
      <c r="P7011" s="1"/>
      <c r="T7011" s="1"/>
      <c r="U7011" s="1"/>
    </row>
    <row r="7012" spans="8:21" x14ac:dyDescent="0.3">
      <c r="H7012" s="1"/>
      <c r="K7012" s="1"/>
      <c r="O7012" s="1"/>
      <c r="P7012" s="1"/>
      <c r="T7012" s="1"/>
      <c r="U7012" s="1"/>
    </row>
    <row r="7013" spans="8:21" x14ac:dyDescent="0.3">
      <c r="H7013" s="1"/>
      <c r="K7013" s="1"/>
      <c r="O7013" s="1"/>
      <c r="P7013" s="1"/>
      <c r="T7013" s="1"/>
      <c r="U7013" s="1"/>
    </row>
    <row r="7014" spans="8:21" x14ac:dyDescent="0.3">
      <c r="H7014" s="1"/>
      <c r="K7014" s="1"/>
      <c r="O7014" s="1"/>
      <c r="P7014" s="1"/>
      <c r="T7014" s="1"/>
      <c r="U7014" s="1"/>
    </row>
    <row r="7015" spans="8:21" x14ac:dyDescent="0.3">
      <c r="H7015" s="1"/>
      <c r="K7015" s="1"/>
      <c r="O7015" s="1"/>
      <c r="P7015" s="1"/>
      <c r="T7015" s="1"/>
      <c r="U7015" s="1"/>
    </row>
    <row r="7016" spans="8:21" x14ac:dyDescent="0.3">
      <c r="H7016" s="1"/>
      <c r="K7016" s="1"/>
      <c r="O7016" s="1"/>
      <c r="P7016" s="1"/>
      <c r="T7016" s="1"/>
      <c r="U7016" s="1"/>
    </row>
    <row r="7017" spans="8:21" x14ac:dyDescent="0.3">
      <c r="H7017" s="1"/>
      <c r="K7017" s="1"/>
      <c r="O7017" s="1"/>
      <c r="P7017" s="1"/>
      <c r="T7017" s="1"/>
      <c r="U7017" s="1"/>
    </row>
    <row r="7018" spans="8:21" x14ac:dyDescent="0.3">
      <c r="H7018" s="1"/>
      <c r="K7018" s="1"/>
      <c r="O7018" s="1"/>
      <c r="P7018" s="1"/>
      <c r="T7018" s="1"/>
      <c r="U7018" s="1"/>
    </row>
    <row r="7019" spans="8:21" x14ac:dyDescent="0.3">
      <c r="H7019" s="1"/>
      <c r="K7019" s="1"/>
      <c r="O7019" s="1"/>
      <c r="P7019" s="1"/>
      <c r="T7019" s="1"/>
      <c r="U7019" s="1"/>
    </row>
    <row r="7020" spans="8:21" x14ac:dyDescent="0.3">
      <c r="H7020" s="1"/>
      <c r="K7020" s="1"/>
      <c r="O7020" s="1"/>
      <c r="P7020" s="1"/>
      <c r="T7020" s="1"/>
      <c r="U7020" s="1"/>
    </row>
    <row r="7021" spans="8:21" x14ac:dyDescent="0.3">
      <c r="H7021" s="1"/>
      <c r="K7021" s="1"/>
      <c r="O7021" s="1"/>
      <c r="P7021" s="1"/>
      <c r="T7021" s="1"/>
      <c r="U7021" s="1"/>
    </row>
    <row r="7022" spans="8:21" x14ac:dyDescent="0.3">
      <c r="H7022" s="1"/>
      <c r="K7022" s="1"/>
      <c r="O7022" s="1"/>
      <c r="P7022" s="1"/>
      <c r="T7022" s="1"/>
      <c r="U7022" s="1"/>
    </row>
    <row r="7023" spans="8:21" x14ac:dyDescent="0.3">
      <c r="H7023" s="1"/>
      <c r="K7023" s="1"/>
      <c r="O7023" s="1"/>
      <c r="P7023" s="1"/>
      <c r="T7023" s="1"/>
      <c r="U7023" s="1"/>
    </row>
    <row r="7024" spans="8:21" x14ac:dyDescent="0.3">
      <c r="H7024" s="1"/>
      <c r="K7024" s="1"/>
      <c r="O7024" s="1"/>
      <c r="P7024" s="1"/>
      <c r="T7024" s="1"/>
      <c r="U7024" s="1"/>
    </row>
    <row r="7025" spans="8:21" x14ac:dyDescent="0.3">
      <c r="H7025" s="1"/>
      <c r="K7025" s="1"/>
      <c r="O7025" s="1"/>
      <c r="P7025" s="1"/>
      <c r="T7025" s="1"/>
      <c r="U7025" s="1"/>
    </row>
    <row r="7026" spans="8:21" x14ac:dyDescent="0.3">
      <c r="H7026" s="1"/>
      <c r="K7026" s="1"/>
      <c r="O7026" s="1"/>
      <c r="P7026" s="1"/>
      <c r="T7026" s="1"/>
      <c r="U7026" s="1"/>
    </row>
    <row r="7027" spans="8:21" x14ac:dyDescent="0.3">
      <c r="H7027" s="1"/>
      <c r="K7027" s="1"/>
      <c r="O7027" s="1"/>
      <c r="P7027" s="1"/>
      <c r="T7027" s="1"/>
      <c r="U7027" s="1"/>
    </row>
    <row r="7028" spans="8:21" x14ac:dyDescent="0.3">
      <c r="H7028" s="1"/>
      <c r="K7028" s="1"/>
      <c r="O7028" s="1"/>
      <c r="P7028" s="1"/>
      <c r="T7028" s="1"/>
      <c r="U7028" s="1"/>
    </row>
    <row r="7029" spans="8:21" x14ac:dyDescent="0.3">
      <c r="H7029" s="1"/>
      <c r="K7029" s="1"/>
      <c r="O7029" s="1"/>
      <c r="P7029" s="1"/>
      <c r="T7029" s="1"/>
      <c r="U7029" s="1"/>
    </row>
    <row r="7030" spans="8:21" x14ac:dyDescent="0.3">
      <c r="H7030" s="1"/>
      <c r="K7030" s="1"/>
      <c r="O7030" s="1"/>
      <c r="P7030" s="1"/>
      <c r="T7030" s="1"/>
      <c r="U7030" s="1"/>
    </row>
    <row r="7031" spans="8:21" x14ac:dyDescent="0.3">
      <c r="H7031" s="1"/>
      <c r="K7031" s="1"/>
      <c r="O7031" s="1"/>
      <c r="P7031" s="1"/>
      <c r="T7031" s="1"/>
      <c r="U7031" s="1"/>
    </row>
    <row r="7032" spans="8:21" x14ac:dyDescent="0.3">
      <c r="H7032" s="1"/>
      <c r="K7032" s="1"/>
      <c r="O7032" s="1"/>
      <c r="P7032" s="1"/>
      <c r="T7032" s="1"/>
      <c r="U7032" s="1"/>
    </row>
    <row r="7033" spans="8:21" x14ac:dyDescent="0.3">
      <c r="H7033" s="1"/>
      <c r="K7033" s="1"/>
      <c r="O7033" s="1"/>
      <c r="P7033" s="1"/>
      <c r="T7033" s="1"/>
      <c r="U7033" s="1"/>
    </row>
    <row r="7034" spans="8:21" x14ac:dyDescent="0.3">
      <c r="H7034" s="1"/>
      <c r="K7034" s="1"/>
      <c r="O7034" s="1"/>
      <c r="P7034" s="1"/>
      <c r="T7034" s="1"/>
      <c r="U7034" s="1"/>
    </row>
    <row r="7035" spans="8:21" x14ac:dyDescent="0.3">
      <c r="H7035" s="1"/>
      <c r="K7035" s="1"/>
      <c r="O7035" s="1"/>
      <c r="P7035" s="1"/>
      <c r="T7035" s="1"/>
      <c r="U7035" s="1"/>
    </row>
    <row r="7036" spans="8:21" x14ac:dyDescent="0.3">
      <c r="H7036" s="1"/>
      <c r="K7036" s="1"/>
      <c r="O7036" s="1"/>
      <c r="P7036" s="1"/>
      <c r="T7036" s="1"/>
      <c r="U7036" s="1"/>
    </row>
    <row r="7037" spans="8:21" x14ac:dyDescent="0.3">
      <c r="H7037" s="1"/>
      <c r="K7037" s="1"/>
      <c r="O7037" s="1"/>
      <c r="P7037" s="1"/>
      <c r="T7037" s="1"/>
      <c r="U7037" s="1"/>
    </row>
    <row r="7038" spans="8:21" x14ac:dyDescent="0.3">
      <c r="H7038" s="1"/>
      <c r="K7038" s="1"/>
      <c r="O7038" s="1"/>
      <c r="P7038" s="1"/>
      <c r="T7038" s="1"/>
      <c r="U7038" s="1"/>
    </row>
    <row r="7039" spans="8:21" x14ac:dyDescent="0.3">
      <c r="H7039" s="1"/>
      <c r="K7039" s="1"/>
      <c r="O7039" s="1"/>
      <c r="P7039" s="1"/>
      <c r="T7039" s="1"/>
      <c r="U7039" s="1"/>
    </row>
    <row r="7040" spans="8:21" x14ac:dyDescent="0.3">
      <c r="H7040" s="1"/>
      <c r="K7040" s="1"/>
      <c r="O7040" s="1"/>
      <c r="P7040" s="1"/>
      <c r="T7040" s="1"/>
      <c r="U7040" s="1"/>
    </row>
    <row r="7041" spans="8:21" x14ac:dyDescent="0.3">
      <c r="H7041" s="1"/>
      <c r="K7041" s="1"/>
      <c r="O7041" s="1"/>
      <c r="P7041" s="1"/>
      <c r="T7041" s="1"/>
      <c r="U7041" s="1"/>
    </row>
    <row r="7042" spans="8:21" x14ac:dyDescent="0.3">
      <c r="H7042" s="1"/>
      <c r="K7042" s="1"/>
      <c r="O7042" s="1"/>
      <c r="P7042" s="1"/>
      <c r="T7042" s="1"/>
      <c r="U7042" s="1"/>
    </row>
    <row r="7043" spans="8:21" x14ac:dyDescent="0.3">
      <c r="H7043" s="1"/>
      <c r="K7043" s="1"/>
      <c r="O7043" s="1"/>
      <c r="P7043" s="1"/>
      <c r="T7043" s="1"/>
      <c r="U7043" s="1"/>
    </row>
    <row r="7044" spans="8:21" x14ac:dyDescent="0.3">
      <c r="H7044" s="1"/>
      <c r="K7044" s="1"/>
      <c r="O7044" s="1"/>
      <c r="P7044" s="1"/>
      <c r="T7044" s="1"/>
      <c r="U7044" s="1"/>
    </row>
    <row r="7045" spans="8:21" x14ac:dyDescent="0.3">
      <c r="H7045" s="1"/>
      <c r="K7045" s="1"/>
      <c r="O7045" s="1"/>
      <c r="P7045" s="1"/>
      <c r="T7045" s="1"/>
      <c r="U7045" s="1"/>
    </row>
    <row r="7046" spans="8:21" x14ac:dyDescent="0.3">
      <c r="H7046" s="1"/>
      <c r="K7046" s="1"/>
      <c r="O7046" s="1"/>
      <c r="P7046" s="1"/>
      <c r="T7046" s="1"/>
      <c r="U7046" s="1"/>
    </row>
    <row r="7047" spans="8:21" x14ac:dyDescent="0.3">
      <c r="H7047" s="1"/>
      <c r="K7047" s="1"/>
      <c r="O7047" s="1"/>
      <c r="P7047" s="1"/>
      <c r="T7047" s="1"/>
      <c r="U7047" s="1"/>
    </row>
    <row r="7048" spans="8:21" x14ac:dyDescent="0.3">
      <c r="H7048" s="1"/>
      <c r="K7048" s="1"/>
      <c r="O7048" s="1"/>
      <c r="P7048" s="1"/>
      <c r="T7048" s="1"/>
      <c r="U7048" s="1"/>
    </row>
    <row r="7049" spans="8:21" x14ac:dyDescent="0.3">
      <c r="H7049" s="1"/>
      <c r="K7049" s="1"/>
      <c r="O7049" s="1"/>
      <c r="P7049" s="1"/>
      <c r="T7049" s="1"/>
      <c r="U7049" s="1"/>
    </row>
    <row r="7050" spans="8:21" x14ac:dyDescent="0.3">
      <c r="H7050" s="1"/>
      <c r="K7050" s="1"/>
      <c r="O7050" s="1"/>
      <c r="P7050" s="1"/>
      <c r="T7050" s="1"/>
      <c r="U7050" s="1"/>
    </row>
    <row r="7051" spans="8:21" x14ac:dyDescent="0.3">
      <c r="H7051" s="1"/>
      <c r="K7051" s="1"/>
      <c r="O7051" s="1"/>
      <c r="P7051" s="1"/>
      <c r="T7051" s="1"/>
      <c r="U7051" s="1"/>
    </row>
    <row r="7052" spans="8:21" x14ac:dyDescent="0.3">
      <c r="H7052" s="1"/>
      <c r="K7052" s="1"/>
      <c r="O7052" s="1"/>
      <c r="P7052" s="1"/>
      <c r="T7052" s="1"/>
      <c r="U7052" s="1"/>
    </row>
    <row r="7053" spans="8:21" x14ac:dyDescent="0.3">
      <c r="H7053" s="1"/>
      <c r="K7053" s="1"/>
      <c r="O7053" s="1"/>
      <c r="P7053" s="1"/>
      <c r="T7053" s="1"/>
      <c r="U7053" s="1"/>
    </row>
    <row r="7054" spans="8:21" x14ac:dyDescent="0.3">
      <c r="H7054" s="1"/>
      <c r="K7054" s="1"/>
      <c r="O7054" s="1"/>
      <c r="P7054" s="1"/>
      <c r="T7054" s="1"/>
      <c r="U7054" s="1"/>
    </row>
    <row r="7055" spans="8:21" x14ac:dyDescent="0.3">
      <c r="H7055" s="1"/>
      <c r="K7055" s="1"/>
      <c r="O7055" s="1"/>
      <c r="P7055" s="1"/>
      <c r="T7055" s="1"/>
      <c r="U7055" s="1"/>
    </row>
    <row r="7056" spans="8:21" x14ac:dyDescent="0.3">
      <c r="H7056" s="1"/>
      <c r="K7056" s="1"/>
      <c r="O7056" s="1"/>
      <c r="P7056" s="1"/>
      <c r="T7056" s="1"/>
      <c r="U7056" s="1"/>
    </row>
    <row r="7057" spans="8:21" x14ac:dyDescent="0.3">
      <c r="H7057" s="1"/>
      <c r="K7057" s="1"/>
      <c r="O7057" s="1"/>
      <c r="P7057" s="1"/>
      <c r="T7057" s="1"/>
      <c r="U7057" s="1"/>
    </row>
    <row r="7058" spans="8:21" x14ac:dyDescent="0.3">
      <c r="H7058" s="1"/>
      <c r="K7058" s="1"/>
      <c r="O7058" s="1"/>
      <c r="P7058" s="1"/>
      <c r="T7058" s="1"/>
      <c r="U7058" s="1"/>
    </row>
    <row r="7059" spans="8:21" x14ac:dyDescent="0.3">
      <c r="H7059" s="1"/>
      <c r="K7059" s="1"/>
      <c r="O7059" s="1"/>
      <c r="P7059" s="1"/>
      <c r="T7059" s="1"/>
      <c r="U7059" s="1"/>
    </row>
    <row r="7060" spans="8:21" x14ac:dyDescent="0.3">
      <c r="H7060" s="1"/>
      <c r="K7060" s="1"/>
      <c r="O7060" s="1"/>
      <c r="P7060" s="1"/>
      <c r="T7060" s="1"/>
      <c r="U7060" s="1"/>
    </row>
    <row r="7061" spans="8:21" x14ac:dyDescent="0.3">
      <c r="H7061" s="1"/>
      <c r="K7061" s="1"/>
      <c r="O7061" s="1"/>
      <c r="P7061" s="1"/>
      <c r="T7061" s="1"/>
      <c r="U7061" s="1"/>
    </row>
    <row r="7062" spans="8:21" x14ac:dyDescent="0.3">
      <c r="H7062" s="1"/>
      <c r="K7062" s="1"/>
      <c r="O7062" s="1"/>
      <c r="P7062" s="1"/>
      <c r="T7062" s="1"/>
      <c r="U7062" s="1"/>
    </row>
    <row r="7063" spans="8:21" x14ac:dyDescent="0.3">
      <c r="H7063" s="1"/>
      <c r="K7063" s="1"/>
      <c r="O7063" s="1"/>
      <c r="P7063" s="1"/>
      <c r="T7063" s="1"/>
      <c r="U7063" s="1"/>
    </row>
    <row r="7064" spans="8:21" x14ac:dyDescent="0.3">
      <c r="H7064" s="1"/>
      <c r="K7064" s="1"/>
      <c r="O7064" s="1"/>
      <c r="P7064" s="1"/>
      <c r="T7064" s="1"/>
      <c r="U7064" s="1"/>
    </row>
    <row r="7065" spans="8:21" x14ac:dyDescent="0.3">
      <c r="H7065" s="1"/>
      <c r="K7065" s="1"/>
      <c r="O7065" s="1"/>
      <c r="P7065" s="1"/>
      <c r="T7065" s="1"/>
      <c r="U7065" s="1"/>
    </row>
    <row r="7066" spans="8:21" x14ac:dyDescent="0.3">
      <c r="H7066" s="1"/>
      <c r="K7066" s="1"/>
      <c r="O7066" s="1"/>
      <c r="P7066" s="1"/>
      <c r="T7066" s="1"/>
      <c r="U7066" s="1"/>
    </row>
    <row r="7067" spans="8:21" x14ac:dyDescent="0.3">
      <c r="H7067" s="1"/>
      <c r="K7067" s="1"/>
      <c r="O7067" s="1"/>
      <c r="P7067" s="1"/>
      <c r="T7067" s="1"/>
      <c r="U7067" s="1"/>
    </row>
    <row r="7068" spans="8:21" x14ac:dyDescent="0.3">
      <c r="H7068" s="1"/>
      <c r="K7068" s="1"/>
      <c r="O7068" s="1"/>
      <c r="P7068" s="1"/>
      <c r="T7068" s="1"/>
      <c r="U7068" s="1"/>
    </row>
    <row r="7069" spans="8:21" x14ac:dyDescent="0.3">
      <c r="H7069" s="1"/>
      <c r="K7069" s="1"/>
      <c r="O7069" s="1"/>
      <c r="P7069" s="1"/>
      <c r="T7069" s="1"/>
      <c r="U7069" s="1"/>
    </row>
    <row r="7070" spans="8:21" x14ac:dyDescent="0.3">
      <c r="H7070" s="1"/>
      <c r="K7070" s="1"/>
      <c r="O7070" s="1"/>
      <c r="P7070" s="1"/>
      <c r="T7070" s="1"/>
      <c r="U7070" s="1"/>
    </row>
    <row r="7071" spans="8:21" x14ac:dyDescent="0.3">
      <c r="H7071" s="1"/>
      <c r="K7071" s="1"/>
      <c r="O7071" s="1"/>
      <c r="P7071" s="1"/>
      <c r="T7071" s="1"/>
      <c r="U7071" s="1"/>
    </row>
    <row r="7072" spans="8:21" x14ac:dyDescent="0.3">
      <c r="H7072" s="1"/>
      <c r="K7072" s="1"/>
      <c r="O7072" s="1"/>
      <c r="P7072" s="1"/>
      <c r="T7072" s="1"/>
      <c r="U7072" s="1"/>
    </row>
    <row r="7073" spans="8:21" x14ac:dyDescent="0.3">
      <c r="H7073" s="1"/>
      <c r="K7073" s="1"/>
      <c r="O7073" s="1"/>
      <c r="P7073" s="1"/>
      <c r="T7073" s="1"/>
      <c r="U7073" s="1"/>
    </row>
    <row r="7074" spans="8:21" x14ac:dyDescent="0.3">
      <c r="H7074" s="1"/>
      <c r="K7074" s="1"/>
      <c r="O7074" s="1"/>
      <c r="P7074" s="1"/>
      <c r="T7074" s="1"/>
      <c r="U7074" s="1"/>
    </row>
    <row r="7075" spans="8:21" x14ac:dyDescent="0.3">
      <c r="H7075" s="1"/>
      <c r="K7075" s="1"/>
      <c r="O7075" s="1"/>
      <c r="P7075" s="1"/>
      <c r="T7075" s="1"/>
      <c r="U7075" s="1"/>
    </row>
    <row r="7076" spans="8:21" x14ac:dyDescent="0.3">
      <c r="H7076" s="1"/>
      <c r="K7076" s="1"/>
      <c r="O7076" s="1"/>
      <c r="P7076" s="1"/>
      <c r="T7076" s="1"/>
      <c r="U7076" s="1"/>
    </row>
    <row r="7077" spans="8:21" x14ac:dyDescent="0.3">
      <c r="H7077" s="1"/>
      <c r="K7077" s="1"/>
      <c r="O7077" s="1"/>
      <c r="P7077" s="1"/>
      <c r="T7077" s="1"/>
      <c r="U7077" s="1"/>
    </row>
    <row r="7078" spans="8:21" x14ac:dyDescent="0.3">
      <c r="H7078" s="1"/>
      <c r="K7078" s="1"/>
      <c r="O7078" s="1"/>
      <c r="P7078" s="1"/>
      <c r="T7078" s="1"/>
      <c r="U7078" s="1"/>
    </row>
    <row r="7079" spans="8:21" x14ac:dyDescent="0.3">
      <c r="H7079" s="1"/>
      <c r="K7079" s="1"/>
      <c r="O7079" s="1"/>
      <c r="P7079" s="1"/>
      <c r="T7079" s="1"/>
      <c r="U7079" s="1"/>
    </row>
    <row r="7080" spans="8:21" x14ac:dyDescent="0.3">
      <c r="H7080" s="1"/>
      <c r="K7080" s="1"/>
      <c r="O7080" s="1"/>
      <c r="P7080" s="1"/>
      <c r="T7080" s="1"/>
      <c r="U7080" s="1"/>
    </row>
    <row r="7081" spans="8:21" x14ac:dyDescent="0.3">
      <c r="H7081" s="1"/>
      <c r="K7081" s="1"/>
      <c r="O7081" s="1"/>
      <c r="P7081" s="1"/>
      <c r="T7081" s="1"/>
      <c r="U7081" s="1"/>
    </row>
    <row r="7082" spans="8:21" x14ac:dyDescent="0.3">
      <c r="H7082" s="1"/>
      <c r="K7082" s="1"/>
      <c r="O7082" s="1"/>
      <c r="P7082" s="1"/>
      <c r="T7082" s="1"/>
      <c r="U7082" s="1"/>
    </row>
    <row r="7083" spans="8:21" x14ac:dyDescent="0.3">
      <c r="H7083" s="1"/>
      <c r="K7083" s="1"/>
      <c r="O7083" s="1"/>
      <c r="P7083" s="1"/>
      <c r="T7083" s="1"/>
      <c r="U7083" s="1"/>
    </row>
    <row r="7084" spans="8:21" x14ac:dyDescent="0.3">
      <c r="H7084" s="1"/>
      <c r="K7084" s="1"/>
      <c r="O7084" s="1"/>
      <c r="P7084" s="1"/>
      <c r="T7084" s="1"/>
      <c r="U7084" s="1"/>
    </row>
    <row r="7085" spans="8:21" x14ac:dyDescent="0.3">
      <c r="H7085" s="1"/>
      <c r="K7085" s="1"/>
      <c r="O7085" s="1"/>
      <c r="P7085" s="1"/>
      <c r="T7085" s="1"/>
      <c r="U7085" s="1"/>
    </row>
    <row r="7086" spans="8:21" x14ac:dyDescent="0.3">
      <c r="H7086" s="1"/>
      <c r="K7086" s="1"/>
      <c r="O7086" s="1"/>
      <c r="P7086" s="1"/>
      <c r="T7086" s="1"/>
      <c r="U7086" s="1"/>
    </row>
    <row r="7087" spans="8:21" x14ac:dyDescent="0.3">
      <c r="H7087" s="1"/>
      <c r="K7087" s="1"/>
      <c r="O7087" s="1"/>
      <c r="P7087" s="1"/>
      <c r="T7087" s="1"/>
      <c r="U7087" s="1"/>
    </row>
    <row r="7088" spans="8:21" x14ac:dyDescent="0.3">
      <c r="H7088" s="1"/>
      <c r="K7088" s="1"/>
      <c r="O7088" s="1"/>
      <c r="P7088" s="1"/>
      <c r="T7088" s="1"/>
      <c r="U7088" s="1"/>
    </row>
    <row r="7089" spans="8:21" x14ac:dyDescent="0.3">
      <c r="H7089" s="1"/>
      <c r="K7089" s="1"/>
      <c r="O7089" s="1"/>
      <c r="P7089" s="1"/>
      <c r="T7089" s="1"/>
      <c r="U7089" s="1"/>
    </row>
    <row r="7090" spans="8:21" x14ac:dyDescent="0.3">
      <c r="H7090" s="1"/>
      <c r="K7090" s="1"/>
      <c r="O7090" s="1"/>
      <c r="P7090" s="1"/>
      <c r="T7090" s="1"/>
      <c r="U7090" s="1"/>
    </row>
    <row r="7091" spans="8:21" x14ac:dyDescent="0.3">
      <c r="H7091" s="1"/>
      <c r="K7091" s="1"/>
      <c r="O7091" s="1"/>
      <c r="P7091" s="1"/>
      <c r="T7091" s="1"/>
      <c r="U7091" s="1"/>
    </row>
    <row r="7092" spans="8:21" x14ac:dyDescent="0.3">
      <c r="H7092" s="1"/>
      <c r="K7092" s="1"/>
      <c r="O7092" s="1"/>
      <c r="P7092" s="1"/>
      <c r="T7092" s="1"/>
      <c r="U7092" s="1"/>
    </row>
    <row r="7093" spans="8:21" x14ac:dyDescent="0.3">
      <c r="H7093" s="1"/>
      <c r="K7093" s="1"/>
      <c r="O7093" s="1"/>
      <c r="P7093" s="1"/>
      <c r="T7093" s="1"/>
      <c r="U7093" s="1"/>
    </row>
    <row r="7094" spans="8:21" x14ac:dyDescent="0.3">
      <c r="H7094" s="1"/>
      <c r="K7094" s="1"/>
      <c r="O7094" s="1"/>
      <c r="P7094" s="1"/>
      <c r="T7094" s="1"/>
      <c r="U7094" s="1"/>
    </row>
    <row r="7095" spans="8:21" x14ac:dyDescent="0.3">
      <c r="H7095" s="1"/>
      <c r="K7095" s="1"/>
      <c r="O7095" s="1"/>
      <c r="P7095" s="1"/>
      <c r="T7095" s="1"/>
      <c r="U7095" s="1"/>
    </row>
    <row r="7096" spans="8:21" x14ac:dyDescent="0.3">
      <c r="H7096" s="1"/>
      <c r="K7096" s="1"/>
      <c r="O7096" s="1"/>
      <c r="P7096" s="1"/>
      <c r="T7096" s="1"/>
      <c r="U7096" s="1"/>
    </row>
    <row r="7097" spans="8:21" x14ac:dyDescent="0.3">
      <c r="H7097" s="1"/>
      <c r="K7097" s="1"/>
      <c r="O7097" s="1"/>
      <c r="P7097" s="1"/>
      <c r="T7097" s="1"/>
      <c r="U7097" s="1"/>
    </row>
    <row r="7098" spans="8:21" x14ac:dyDescent="0.3">
      <c r="H7098" s="1"/>
      <c r="K7098" s="1"/>
      <c r="O7098" s="1"/>
      <c r="P7098" s="1"/>
      <c r="T7098" s="1"/>
      <c r="U7098" s="1"/>
    </row>
    <row r="7099" spans="8:21" x14ac:dyDescent="0.3">
      <c r="H7099" s="1"/>
      <c r="K7099" s="1"/>
      <c r="O7099" s="1"/>
      <c r="P7099" s="1"/>
      <c r="T7099" s="1"/>
      <c r="U7099" s="1"/>
    </row>
    <row r="7100" spans="8:21" x14ac:dyDescent="0.3">
      <c r="H7100" s="1"/>
      <c r="K7100" s="1"/>
      <c r="O7100" s="1"/>
      <c r="P7100" s="1"/>
      <c r="T7100" s="1"/>
      <c r="U7100" s="1"/>
    </row>
    <row r="7101" spans="8:21" x14ac:dyDescent="0.3">
      <c r="H7101" s="1"/>
      <c r="K7101" s="1"/>
      <c r="O7101" s="1"/>
      <c r="P7101" s="1"/>
      <c r="T7101" s="1"/>
      <c r="U7101" s="1"/>
    </row>
    <row r="7102" spans="8:21" x14ac:dyDescent="0.3">
      <c r="H7102" s="1"/>
      <c r="K7102" s="1"/>
      <c r="O7102" s="1"/>
      <c r="P7102" s="1"/>
      <c r="T7102" s="1"/>
      <c r="U7102" s="1"/>
    </row>
    <row r="7103" spans="8:21" x14ac:dyDescent="0.3">
      <c r="H7103" s="1"/>
      <c r="K7103" s="1"/>
      <c r="O7103" s="1"/>
      <c r="P7103" s="1"/>
      <c r="T7103" s="1"/>
      <c r="U7103" s="1"/>
    </row>
    <row r="7104" spans="8:21" x14ac:dyDescent="0.3">
      <c r="H7104" s="1"/>
      <c r="K7104" s="1"/>
      <c r="O7104" s="1"/>
      <c r="P7104" s="1"/>
      <c r="T7104" s="1"/>
      <c r="U7104" s="1"/>
    </row>
    <row r="7105" spans="8:21" x14ac:dyDescent="0.3">
      <c r="H7105" s="1"/>
      <c r="K7105" s="1"/>
      <c r="O7105" s="1"/>
      <c r="P7105" s="1"/>
      <c r="T7105" s="1"/>
      <c r="U7105" s="1"/>
    </row>
    <row r="7106" spans="8:21" x14ac:dyDescent="0.3">
      <c r="H7106" s="1"/>
      <c r="K7106" s="1"/>
      <c r="O7106" s="1"/>
      <c r="P7106" s="1"/>
      <c r="T7106" s="1"/>
      <c r="U7106" s="1"/>
    </row>
    <row r="7107" spans="8:21" x14ac:dyDescent="0.3">
      <c r="H7107" s="1"/>
      <c r="K7107" s="1"/>
      <c r="O7107" s="1"/>
      <c r="P7107" s="1"/>
      <c r="T7107" s="1"/>
      <c r="U7107" s="1"/>
    </row>
    <row r="7108" spans="8:21" x14ac:dyDescent="0.3">
      <c r="H7108" s="1"/>
      <c r="K7108" s="1"/>
      <c r="O7108" s="1"/>
      <c r="P7108" s="1"/>
      <c r="T7108" s="1"/>
      <c r="U7108" s="1"/>
    </row>
    <row r="7109" spans="8:21" x14ac:dyDescent="0.3">
      <c r="H7109" s="1"/>
      <c r="K7109" s="1"/>
      <c r="O7109" s="1"/>
      <c r="P7109" s="1"/>
      <c r="T7109" s="1"/>
      <c r="U7109" s="1"/>
    </row>
    <row r="7110" spans="8:21" x14ac:dyDescent="0.3">
      <c r="H7110" s="1"/>
      <c r="K7110" s="1"/>
      <c r="O7110" s="1"/>
      <c r="P7110" s="1"/>
      <c r="T7110" s="1"/>
      <c r="U7110" s="1"/>
    </row>
    <row r="7111" spans="8:21" x14ac:dyDescent="0.3">
      <c r="H7111" s="1"/>
      <c r="K7111" s="1"/>
      <c r="O7111" s="1"/>
      <c r="P7111" s="1"/>
      <c r="T7111" s="1"/>
      <c r="U7111" s="1"/>
    </row>
    <row r="7112" spans="8:21" x14ac:dyDescent="0.3">
      <c r="H7112" s="1"/>
      <c r="K7112" s="1"/>
      <c r="O7112" s="1"/>
      <c r="P7112" s="1"/>
      <c r="T7112" s="1"/>
      <c r="U7112" s="1"/>
    </row>
    <row r="7113" spans="8:21" x14ac:dyDescent="0.3">
      <c r="H7113" s="1"/>
      <c r="K7113" s="1"/>
      <c r="O7113" s="1"/>
      <c r="P7113" s="1"/>
      <c r="T7113" s="1"/>
      <c r="U7113" s="1"/>
    </row>
    <row r="7114" spans="8:21" x14ac:dyDescent="0.3">
      <c r="H7114" s="1"/>
      <c r="K7114" s="1"/>
      <c r="O7114" s="1"/>
      <c r="P7114" s="1"/>
      <c r="T7114" s="1"/>
      <c r="U7114" s="1"/>
    </row>
    <row r="7115" spans="8:21" x14ac:dyDescent="0.3">
      <c r="H7115" s="1"/>
      <c r="K7115" s="1"/>
      <c r="O7115" s="1"/>
      <c r="P7115" s="1"/>
      <c r="T7115" s="1"/>
      <c r="U7115" s="1"/>
    </row>
    <row r="7116" spans="8:21" x14ac:dyDescent="0.3">
      <c r="H7116" s="1"/>
      <c r="K7116" s="1"/>
      <c r="O7116" s="1"/>
      <c r="P7116" s="1"/>
      <c r="T7116" s="1"/>
      <c r="U7116" s="1"/>
    </row>
    <row r="7117" spans="8:21" x14ac:dyDescent="0.3">
      <c r="H7117" s="1"/>
      <c r="K7117" s="1"/>
      <c r="O7117" s="1"/>
      <c r="P7117" s="1"/>
      <c r="T7117" s="1"/>
      <c r="U7117" s="1"/>
    </row>
    <row r="7118" spans="8:21" x14ac:dyDescent="0.3">
      <c r="H7118" s="1"/>
      <c r="K7118" s="1"/>
      <c r="O7118" s="1"/>
      <c r="P7118" s="1"/>
      <c r="T7118" s="1"/>
      <c r="U7118" s="1"/>
    </row>
    <row r="7119" spans="8:21" x14ac:dyDescent="0.3">
      <c r="H7119" s="1"/>
      <c r="K7119" s="1"/>
      <c r="O7119" s="1"/>
      <c r="P7119" s="1"/>
      <c r="T7119" s="1"/>
      <c r="U7119" s="1"/>
    </row>
    <row r="7120" spans="8:21" x14ac:dyDescent="0.3">
      <c r="H7120" s="1"/>
      <c r="K7120" s="1"/>
      <c r="O7120" s="1"/>
      <c r="P7120" s="1"/>
      <c r="T7120" s="1"/>
      <c r="U7120" s="1"/>
    </row>
    <row r="7121" spans="8:21" x14ac:dyDescent="0.3">
      <c r="H7121" s="1"/>
      <c r="K7121" s="1"/>
      <c r="O7121" s="1"/>
      <c r="P7121" s="1"/>
      <c r="T7121" s="1"/>
      <c r="U7121" s="1"/>
    </row>
    <row r="7122" spans="8:21" x14ac:dyDescent="0.3">
      <c r="H7122" s="1"/>
      <c r="K7122" s="1"/>
      <c r="O7122" s="1"/>
      <c r="P7122" s="1"/>
      <c r="T7122" s="1"/>
      <c r="U7122" s="1"/>
    </row>
    <row r="7123" spans="8:21" x14ac:dyDescent="0.3">
      <c r="H7123" s="1"/>
      <c r="K7123" s="1"/>
      <c r="O7123" s="1"/>
      <c r="P7123" s="1"/>
      <c r="T7123" s="1"/>
      <c r="U7123" s="1"/>
    </row>
    <row r="7124" spans="8:21" x14ac:dyDescent="0.3">
      <c r="H7124" s="1"/>
      <c r="K7124" s="1"/>
      <c r="O7124" s="1"/>
      <c r="P7124" s="1"/>
      <c r="T7124" s="1"/>
      <c r="U7124" s="1"/>
    </row>
    <row r="7125" spans="8:21" x14ac:dyDescent="0.3">
      <c r="H7125" s="1"/>
      <c r="K7125" s="1"/>
      <c r="O7125" s="1"/>
      <c r="P7125" s="1"/>
      <c r="T7125" s="1"/>
      <c r="U7125" s="1"/>
    </row>
    <row r="7126" spans="8:21" x14ac:dyDescent="0.3">
      <c r="H7126" s="1"/>
      <c r="K7126" s="1"/>
      <c r="O7126" s="1"/>
      <c r="P7126" s="1"/>
      <c r="T7126" s="1"/>
      <c r="U7126" s="1"/>
    </row>
    <row r="7127" spans="8:21" x14ac:dyDescent="0.3">
      <c r="H7127" s="1"/>
      <c r="K7127" s="1"/>
      <c r="O7127" s="1"/>
      <c r="P7127" s="1"/>
      <c r="T7127" s="1"/>
      <c r="U7127" s="1"/>
    </row>
    <row r="7128" spans="8:21" x14ac:dyDescent="0.3">
      <c r="H7128" s="1"/>
      <c r="K7128" s="1"/>
      <c r="O7128" s="1"/>
      <c r="P7128" s="1"/>
      <c r="T7128" s="1"/>
      <c r="U7128" s="1"/>
    </row>
    <row r="7129" spans="8:21" x14ac:dyDescent="0.3">
      <c r="H7129" s="1"/>
      <c r="K7129" s="1"/>
      <c r="O7129" s="1"/>
      <c r="P7129" s="1"/>
      <c r="T7129" s="1"/>
      <c r="U7129" s="1"/>
    </row>
    <row r="7130" spans="8:21" x14ac:dyDescent="0.3">
      <c r="H7130" s="1"/>
      <c r="K7130" s="1"/>
      <c r="O7130" s="1"/>
      <c r="P7130" s="1"/>
      <c r="T7130" s="1"/>
      <c r="U7130" s="1"/>
    </row>
    <row r="7131" spans="8:21" x14ac:dyDescent="0.3">
      <c r="H7131" s="1"/>
      <c r="K7131" s="1"/>
      <c r="O7131" s="1"/>
      <c r="P7131" s="1"/>
      <c r="T7131" s="1"/>
      <c r="U7131" s="1"/>
    </row>
    <row r="7132" spans="8:21" x14ac:dyDescent="0.3">
      <c r="H7132" s="1"/>
      <c r="K7132" s="1"/>
      <c r="O7132" s="1"/>
      <c r="P7132" s="1"/>
      <c r="T7132" s="1"/>
      <c r="U7132" s="1"/>
    </row>
    <row r="7133" spans="8:21" x14ac:dyDescent="0.3">
      <c r="H7133" s="1"/>
      <c r="K7133" s="1"/>
      <c r="O7133" s="1"/>
      <c r="P7133" s="1"/>
      <c r="T7133" s="1"/>
      <c r="U7133" s="1"/>
    </row>
    <row r="7134" spans="8:21" x14ac:dyDescent="0.3">
      <c r="H7134" s="1"/>
      <c r="K7134" s="1"/>
      <c r="O7134" s="1"/>
      <c r="P7134" s="1"/>
      <c r="T7134" s="1"/>
      <c r="U7134" s="1"/>
    </row>
    <row r="7135" spans="8:21" x14ac:dyDescent="0.3">
      <c r="H7135" s="1"/>
      <c r="K7135" s="1"/>
      <c r="O7135" s="1"/>
      <c r="P7135" s="1"/>
      <c r="T7135" s="1"/>
      <c r="U7135" s="1"/>
    </row>
    <row r="7136" spans="8:21" x14ac:dyDescent="0.3">
      <c r="H7136" s="1"/>
      <c r="K7136" s="1"/>
      <c r="O7136" s="1"/>
      <c r="P7136" s="1"/>
      <c r="T7136" s="1"/>
      <c r="U7136" s="1"/>
    </row>
    <row r="7137" spans="8:21" x14ac:dyDescent="0.3">
      <c r="H7137" s="1"/>
      <c r="K7137" s="1"/>
      <c r="O7137" s="1"/>
      <c r="P7137" s="1"/>
      <c r="T7137" s="1"/>
      <c r="U7137" s="1"/>
    </row>
    <row r="7138" spans="8:21" x14ac:dyDescent="0.3">
      <c r="H7138" s="1"/>
      <c r="K7138" s="1"/>
      <c r="O7138" s="1"/>
      <c r="P7138" s="1"/>
      <c r="T7138" s="1"/>
      <c r="U7138" s="1"/>
    </row>
    <row r="7139" spans="8:21" x14ac:dyDescent="0.3">
      <c r="H7139" s="1"/>
      <c r="K7139" s="1"/>
      <c r="O7139" s="1"/>
      <c r="P7139" s="1"/>
      <c r="T7139" s="1"/>
      <c r="U7139" s="1"/>
    </row>
    <row r="7140" spans="8:21" x14ac:dyDescent="0.3">
      <c r="H7140" s="1"/>
      <c r="K7140" s="1"/>
      <c r="O7140" s="1"/>
      <c r="P7140" s="1"/>
      <c r="T7140" s="1"/>
      <c r="U7140" s="1"/>
    </row>
    <row r="7141" spans="8:21" x14ac:dyDescent="0.3">
      <c r="H7141" s="1"/>
      <c r="K7141" s="1"/>
      <c r="O7141" s="1"/>
      <c r="P7141" s="1"/>
      <c r="T7141" s="1"/>
      <c r="U7141" s="1"/>
    </row>
    <row r="7142" spans="8:21" x14ac:dyDescent="0.3">
      <c r="H7142" s="1"/>
      <c r="K7142" s="1"/>
      <c r="O7142" s="1"/>
      <c r="P7142" s="1"/>
      <c r="T7142" s="1"/>
      <c r="U7142" s="1"/>
    </row>
    <row r="7143" spans="8:21" x14ac:dyDescent="0.3">
      <c r="H7143" s="1"/>
      <c r="K7143" s="1"/>
      <c r="O7143" s="1"/>
      <c r="P7143" s="1"/>
      <c r="T7143" s="1"/>
      <c r="U7143" s="1"/>
    </row>
    <row r="7144" spans="8:21" x14ac:dyDescent="0.3">
      <c r="H7144" s="1"/>
      <c r="K7144" s="1"/>
      <c r="O7144" s="1"/>
      <c r="P7144" s="1"/>
      <c r="T7144" s="1"/>
      <c r="U7144" s="1"/>
    </row>
    <row r="7145" spans="8:21" x14ac:dyDescent="0.3">
      <c r="H7145" s="1"/>
      <c r="K7145" s="1"/>
      <c r="O7145" s="1"/>
      <c r="P7145" s="1"/>
      <c r="T7145" s="1"/>
      <c r="U7145" s="1"/>
    </row>
    <row r="7146" spans="8:21" x14ac:dyDescent="0.3">
      <c r="H7146" s="1"/>
      <c r="K7146" s="1"/>
      <c r="O7146" s="1"/>
      <c r="P7146" s="1"/>
      <c r="T7146" s="1"/>
      <c r="U7146" s="1"/>
    </row>
    <row r="7147" spans="8:21" x14ac:dyDescent="0.3">
      <c r="H7147" s="1"/>
      <c r="K7147" s="1"/>
      <c r="O7147" s="1"/>
      <c r="P7147" s="1"/>
      <c r="T7147" s="1"/>
      <c r="U7147" s="1"/>
    </row>
    <row r="7148" spans="8:21" x14ac:dyDescent="0.3">
      <c r="H7148" s="1"/>
      <c r="K7148" s="1"/>
      <c r="O7148" s="1"/>
      <c r="P7148" s="1"/>
      <c r="T7148" s="1"/>
      <c r="U7148" s="1"/>
    </row>
    <row r="7149" spans="8:21" x14ac:dyDescent="0.3">
      <c r="H7149" s="1"/>
      <c r="K7149" s="1"/>
      <c r="O7149" s="1"/>
      <c r="P7149" s="1"/>
      <c r="T7149" s="1"/>
      <c r="U7149" s="1"/>
    </row>
    <row r="7150" spans="8:21" x14ac:dyDescent="0.3">
      <c r="H7150" s="1"/>
      <c r="K7150" s="1"/>
      <c r="O7150" s="1"/>
      <c r="P7150" s="1"/>
      <c r="T7150" s="1"/>
      <c r="U7150" s="1"/>
    </row>
    <row r="7151" spans="8:21" x14ac:dyDescent="0.3">
      <c r="H7151" s="1"/>
      <c r="K7151" s="1"/>
      <c r="O7151" s="1"/>
      <c r="P7151" s="1"/>
      <c r="T7151" s="1"/>
      <c r="U7151" s="1"/>
    </row>
    <row r="7152" spans="8:21" x14ac:dyDescent="0.3">
      <c r="H7152" s="1"/>
      <c r="K7152" s="1"/>
      <c r="O7152" s="1"/>
      <c r="P7152" s="1"/>
      <c r="T7152" s="1"/>
      <c r="U7152" s="1"/>
    </row>
    <row r="7153" spans="8:21" x14ac:dyDescent="0.3">
      <c r="H7153" s="1"/>
      <c r="K7153" s="1"/>
      <c r="O7153" s="1"/>
      <c r="P7153" s="1"/>
      <c r="T7153" s="1"/>
      <c r="U7153" s="1"/>
    </row>
    <row r="7154" spans="8:21" x14ac:dyDescent="0.3">
      <c r="H7154" s="1"/>
      <c r="K7154" s="1"/>
      <c r="O7154" s="1"/>
      <c r="P7154" s="1"/>
      <c r="T7154" s="1"/>
      <c r="U7154" s="1"/>
    </row>
    <row r="7155" spans="8:21" x14ac:dyDescent="0.3">
      <c r="H7155" s="1"/>
      <c r="K7155" s="1"/>
      <c r="O7155" s="1"/>
      <c r="P7155" s="1"/>
      <c r="T7155" s="1"/>
      <c r="U7155" s="1"/>
    </row>
    <row r="7156" spans="8:21" x14ac:dyDescent="0.3">
      <c r="H7156" s="1"/>
      <c r="K7156" s="1"/>
      <c r="O7156" s="1"/>
      <c r="P7156" s="1"/>
      <c r="T7156" s="1"/>
      <c r="U7156" s="1"/>
    </row>
    <row r="7157" spans="8:21" x14ac:dyDescent="0.3">
      <c r="H7157" s="1"/>
      <c r="K7157" s="1"/>
      <c r="O7157" s="1"/>
      <c r="P7157" s="1"/>
      <c r="T7157" s="1"/>
      <c r="U7157" s="1"/>
    </row>
    <row r="7158" spans="8:21" x14ac:dyDescent="0.3">
      <c r="H7158" s="1"/>
      <c r="K7158" s="1"/>
      <c r="O7158" s="1"/>
      <c r="P7158" s="1"/>
      <c r="T7158" s="1"/>
      <c r="U7158" s="1"/>
    </row>
    <row r="7159" spans="8:21" x14ac:dyDescent="0.3">
      <c r="H7159" s="1"/>
      <c r="K7159" s="1"/>
      <c r="O7159" s="1"/>
      <c r="P7159" s="1"/>
      <c r="T7159" s="1"/>
      <c r="U7159" s="1"/>
    </row>
    <row r="7160" spans="8:21" x14ac:dyDescent="0.3">
      <c r="H7160" s="1"/>
      <c r="K7160" s="1"/>
      <c r="O7160" s="1"/>
      <c r="P7160" s="1"/>
      <c r="T7160" s="1"/>
      <c r="U7160" s="1"/>
    </row>
    <row r="7161" spans="8:21" x14ac:dyDescent="0.3">
      <c r="H7161" s="1"/>
      <c r="K7161" s="1"/>
      <c r="O7161" s="1"/>
      <c r="P7161" s="1"/>
      <c r="T7161" s="1"/>
      <c r="U7161" s="1"/>
    </row>
    <row r="7162" spans="8:21" x14ac:dyDescent="0.3">
      <c r="H7162" s="1"/>
      <c r="K7162" s="1"/>
      <c r="O7162" s="1"/>
      <c r="P7162" s="1"/>
      <c r="T7162" s="1"/>
      <c r="U7162" s="1"/>
    </row>
    <row r="7163" spans="8:21" x14ac:dyDescent="0.3">
      <c r="H7163" s="1"/>
      <c r="K7163" s="1"/>
      <c r="O7163" s="1"/>
      <c r="P7163" s="1"/>
      <c r="T7163" s="1"/>
      <c r="U7163" s="1"/>
    </row>
    <row r="7164" spans="8:21" x14ac:dyDescent="0.3">
      <c r="H7164" s="1"/>
      <c r="K7164" s="1"/>
      <c r="O7164" s="1"/>
      <c r="P7164" s="1"/>
      <c r="T7164" s="1"/>
      <c r="U7164" s="1"/>
    </row>
    <row r="7165" spans="8:21" x14ac:dyDescent="0.3">
      <c r="H7165" s="1"/>
      <c r="K7165" s="1"/>
      <c r="O7165" s="1"/>
      <c r="P7165" s="1"/>
      <c r="T7165" s="1"/>
      <c r="U7165" s="1"/>
    </row>
    <row r="7166" spans="8:21" x14ac:dyDescent="0.3">
      <c r="H7166" s="1"/>
      <c r="K7166" s="1"/>
      <c r="O7166" s="1"/>
      <c r="P7166" s="1"/>
      <c r="T7166" s="1"/>
      <c r="U7166" s="1"/>
    </row>
    <row r="7167" spans="8:21" x14ac:dyDescent="0.3">
      <c r="H7167" s="1"/>
      <c r="K7167" s="1"/>
      <c r="O7167" s="1"/>
      <c r="P7167" s="1"/>
      <c r="T7167" s="1"/>
      <c r="U7167" s="1"/>
    </row>
    <row r="7168" spans="8:21" x14ac:dyDescent="0.3">
      <c r="H7168" s="1"/>
      <c r="K7168" s="1"/>
      <c r="O7168" s="1"/>
      <c r="P7168" s="1"/>
      <c r="T7168" s="1"/>
      <c r="U7168" s="1"/>
    </row>
    <row r="7169" spans="8:21" x14ac:dyDescent="0.3">
      <c r="H7169" s="1"/>
      <c r="K7169" s="1"/>
      <c r="O7169" s="1"/>
      <c r="P7169" s="1"/>
      <c r="T7169" s="1"/>
      <c r="U7169" s="1"/>
    </row>
    <row r="7170" spans="8:21" x14ac:dyDescent="0.3">
      <c r="H7170" s="1"/>
      <c r="K7170" s="1"/>
      <c r="O7170" s="1"/>
      <c r="P7170" s="1"/>
      <c r="T7170" s="1"/>
      <c r="U7170" s="1"/>
    </row>
    <row r="7171" spans="8:21" x14ac:dyDescent="0.3">
      <c r="H7171" s="1"/>
      <c r="K7171" s="1"/>
      <c r="O7171" s="1"/>
      <c r="P7171" s="1"/>
      <c r="T7171" s="1"/>
      <c r="U7171" s="1"/>
    </row>
    <row r="7172" spans="8:21" x14ac:dyDescent="0.3">
      <c r="H7172" s="1"/>
      <c r="K7172" s="1"/>
      <c r="O7172" s="1"/>
      <c r="P7172" s="1"/>
      <c r="T7172" s="1"/>
      <c r="U7172" s="1"/>
    </row>
    <row r="7173" spans="8:21" x14ac:dyDescent="0.3">
      <c r="H7173" s="1"/>
      <c r="K7173" s="1"/>
      <c r="O7173" s="1"/>
      <c r="P7173" s="1"/>
      <c r="T7173" s="1"/>
      <c r="U7173" s="1"/>
    </row>
    <row r="7174" spans="8:21" x14ac:dyDescent="0.3">
      <c r="H7174" s="1"/>
      <c r="K7174" s="1"/>
      <c r="O7174" s="1"/>
      <c r="P7174" s="1"/>
      <c r="T7174" s="1"/>
      <c r="U7174" s="1"/>
    </row>
    <row r="7175" spans="8:21" x14ac:dyDescent="0.3">
      <c r="H7175" s="1"/>
      <c r="K7175" s="1"/>
      <c r="O7175" s="1"/>
      <c r="P7175" s="1"/>
      <c r="T7175" s="1"/>
      <c r="U7175" s="1"/>
    </row>
    <row r="7176" spans="8:21" x14ac:dyDescent="0.3">
      <c r="H7176" s="1"/>
      <c r="K7176" s="1"/>
      <c r="O7176" s="1"/>
      <c r="P7176" s="1"/>
      <c r="T7176" s="1"/>
      <c r="U7176" s="1"/>
    </row>
    <row r="7177" spans="8:21" x14ac:dyDescent="0.3">
      <c r="H7177" s="1"/>
      <c r="K7177" s="1"/>
      <c r="O7177" s="1"/>
      <c r="P7177" s="1"/>
      <c r="T7177" s="1"/>
      <c r="U7177" s="1"/>
    </row>
    <row r="7178" spans="8:21" x14ac:dyDescent="0.3">
      <c r="H7178" s="1"/>
      <c r="K7178" s="1"/>
      <c r="O7178" s="1"/>
      <c r="P7178" s="1"/>
      <c r="T7178" s="1"/>
      <c r="U7178" s="1"/>
    </row>
    <row r="7179" spans="8:21" x14ac:dyDescent="0.3">
      <c r="H7179" s="1"/>
      <c r="K7179" s="1"/>
      <c r="O7179" s="1"/>
      <c r="P7179" s="1"/>
      <c r="T7179" s="1"/>
      <c r="U7179" s="1"/>
    </row>
    <row r="7180" spans="8:21" x14ac:dyDescent="0.3">
      <c r="H7180" s="1"/>
      <c r="K7180" s="1"/>
      <c r="O7180" s="1"/>
      <c r="P7180" s="1"/>
      <c r="T7180" s="1"/>
      <c r="U7180" s="1"/>
    </row>
    <row r="7181" spans="8:21" x14ac:dyDescent="0.3">
      <c r="H7181" s="1"/>
      <c r="K7181" s="1"/>
      <c r="O7181" s="1"/>
      <c r="P7181" s="1"/>
      <c r="T7181" s="1"/>
      <c r="U7181" s="1"/>
    </row>
    <row r="7182" spans="8:21" x14ac:dyDescent="0.3">
      <c r="H7182" s="1"/>
      <c r="K7182" s="1"/>
      <c r="O7182" s="1"/>
      <c r="P7182" s="1"/>
      <c r="T7182" s="1"/>
      <c r="U7182" s="1"/>
    </row>
    <row r="7183" spans="8:21" x14ac:dyDescent="0.3">
      <c r="H7183" s="1"/>
      <c r="K7183" s="1"/>
      <c r="O7183" s="1"/>
      <c r="P7183" s="1"/>
      <c r="T7183" s="1"/>
      <c r="U7183" s="1"/>
    </row>
    <row r="7184" spans="8:21" x14ac:dyDescent="0.3">
      <c r="H7184" s="1"/>
      <c r="K7184" s="1"/>
      <c r="O7184" s="1"/>
      <c r="P7184" s="1"/>
      <c r="T7184" s="1"/>
      <c r="U7184" s="1"/>
    </row>
    <row r="7185" spans="8:21" x14ac:dyDescent="0.3">
      <c r="H7185" s="1"/>
      <c r="K7185" s="1"/>
      <c r="O7185" s="1"/>
      <c r="P7185" s="1"/>
      <c r="T7185" s="1"/>
      <c r="U7185" s="1"/>
    </row>
    <row r="7186" spans="8:21" x14ac:dyDescent="0.3">
      <c r="H7186" s="1"/>
      <c r="K7186" s="1"/>
      <c r="O7186" s="1"/>
      <c r="P7186" s="1"/>
      <c r="T7186" s="1"/>
      <c r="U7186" s="1"/>
    </row>
    <row r="7187" spans="8:21" x14ac:dyDescent="0.3">
      <c r="H7187" s="1"/>
      <c r="K7187" s="1"/>
      <c r="O7187" s="1"/>
      <c r="P7187" s="1"/>
      <c r="T7187" s="1"/>
      <c r="U7187" s="1"/>
    </row>
    <row r="7188" spans="8:21" x14ac:dyDescent="0.3">
      <c r="H7188" s="1"/>
      <c r="K7188" s="1"/>
      <c r="O7188" s="1"/>
      <c r="P7188" s="1"/>
      <c r="T7188" s="1"/>
      <c r="U7188" s="1"/>
    </row>
    <row r="7189" spans="8:21" x14ac:dyDescent="0.3">
      <c r="H7189" s="1"/>
      <c r="K7189" s="1"/>
      <c r="O7189" s="1"/>
      <c r="P7189" s="1"/>
      <c r="T7189" s="1"/>
      <c r="U7189" s="1"/>
    </row>
    <row r="7190" spans="8:21" x14ac:dyDescent="0.3">
      <c r="H7190" s="1"/>
      <c r="K7190" s="1"/>
      <c r="O7190" s="1"/>
      <c r="P7190" s="1"/>
      <c r="T7190" s="1"/>
      <c r="U7190" s="1"/>
    </row>
    <row r="7191" spans="8:21" x14ac:dyDescent="0.3">
      <c r="H7191" s="1"/>
      <c r="K7191" s="1"/>
      <c r="O7191" s="1"/>
      <c r="P7191" s="1"/>
      <c r="T7191" s="1"/>
      <c r="U7191" s="1"/>
    </row>
    <row r="7192" spans="8:21" x14ac:dyDescent="0.3">
      <c r="H7192" s="1"/>
      <c r="K7192" s="1"/>
      <c r="O7192" s="1"/>
      <c r="P7192" s="1"/>
      <c r="T7192" s="1"/>
      <c r="U7192" s="1"/>
    </row>
    <row r="7193" spans="8:21" x14ac:dyDescent="0.3">
      <c r="H7193" s="1"/>
      <c r="K7193" s="1"/>
      <c r="O7193" s="1"/>
      <c r="P7193" s="1"/>
      <c r="T7193" s="1"/>
      <c r="U7193" s="1"/>
    </row>
    <row r="7194" spans="8:21" x14ac:dyDescent="0.3">
      <c r="H7194" s="1"/>
      <c r="K7194" s="1"/>
      <c r="O7194" s="1"/>
      <c r="P7194" s="1"/>
      <c r="T7194" s="1"/>
      <c r="U7194" s="1"/>
    </row>
    <row r="7195" spans="8:21" x14ac:dyDescent="0.3">
      <c r="H7195" s="1"/>
      <c r="K7195" s="1"/>
      <c r="O7195" s="1"/>
      <c r="P7195" s="1"/>
      <c r="T7195" s="1"/>
      <c r="U7195" s="1"/>
    </row>
    <row r="7196" spans="8:21" x14ac:dyDescent="0.3">
      <c r="H7196" s="1"/>
      <c r="K7196" s="1"/>
      <c r="O7196" s="1"/>
      <c r="P7196" s="1"/>
      <c r="T7196" s="1"/>
      <c r="U7196" s="1"/>
    </row>
    <row r="7197" spans="8:21" x14ac:dyDescent="0.3">
      <c r="H7197" s="1"/>
      <c r="K7197" s="1"/>
      <c r="O7197" s="1"/>
      <c r="P7197" s="1"/>
      <c r="T7197" s="1"/>
      <c r="U7197" s="1"/>
    </row>
    <row r="7198" spans="8:21" x14ac:dyDescent="0.3">
      <c r="H7198" s="1"/>
      <c r="K7198" s="1"/>
      <c r="O7198" s="1"/>
      <c r="P7198" s="1"/>
      <c r="T7198" s="1"/>
      <c r="U7198" s="1"/>
    </row>
    <row r="7199" spans="8:21" x14ac:dyDescent="0.3">
      <c r="H7199" s="1"/>
      <c r="K7199" s="1"/>
      <c r="O7199" s="1"/>
      <c r="P7199" s="1"/>
      <c r="T7199" s="1"/>
      <c r="U7199" s="1"/>
    </row>
    <row r="7200" spans="8:21" x14ac:dyDescent="0.3">
      <c r="H7200" s="1"/>
      <c r="K7200" s="1"/>
      <c r="O7200" s="1"/>
      <c r="P7200" s="1"/>
      <c r="T7200" s="1"/>
      <c r="U7200" s="1"/>
    </row>
    <row r="7201" spans="8:21" x14ac:dyDescent="0.3">
      <c r="H7201" s="1"/>
      <c r="K7201" s="1"/>
      <c r="O7201" s="1"/>
      <c r="P7201" s="1"/>
      <c r="T7201" s="1"/>
      <c r="U7201" s="1"/>
    </row>
    <row r="7202" spans="8:21" x14ac:dyDescent="0.3">
      <c r="H7202" s="1"/>
      <c r="K7202" s="1"/>
      <c r="O7202" s="1"/>
      <c r="P7202" s="1"/>
      <c r="T7202" s="1"/>
      <c r="U7202" s="1"/>
    </row>
    <row r="7203" spans="8:21" x14ac:dyDescent="0.3">
      <c r="H7203" s="1"/>
      <c r="K7203" s="1"/>
      <c r="O7203" s="1"/>
      <c r="P7203" s="1"/>
      <c r="T7203" s="1"/>
      <c r="U7203" s="1"/>
    </row>
    <row r="7204" spans="8:21" x14ac:dyDescent="0.3">
      <c r="H7204" s="1"/>
      <c r="K7204" s="1"/>
      <c r="O7204" s="1"/>
      <c r="P7204" s="1"/>
      <c r="T7204" s="1"/>
      <c r="U7204" s="1"/>
    </row>
    <row r="7205" spans="8:21" x14ac:dyDescent="0.3">
      <c r="H7205" s="1"/>
      <c r="K7205" s="1"/>
      <c r="O7205" s="1"/>
      <c r="P7205" s="1"/>
      <c r="T7205" s="1"/>
      <c r="U7205" s="1"/>
    </row>
    <row r="7206" spans="8:21" x14ac:dyDescent="0.3">
      <c r="H7206" s="1"/>
      <c r="K7206" s="1"/>
      <c r="O7206" s="1"/>
      <c r="P7206" s="1"/>
      <c r="T7206" s="1"/>
      <c r="U7206" s="1"/>
    </row>
    <row r="7207" spans="8:21" x14ac:dyDescent="0.3">
      <c r="H7207" s="1"/>
      <c r="K7207" s="1"/>
      <c r="O7207" s="1"/>
      <c r="P7207" s="1"/>
      <c r="T7207" s="1"/>
      <c r="U7207" s="1"/>
    </row>
    <row r="7208" spans="8:21" x14ac:dyDescent="0.3">
      <c r="H7208" s="1"/>
      <c r="K7208" s="1"/>
      <c r="O7208" s="1"/>
      <c r="P7208" s="1"/>
      <c r="T7208" s="1"/>
      <c r="U7208" s="1"/>
    </row>
    <row r="7209" spans="8:21" x14ac:dyDescent="0.3">
      <c r="H7209" s="1"/>
      <c r="K7209" s="1"/>
      <c r="O7209" s="1"/>
      <c r="P7209" s="1"/>
      <c r="T7209" s="1"/>
      <c r="U7209" s="1"/>
    </row>
    <row r="7210" spans="8:21" x14ac:dyDescent="0.3">
      <c r="H7210" s="1"/>
      <c r="K7210" s="1"/>
      <c r="O7210" s="1"/>
      <c r="P7210" s="1"/>
      <c r="T7210" s="1"/>
      <c r="U7210" s="1"/>
    </row>
    <row r="7211" spans="8:21" x14ac:dyDescent="0.3">
      <c r="H7211" s="1"/>
      <c r="K7211" s="1"/>
      <c r="O7211" s="1"/>
      <c r="P7211" s="1"/>
      <c r="T7211" s="1"/>
      <c r="U7211" s="1"/>
    </row>
    <row r="7212" spans="8:21" x14ac:dyDescent="0.3">
      <c r="H7212" s="1"/>
      <c r="K7212" s="1"/>
      <c r="O7212" s="1"/>
      <c r="P7212" s="1"/>
      <c r="T7212" s="1"/>
      <c r="U7212" s="1"/>
    </row>
    <row r="7213" spans="8:21" x14ac:dyDescent="0.3">
      <c r="H7213" s="1"/>
      <c r="K7213" s="1"/>
      <c r="O7213" s="1"/>
      <c r="P7213" s="1"/>
      <c r="T7213" s="1"/>
      <c r="U7213" s="1"/>
    </row>
    <row r="7214" spans="8:21" x14ac:dyDescent="0.3">
      <c r="H7214" s="1"/>
      <c r="K7214" s="1"/>
      <c r="O7214" s="1"/>
      <c r="P7214" s="1"/>
      <c r="T7214" s="1"/>
      <c r="U7214" s="1"/>
    </row>
    <row r="7215" spans="8:21" x14ac:dyDescent="0.3">
      <c r="H7215" s="1"/>
      <c r="K7215" s="1"/>
      <c r="O7215" s="1"/>
      <c r="P7215" s="1"/>
      <c r="T7215" s="1"/>
      <c r="U7215" s="1"/>
    </row>
    <row r="7216" spans="8:21" x14ac:dyDescent="0.3">
      <c r="H7216" s="1"/>
      <c r="K7216" s="1"/>
      <c r="O7216" s="1"/>
      <c r="P7216" s="1"/>
      <c r="T7216" s="1"/>
      <c r="U7216" s="1"/>
    </row>
    <row r="7217" spans="8:21" x14ac:dyDescent="0.3">
      <c r="H7217" s="1"/>
      <c r="K7217" s="1"/>
      <c r="O7217" s="1"/>
      <c r="P7217" s="1"/>
      <c r="T7217" s="1"/>
      <c r="U7217" s="1"/>
    </row>
    <row r="7218" spans="8:21" x14ac:dyDescent="0.3">
      <c r="H7218" s="1"/>
      <c r="K7218" s="1"/>
      <c r="O7218" s="1"/>
      <c r="P7218" s="1"/>
      <c r="T7218" s="1"/>
      <c r="U7218" s="1"/>
    </row>
    <row r="7219" spans="8:21" x14ac:dyDescent="0.3">
      <c r="H7219" s="1"/>
      <c r="K7219" s="1"/>
      <c r="O7219" s="1"/>
      <c r="P7219" s="1"/>
      <c r="T7219" s="1"/>
      <c r="U7219" s="1"/>
    </row>
    <row r="7220" spans="8:21" x14ac:dyDescent="0.3">
      <c r="H7220" s="1"/>
      <c r="K7220" s="1"/>
      <c r="O7220" s="1"/>
      <c r="P7220" s="1"/>
      <c r="T7220" s="1"/>
      <c r="U7220" s="1"/>
    </row>
    <row r="7221" spans="8:21" x14ac:dyDescent="0.3">
      <c r="H7221" s="1"/>
      <c r="K7221" s="1"/>
      <c r="O7221" s="1"/>
      <c r="P7221" s="1"/>
      <c r="T7221" s="1"/>
      <c r="U7221" s="1"/>
    </row>
    <row r="7222" spans="8:21" x14ac:dyDescent="0.3">
      <c r="H7222" s="1"/>
      <c r="K7222" s="1"/>
      <c r="O7222" s="1"/>
      <c r="P7222" s="1"/>
      <c r="T7222" s="1"/>
      <c r="U7222" s="1"/>
    </row>
    <row r="7223" spans="8:21" x14ac:dyDescent="0.3">
      <c r="H7223" s="1"/>
      <c r="K7223" s="1"/>
      <c r="O7223" s="1"/>
      <c r="P7223" s="1"/>
      <c r="T7223" s="1"/>
      <c r="U7223" s="1"/>
    </row>
    <row r="7224" spans="8:21" x14ac:dyDescent="0.3">
      <c r="H7224" s="1"/>
      <c r="K7224" s="1"/>
      <c r="O7224" s="1"/>
      <c r="P7224" s="1"/>
      <c r="T7224" s="1"/>
      <c r="U7224" s="1"/>
    </row>
    <row r="7225" spans="8:21" x14ac:dyDescent="0.3">
      <c r="H7225" s="1"/>
      <c r="K7225" s="1"/>
      <c r="O7225" s="1"/>
      <c r="P7225" s="1"/>
      <c r="T7225" s="1"/>
      <c r="U7225" s="1"/>
    </row>
    <row r="7226" spans="8:21" x14ac:dyDescent="0.3">
      <c r="H7226" s="1"/>
      <c r="K7226" s="1"/>
      <c r="O7226" s="1"/>
      <c r="P7226" s="1"/>
      <c r="T7226" s="1"/>
      <c r="U7226" s="1"/>
    </row>
    <row r="7227" spans="8:21" x14ac:dyDescent="0.3">
      <c r="H7227" s="1"/>
      <c r="K7227" s="1"/>
      <c r="O7227" s="1"/>
      <c r="P7227" s="1"/>
      <c r="T7227" s="1"/>
      <c r="U7227" s="1"/>
    </row>
    <row r="7228" spans="8:21" x14ac:dyDescent="0.3">
      <c r="H7228" s="1"/>
      <c r="K7228" s="1"/>
      <c r="O7228" s="1"/>
      <c r="P7228" s="1"/>
      <c r="T7228" s="1"/>
      <c r="U7228" s="1"/>
    </row>
    <row r="7229" spans="8:21" x14ac:dyDescent="0.3">
      <c r="H7229" s="1"/>
      <c r="K7229" s="1"/>
      <c r="O7229" s="1"/>
      <c r="P7229" s="1"/>
      <c r="T7229" s="1"/>
      <c r="U7229" s="1"/>
    </row>
    <row r="7230" spans="8:21" x14ac:dyDescent="0.3">
      <c r="H7230" s="1"/>
      <c r="K7230" s="1"/>
      <c r="O7230" s="1"/>
      <c r="P7230" s="1"/>
      <c r="T7230" s="1"/>
      <c r="U7230" s="1"/>
    </row>
    <row r="7231" spans="8:21" x14ac:dyDescent="0.3">
      <c r="H7231" s="1"/>
      <c r="K7231" s="1"/>
      <c r="O7231" s="1"/>
      <c r="P7231" s="1"/>
      <c r="T7231" s="1"/>
      <c r="U7231" s="1"/>
    </row>
    <row r="7232" spans="8:21" x14ac:dyDescent="0.3">
      <c r="H7232" s="1"/>
      <c r="K7232" s="1"/>
      <c r="O7232" s="1"/>
      <c r="P7232" s="1"/>
      <c r="T7232" s="1"/>
      <c r="U7232" s="1"/>
    </row>
    <row r="7233" spans="8:21" x14ac:dyDescent="0.3">
      <c r="H7233" s="1"/>
      <c r="K7233" s="1"/>
      <c r="O7233" s="1"/>
      <c r="P7233" s="1"/>
      <c r="T7233" s="1"/>
      <c r="U7233" s="1"/>
    </row>
    <row r="7234" spans="8:21" x14ac:dyDescent="0.3">
      <c r="H7234" s="1"/>
      <c r="K7234" s="1"/>
      <c r="O7234" s="1"/>
      <c r="P7234" s="1"/>
      <c r="T7234" s="1"/>
      <c r="U7234" s="1"/>
    </row>
    <row r="7235" spans="8:21" x14ac:dyDescent="0.3">
      <c r="H7235" s="1"/>
      <c r="K7235" s="1"/>
      <c r="O7235" s="1"/>
      <c r="P7235" s="1"/>
      <c r="T7235" s="1"/>
      <c r="U7235" s="1"/>
    </row>
    <row r="7236" spans="8:21" x14ac:dyDescent="0.3">
      <c r="H7236" s="1"/>
      <c r="K7236" s="1"/>
      <c r="O7236" s="1"/>
      <c r="P7236" s="1"/>
      <c r="T7236" s="1"/>
      <c r="U7236" s="1"/>
    </row>
    <row r="7237" spans="8:21" x14ac:dyDescent="0.3">
      <c r="H7237" s="1"/>
      <c r="K7237" s="1"/>
      <c r="O7237" s="1"/>
      <c r="P7237" s="1"/>
      <c r="T7237" s="1"/>
      <c r="U7237" s="1"/>
    </row>
    <row r="7238" spans="8:21" x14ac:dyDescent="0.3">
      <c r="H7238" s="1"/>
      <c r="K7238" s="1"/>
      <c r="O7238" s="1"/>
      <c r="P7238" s="1"/>
      <c r="T7238" s="1"/>
      <c r="U7238" s="1"/>
    </row>
    <row r="7239" spans="8:21" x14ac:dyDescent="0.3">
      <c r="H7239" s="1"/>
      <c r="K7239" s="1"/>
      <c r="O7239" s="1"/>
      <c r="P7239" s="1"/>
      <c r="T7239" s="1"/>
      <c r="U7239" s="1"/>
    </row>
    <row r="7240" spans="8:21" x14ac:dyDescent="0.3">
      <c r="H7240" s="1"/>
      <c r="K7240" s="1"/>
      <c r="O7240" s="1"/>
      <c r="P7240" s="1"/>
      <c r="T7240" s="1"/>
      <c r="U7240" s="1"/>
    </row>
    <row r="7241" spans="8:21" x14ac:dyDescent="0.3">
      <c r="H7241" s="1"/>
      <c r="K7241" s="1"/>
      <c r="O7241" s="1"/>
      <c r="P7241" s="1"/>
      <c r="T7241" s="1"/>
      <c r="U7241" s="1"/>
    </row>
    <row r="7242" spans="8:21" x14ac:dyDescent="0.3">
      <c r="H7242" s="1"/>
      <c r="K7242" s="1"/>
      <c r="O7242" s="1"/>
      <c r="P7242" s="1"/>
      <c r="T7242" s="1"/>
      <c r="U7242" s="1"/>
    </row>
    <row r="7243" spans="8:21" x14ac:dyDescent="0.3">
      <c r="H7243" s="1"/>
      <c r="K7243" s="1"/>
      <c r="O7243" s="1"/>
      <c r="P7243" s="1"/>
      <c r="T7243" s="1"/>
      <c r="U7243" s="1"/>
    </row>
    <row r="7244" spans="8:21" x14ac:dyDescent="0.3">
      <c r="H7244" s="1"/>
      <c r="K7244" s="1"/>
      <c r="O7244" s="1"/>
      <c r="P7244" s="1"/>
      <c r="T7244" s="1"/>
      <c r="U7244" s="1"/>
    </row>
    <row r="7245" spans="8:21" x14ac:dyDescent="0.3">
      <c r="H7245" s="1"/>
      <c r="K7245" s="1"/>
      <c r="O7245" s="1"/>
      <c r="P7245" s="1"/>
      <c r="T7245" s="1"/>
      <c r="U7245" s="1"/>
    </row>
    <row r="7246" spans="8:21" x14ac:dyDescent="0.3">
      <c r="H7246" s="1"/>
      <c r="K7246" s="1"/>
      <c r="O7246" s="1"/>
      <c r="P7246" s="1"/>
      <c r="T7246" s="1"/>
      <c r="U7246" s="1"/>
    </row>
    <row r="7247" spans="8:21" x14ac:dyDescent="0.3">
      <c r="H7247" s="1"/>
      <c r="K7247" s="1"/>
      <c r="O7247" s="1"/>
      <c r="P7247" s="1"/>
      <c r="T7247" s="1"/>
      <c r="U7247" s="1"/>
    </row>
    <row r="7248" spans="8:21" x14ac:dyDescent="0.3">
      <c r="H7248" s="1"/>
      <c r="K7248" s="1"/>
      <c r="O7248" s="1"/>
      <c r="P7248" s="1"/>
      <c r="T7248" s="1"/>
      <c r="U7248" s="1"/>
    </row>
    <row r="7249" spans="8:21" x14ac:dyDescent="0.3">
      <c r="H7249" s="1"/>
      <c r="K7249" s="1"/>
      <c r="O7249" s="1"/>
      <c r="P7249" s="1"/>
      <c r="T7249" s="1"/>
      <c r="U7249" s="1"/>
    </row>
    <row r="7250" spans="8:21" x14ac:dyDescent="0.3">
      <c r="H7250" s="1"/>
      <c r="K7250" s="1"/>
      <c r="O7250" s="1"/>
      <c r="P7250" s="1"/>
      <c r="T7250" s="1"/>
      <c r="U7250" s="1"/>
    </row>
    <row r="7251" spans="8:21" x14ac:dyDescent="0.3">
      <c r="H7251" s="1"/>
      <c r="K7251" s="1"/>
      <c r="O7251" s="1"/>
      <c r="P7251" s="1"/>
      <c r="T7251" s="1"/>
      <c r="U7251" s="1"/>
    </row>
    <row r="7252" spans="8:21" x14ac:dyDescent="0.3">
      <c r="H7252" s="1"/>
      <c r="K7252" s="1"/>
      <c r="O7252" s="1"/>
      <c r="P7252" s="1"/>
      <c r="T7252" s="1"/>
      <c r="U7252" s="1"/>
    </row>
    <row r="7253" spans="8:21" x14ac:dyDescent="0.3">
      <c r="H7253" s="1"/>
      <c r="K7253" s="1"/>
      <c r="O7253" s="1"/>
      <c r="P7253" s="1"/>
      <c r="T7253" s="1"/>
      <c r="U7253" s="1"/>
    </row>
    <row r="7254" spans="8:21" x14ac:dyDescent="0.3">
      <c r="H7254" s="1"/>
      <c r="K7254" s="1"/>
      <c r="O7254" s="1"/>
      <c r="P7254" s="1"/>
      <c r="T7254" s="1"/>
      <c r="U7254" s="1"/>
    </row>
    <row r="7255" spans="8:21" x14ac:dyDescent="0.3">
      <c r="H7255" s="1"/>
      <c r="K7255" s="1"/>
      <c r="O7255" s="1"/>
      <c r="P7255" s="1"/>
      <c r="T7255" s="1"/>
      <c r="U7255" s="1"/>
    </row>
    <row r="7256" spans="8:21" x14ac:dyDescent="0.3">
      <c r="H7256" s="1"/>
      <c r="K7256" s="1"/>
      <c r="O7256" s="1"/>
      <c r="P7256" s="1"/>
      <c r="T7256" s="1"/>
      <c r="U7256" s="1"/>
    </row>
    <row r="7257" spans="8:21" x14ac:dyDescent="0.3">
      <c r="H7257" s="1"/>
      <c r="K7257" s="1"/>
      <c r="O7257" s="1"/>
      <c r="P7257" s="1"/>
      <c r="T7257" s="1"/>
      <c r="U7257" s="1"/>
    </row>
    <row r="7258" spans="8:21" x14ac:dyDescent="0.3">
      <c r="H7258" s="1"/>
      <c r="K7258" s="1"/>
      <c r="O7258" s="1"/>
      <c r="P7258" s="1"/>
      <c r="T7258" s="1"/>
      <c r="U7258" s="1"/>
    </row>
    <row r="7259" spans="8:21" x14ac:dyDescent="0.3">
      <c r="H7259" s="1"/>
      <c r="K7259" s="1"/>
      <c r="O7259" s="1"/>
      <c r="P7259" s="1"/>
      <c r="T7259" s="1"/>
      <c r="U7259" s="1"/>
    </row>
    <row r="7260" spans="8:21" x14ac:dyDescent="0.3">
      <c r="H7260" s="1"/>
      <c r="K7260" s="1"/>
      <c r="O7260" s="1"/>
      <c r="P7260" s="1"/>
      <c r="T7260" s="1"/>
      <c r="U7260" s="1"/>
    </row>
    <row r="7261" spans="8:21" x14ac:dyDescent="0.3">
      <c r="H7261" s="1"/>
      <c r="K7261" s="1"/>
      <c r="O7261" s="1"/>
      <c r="P7261" s="1"/>
      <c r="T7261" s="1"/>
      <c r="U7261" s="1"/>
    </row>
    <row r="7262" spans="8:21" x14ac:dyDescent="0.3">
      <c r="H7262" s="1"/>
      <c r="K7262" s="1"/>
      <c r="O7262" s="1"/>
      <c r="P7262" s="1"/>
      <c r="T7262" s="1"/>
      <c r="U7262" s="1"/>
    </row>
    <row r="7263" spans="8:21" x14ac:dyDescent="0.3">
      <c r="H7263" s="1"/>
      <c r="K7263" s="1"/>
      <c r="O7263" s="1"/>
      <c r="P7263" s="1"/>
      <c r="T7263" s="1"/>
      <c r="U7263" s="1"/>
    </row>
    <row r="7264" spans="8:21" x14ac:dyDescent="0.3">
      <c r="H7264" s="1"/>
      <c r="K7264" s="1"/>
      <c r="O7264" s="1"/>
      <c r="P7264" s="1"/>
      <c r="T7264" s="1"/>
      <c r="U7264" s="1"/>
    </row>
    <row r="7265" spans="8:21" x14ac:dyDescent="0.3">
      <c r="H7265" s="1"/>
      <c r="K7265" s="1"/>
      <c r="O7265" s="1"/>
      <c r="P7265" s="1"/>
      <c r="T7265" s="1"/>
      <c r="U7265" s="1"/>
    </row>
    <row r="7266" spans="8:21" x14ac:dyDescent="0.3">
      <c r="H7266" s="1"/>
      <c r="K7266" s="1"/>
      <c r="O7266" s="1"/>
      <c r="P7266" s="1"/>
      <c r="T7266" s="1"/>
      <c r="U7266" s="1"/>
    </row>
    <row r="7267" spans="8:21" x14ac:dyDescent="0.3">
      <c r="H7267" s="1"/>
      <c r="K7267" s="1"/>
      <c r="O7267" s="1"/>
      <c r="P7267" s="1"/>
      <c r="T7267" s="1"/>
      <c r="U7267" s="1"/>
    </row>
    <row r="7268" spans="8:21" x14ac:dyDescent="0.3">
      <c r="H7268" s="1"/>
      <c r="K7268" s="1"/>
      <c r="O7268" s="1"/>
      <c r="P7268" s="1"/>
      <c r="T7268" s="1"/>
      <c r="U7268" s="1"/>
    </row>
    <row r="7269" spans="8:21" x14ac:dyDescent="0.3">
      <c r="H7269" s="1"/>
      <c r="K7269" s="1"/>
      <c r="O7269" s="1"/>
      <c r="P7269" s="1"/>
      <c r="T7269" s="1"/>
      <c r="U7269" s="1"/>
    </row>
    <row r="7270" spans="8:21" x14ac:dyDescent="0.3">
      <c r="H7270" s="1"/>
      <c r="K7270" s="1"/>
      <c r="O7270" s="1"/>
      <c r="P7270" s="1"/>
      <c r="T7270" s="1"/>
      <c r="U7270" s="1"/>
    </row>
    <row r="7271" spans="8:21" x14ac:dyDescent="0.3">
      <c r="H7271" s="1"/>
      <c r="K7271" s="1"/>
      <c r="O7271" s="1"/>
      <c r="P7271" s="1"/>
      <c r="T7271" s="1"/>
      <c r="U7271" s="1"/>
    </row>
    <row r="7272" spans="8:21" x14ac:dyDescent="0.3">
      <c r="H7272" s="1"/>
      <c r="K7272" s="1"/>
      <c r="O7272" s="1"/>
      <c r="P7272" s="1"/>
      <c r="T7272" s="1"/>
      <c r="U7272" s="1"/>
    </row>
    <row r="7273" spans="8:21" x14ac:dyDescent="0.3">
      <c r="H7273" s="1"/>
      <c r="K7273" s="1"/>
      <c r="O7273" s="1"/>
      <c r="P7273" s="1"/>
      <c r="T7273" s="1"/>
      <c r="U7273" s="1"/>
    </row>
    <row r="7274" spans="8:21" x14ac:dyDescent="0.3">
      <c r="H7274" s="1"/>
      <c r="K7274" s="1"/>
      <c r="O7274" s="1"/>
      <c r="P7274" s="1"/>
      <c r="T7274" s="1"/>
      <c r="U7274" s="1"/>
    </row>
    <row r="7275" spans="8:21" x14ac:dyDescent="0.3">
      <c r="H7275" s="1"/>
      <c r="K7275" s="1"/>
      <c r="O7275" s="1"/>
      <c r="P7275" s="1"/>
      <c r="T7275" s="1"/>
      <c r="U7275" s="1"/>
    </row>
    <row r="7276" spans="8:21" x14ac:dyDescent="0.3">
      <c r="H7276" s="1"/>
      <c r="K7276" s="1"/>
      <c r="O7276" s="1"/>
      <c r="P7276" s="1"/>
      <c r="T7276" s="1"/>
      <c r="U7276" s="1"/>
    </row>
    <row r="7277" spans="8:21" x14ac:dyDescent="0.3">
      <c r="H7277" s="1"/>
      <c r="K7277" s="1"/>
      <c r="O7277" s="1"/>
      <c r="P7277" s="1"/>
      <c r="T7277" s="1"/>
      <c r="U7277" s="1"/>
    </row>
    <row r="7278" spans="8:21" x14ac:dyDescent="0.3">
      <c r="H7278" s="1"/>
      <c r="K7278" s="1"/>
      <c r="O7278" s="1"/>
      <c r="P7278" s="1"/>
      <c r="T7278" s="1"/>
      <c r="U7278" s="1"/>
    </row>
    <row r="7279" spans="8:21" x14ac:dyDescent="0.3">
      <c r="H7279" s="1"/>
      <c r="K7279" s="1"/>
      <c r="O7279" s="1"/>
      <c r="P7279" s="1"/>
      <c r="T7279" s="1"/>
      <c r="U7279" s="1"/>
    </row>
    <row r="7280" spans="8:21" x14ac:dyDescent="0.3">
      <c r="H7280" s="1"/>
      <c r="K7280" s="1"/>
      <c r="O7280" s="1"/>
      <c r="P7280" s="1"/>
      <c r="T7280" s="1"/>
      <c r="U7280" s="1"/>
    </row>
    <row r="7281" spans="8:21" x14ac:dyDescent="0.3">
      <c r="H7281" s="1"/>
      <c r="K7281" s="1"/>
      <c r="O7281" s="1"/>
      <c r="P7281" s="1"/>
      <c r="T7281" s="1"/>
      <c r="U7281" s="1"/>
    </row>
    <row r="7282" spans="8:21" x14ac:dyDescent="0.3">
      <c r="H7282" s="1"/>
      <c r="K7282" s="1"/>
      <c r="O7282" s="1"/>
      <c r="P7282" s="1"/>
      <c r="T7282" s="1"/>
      <c r="U7282" s="1"/>
    </row>
    <row r="7283" spans="8:21" x14ac:dyDescent="0.3">
      <c r="H7283" s="1"/>
      <c r="K7283" s="1"/>
      <c r="O7283" s="1"/>
      <c r="P7283" s="1"/>
      <c r="T7283" s="1"/>
      <c r="U7283" s="1"/>
    </row>
    <row r="7284" spans="8:21" x14ac:dyDescent="0.3">
      <c r="H7284" s="1"/>
      <c r="K7284" s="1"/>
      <c r="O7284" s="1"/>
      <c r="P7284" s="1"/>
      <c r="T7284" s="1"/>
      <c r="U7284" s="1"/>
    </row>
    <row r="7285" spans="8:21" x14ac:dyDescent="0.3">
      <c r="H7285" s="1"/>
      <c r="K7285" s="1"/>
      <c r="O7285" s="1"/>
      <c r="P7285" s="1"/>
      <c r="T7285" s="1"/>
      <c r="U7285" s="1"/>
    </row>
    <row r="7286" spans="8:21" x14ac:dyDescent="0.3">
      <c r="H7286" s="1"/>
      <c r="K7286" s="1"/>
      <c r="O7286" s="1"/>
      <c r="P7286" s="1"/>
      <c r="T7286" s="1"/>
      <c r="U7286" s="1"/>
    </row>
    <row r="7287" spans="8:21" x14ac:dyDescent="0.3">
      <c r="H7287" s="1"/>
      <c r="K7287" s="1"/>
      <c r="O7287" s="1"/>
      <c r="P7287" s="1"/>
      <c r="T7287" s="1"/>
      <c r="U7287" s="1"/>
    </row>
    <row r="7288" spans="8:21" x14ac:dyDescent="0.3">
      <c r="H7288" s="1"/>
      <c r="K7288" s="1"/>
      <c r="O7288" s="1"/>
      <c r="P7288" s="1"/>
      <c r="T7288" s="1"/>
      <c r="U7288" s="1"/>
    </row>
    <row r="7289" spans="8:21" x14ac:dyDescent="0.3">
      <c r="H7289" s="1"/>
      <c r="K7289" s="1"/>
      <c r="O7289" s="1"/>
      <c r="P7289" s="1"/>
      <c r="T7289" s="1"/>
      <c r="U7289" s="1"/>
    </row>
    <row r="7290" spans="8:21" x14ac:dyDescent="0.3">
      <c r="H7290" s="1"/>
      <c r="K7290" s="1"/>
      <c r="O7290" s="1"/>
      <c r="P7290" s="1"/>
      <c r="T7290" s="1"/>
      <c r="U7290" s="1"/>
    </row>
    <row r="7291" spans="8:21" x14ac:dyDescent="0.3">
      <c r="H7291" s="1"/>
      <c r="K7291" s="1"/>
      <c r="O7291" s="1"/>
      <c r="P7291" s="1"/>
      <c r="T7291" s="1"/>
      <c r="U7291" s="1"/>
    </row>
    <row r="7292" spans="8:21" x14ac:dyDescent="0.3">
      <c r="H7292" s="1"/>
      <c r="K7292" s="1"/>
      <c r="O7292" s="1"/>
      <c r="P7292" s="1"/>
      <c r="T7292" s="1"/>
      <c r="U7292" s="1"/>
    </row>
    <row r="7293" spans="8:21" x14ac:dyDescent="0.3">
      <c r="H7293" s="1"/>
      <c r="K7293" s="1"/>
      <c r="O7293" s="1"/>
      <c r="P7293" s="1"/>
      <c r="T7293" s="1"/>
      <c r="U7293" s="1"/>
    </row>
    <row r="7294" spans="8:21" x14ac:dyDescent="0.3">
      <c r="H7294" s="1"/>
      <c r="K7294" s="1"/>
      <c r="O7294" s="1"/>
      <c r="P7294" s="1"/>
      <c r="T7294" s="1"/>
      <c r="U7294" s="1"/>
    </row>
    <row r="7295" spans="8:21" x14ac:dyDescent="0.3">
      <c r="H7295" s="1"/>
      <c r="K7295" s="1"/>
      <c r="O7295" s="1"/>
      <c r="P7295" s="1"/>
      <c r="T7295" s="1"/>
      <c r="U7295" s="1"/>
    </row>
    <row r="7296" spans="8:21" x14ac:dyDescent="0.3">
      <c r="H7296" s="1"/>
      <c r="K7296" s="1"/>
      <c r="O7296" s="1"/>
      <c r="P7296" s="1"/>
      <c r="T7296" s="1"/>
      <c r="U7296" s="1"/>
    </row>
    <row r="7297" spans="8:21" x14ac:dyDescent="0.3">
      <c r="H7297" s="1"/>
      <c r="K7297" s="1"/>
      <c r="O7297" s="1"/>
      <c r="P7297" s="1"/>
      <c r="T7297" s="1"/>
      <c r="U7297" s="1"/>
    </row>
    <row r="7298" spans="8:21" x14ac:dyDescent="0.3">
      <c r="H7298" s="1"/>
      <c r="K7298" s="1"/>
      <c r="O7298" s="1"/>
      <c r="P7298" s="1"/>
      <c r="T7298" s="1"/>
      <c r="U7298" s="1"/>
    </row>
    <row r="7299" spans="8:21" x14ac:dyDescent="0.3">
      <c r="H7299" s="1"/>
      <c r="K7299" s="1"/>
      <c r="O7299" s="1"/>
      <c r="P7299" s="1"/>
      <c r="T7299" s="1"/>
      <c r="U7299" s="1"/>
    </row>
    <row r="7300" spans="8:21" x14ac:dyDescent="0.3">
      <c r="H7300" s="1"/>
      <c r="K7300" s="1"/>
      <c r="O7300" s="1"/>
      <c r="P7300" s="1"/>
      <c r="T7300" s="1"/>
      <c r="U7300" s="1"/>
    </row>
    <row r="7301" spans="8:21" x14ac:dyDescent="0.3">
      <c r="H7301" s="1"/>
      <c r="K7301" s="1"/>
      <c r="O7301" s="1"/>
      <c r="P7301" s="1"/>
      <c r="T7301" s="1"/>
      <c r="U7301" s="1"/>
    </row>
    <row r="7302" spans="8:21" x14ac:dyDescent="0.3">
      <c r="H7302" s="1"/>
      <c r="K7302" s="1"/>
      <c r="O7302" s="1"/>
      <c r="P7302" s="1"/>
      <c r="T7302" s="1"/>
      <c r="U7302" s="1"/>
    </row>
    <row r="7303" spans="8:21" x14ac:dyDescent="0.3">
      <c r="H7303" s="1"/>
      <c r="K7303" s="1"/>
      <c r="O7303" s="1"/>
      <c r="P7303" s="1"/>
      <c r="T7303" s="1"/>
      <c r="U7303" s="1"/>
    </row>
    <row r="7304" spans="8:21" x14ac:dyDescent="0.3">
      <c r="H7304" s="1"/>
      <c r="K7304" s="1"/>
      <c r="O7304" s="1"/>
      <c r="P7304" s="1"/>
      <c r="T7304" s="1"/>
      <c r="U7304" s="1"/>
    </row>
    <row r="7305" spans="8:21" x14ac:dyDescent="0.3">
      <c r="H7305" s="1"/>
      <c r="K7305" s="1"/>
      <c r="O7305" s="1"/>
      <c r="P7305" s="1"/>
      <c r="T7305" s="1"/>
      <c r="U7305" s="1"/>
    </row>
    <row r="7306" spans="8:21" x14ac:dyDescent="0.3">
      <c r="H7306" s="1"/>
      <c r="K7306" s="1"/>
      <c r="O7306" s="1"/>
      <c r="P7306" s="1"/>
      <c r="T7306" s="1"/>
      <c r="U7306" s="1"/>
    </row>
    <row r="7307" spans="8:21" x14ac:dyDescent="0.3">
      <c r="H7307" s="1"/>
      <c r="K7307" s="1"/>
      <c r="O7307" s="1"/>
      <c r="P7307" s="1"/>
      <c r="T7307" s="1"/>
      <c r="U7307" s="1"/>
    </row>
    <row r="7308" spans="8:21" x14ac:dyDescent="0.3">
      <c r="H7308" s="1"/>
      <c r="K7308" s="1"/>
      <c r="O7308" s="1"/>
      <c r="P7308" s="1"/>
      <c r="T7308" s="1"/>
      <c r="U7308" s="1"/>
    </row>
    <row r="7309" spans="8:21" x14ac:dyDescent="0.3">
      <c r="H7309" s="1"/>
      <c r="K7309" s="1"/>
      <c r="O7309" s="1"/>
      <c r="P7309" s="1"/>
      <c r="T7309" s="1"/>
      <c r="U7309" s="1"/>
    </row>
    <row r="7310" spans="8:21" x14ac:dyDescent="0.3">
      <c r="H7310" s="1"/>
      <c r="K7310" s="1"/>
      <c r="O7310" s="1"/>
      <c r="P7310" s="1"/>
      <c r="T7310" s="1"/>
      <c r="U7310" s="1"/>
    </row>
    <row r="7311" spans="8:21" x14ac:dyDescent="0.3">
      <c r="H7311" s="1"/>
      <c r="K7311" s="1"/>
      <c r="O7311" s="1"/>
      <c r="P7311" s="1"/>
      <c r="T7311" s="1"/>
      <c r="U7311" s="1"/>
    </row>
    <row r="7312" spans="8:21" x14ac:dyDescent="0.3">
      <c r="H7312" s="1"/>
      <c r="K7312" s="1"/>
      <c r="O7312" s="1"/>
      <c r="P7312" s="1"/>
      <c r="T7312" s="1"/>
      <c r="U7312" s="1"/>
    </row>
    <row r="7313" spans="8:21" x14ac:dyDescent="0.3">
      <c r="H7313" s="1"/>
      <c r="K7313" s="1"/>
      <c r="O7313" s="1"/>
      <c r="P7313" s="1"/>
      <c r="T7313" s="1"/>
      <c r="U7313" s="1"/>
    </row>
    <row r="7314" spans="8:21" x14ac:dyDescent="0.3">
      <c r="H7314" s="1"/>
      <c r="K7314" s="1"/>
      <c r="O7314" s="1"/>
      <c r="P7314" s="1"/>
      <c r="T7314" s="1"/>
      <c r="U7314" s="1"/>
    </row>
    <row r="7315" spans="8:21" x14ac:dyDescent="0.3">
      <c r="H7315" s="1"/>
      <c r="K7315" s="1"/>
      <c r="O7315" s="1"/>
      <c r="P7315" s="1"/>
      <c r="T7315" s="1"/>
      <c r="U7315" s="1"/>
    </row>
    <row r="7316" spans="8:21" x14ac:dyDescent="0.3">
      <c r="H7316" s="1"/>
      <c r="K7316" s="1"/>
      <c r="O7316" s="1"/>
      <c r="P7316" s="1"/>
      <c r="T7316" s="1"/>
      <c r="U7316" s="1"/>
    </row>
    <row r="7317" spans="8:21" x14ac:dyDescent="0.3">
      <c r="H7317" s="1"/>
      <c r="K7317" s="1"/>
      <c r="O7317" s="1"/>
      <c r="P7317" s="1"/>
      <c r="T7317" s="1"/>
      <c r="U7317" s="1"/>
    </row>
    <row r="7318" spans="8:21" x14ac:dyDescent="0.3">
      <c r="H7318" s="1"/>
      <c r="K7318" s="1"/>
      <c r="O7318" s="1"/>
      <c r="P7318" s="1"/>
      <c r="T7318" s="1"/>
      <c r="U7318" s="1"/>
    </row>
    <row r="7319" spans="8:21" x14ac:dyDescent="0.3">
      <c r="H7319" s="1"/>
      <c r="K7319" s="1"/>
      <c r="O7319" s="1"/>
      <c r="P7319" s="1"/>
      <c r="T7319" s="1"/>
      <c r="U7319" s="1"/>
    </row>
    <row r="7320" spans="8:21" x14ac:dyDescent="0.3">
      <c r="H7320" s="1"/>
      <c r="K7320" s="1"/>
      <c r="O7320" s="1"/>
      <c r="P7320" s="1"/>
      <c r="T7320" s="1"/>
      <c r="U7320" s="1"/>
    </row>
    <row r="7321" spans="8:21" x14ac:dyDescent="0.3">
      <c r="H7321" s="1"/>
      <c r="K7321" s="1"/>
      <c r="O7321" s="1"/>
      <c r="P7321" s="1"/>
      <c r="T7321" s="1"/>
      <c r="U7321" s="1"/>
    </row>
    <row r="7322" spans="8:21" x14ac:dyDescent="0.3">
      <c r="H7322" s="1"/>
      <c r="K7322" s="1"/>
      <c r="O7322" s="1"/>
      <c r="P7322" s="1"/>
      <c r="T7322" s="1"/>
      <c r="U7322" s="1"/>
    </row>
    <row r="7323" spans="8:21" x14ac:dyDescent="0.3">
      <c r="H7323" s="1"/>
      <c r="K7323" s="1"/>
      <c r="O7323" s="1"/>
      <c r="P7323" s="1"/>
      <c r="T7323" s="1"/>
      <c r="U7323" s="1"/>
    </row>
    <row r="7324" spans="8:21" x14ac:dyDescent="0.3">
      <c r="H7324" s="1"/>
      <c r="K7324" s="1"/>
      <c r="O7324" s="1"/>
      <c r="P7324" s="1"/>
      <c r="T7324" s="1"/>
      <c r="U7324" s="1"/>
    </row>
    <row r="7325" spans="8:21" x14ac:dyDescent="0.3">
      <c r="H7325" s="1"/>
      <c r="K7325" s="1"/>
      <c r="O7325" s="1"/>
      <c r="P7325" s="1"/>
      <c r="T7325" s="1"/>
      <c r="U7325" s="1"/>
    </row>
    <row r="7326" spans="8:21" x14ac:dyDescent="0.3">
      <c r="H7326" s="1"/>
      <c r="K7326" s="1"/>
      <c r="O7326" s="1"/>
      <c r="P7326" s="1"/>
      <c r="T7326" s="1"/>
      <c r="U7326" s="1"/>
    </row>
    <row r="7327" spans="8:21" x14ac:dyDescent="0.3">
      <c r="H7327" s="1"/>
      <c r="K7327" s="1"/>
      <c r="O7327" s="1"/>
      <c r="P7327" s="1"/>
      <c r="T7327" s="1"/>
      <c r="U7327" s="1"/>
    </row>
    <row r="7328" spans="8:21" x14ac:dyDescent="0.3">
      <c r="H7328" s="1"/>
      <c r="K7328" s="1"/>
      <c r="O7328" s="1"/>
      <c r="P7328" s="1"/>
      <c r="T7328" s="1"/>
      <c r="U7328" s="1"/>
    </row>
    <row r="7329" spans="8:21" x14ac:dyDescent="0.3">
      <c r="H7329" s="1"/>
      <c r="K7329" s="1"/>
      <c r="O7329" s="1"/>
      <c r="P7329" s="1"/>
      <c r="T7329" s="1"/>
      <c r="U7329" s="1"/>
    </row>
    <row r="7330" spans="8:21" x14ac:dyDescent="0.3">
      <c r="H7330" s="1"/>
      <c r="K7330" s="1"/>
      <c r="O7330" s="1"/>
      <c r="P7330" s="1"/>
      <c r="T7330" s="1"/>
      <c r="U7330" s="1"/>
    </row>
    <row r="7331" spans="8:21" x14ac:dyDescent="0.3">
      <c r="H7331" s="1"/>
      <c r="K7331" s="1"/>
      <c r="O7331" s="1"/>
      <c r="P7331" s="1"/>
      <c r="T7331" s="1"/>
      <c r="U7331" s="1"/>
    </row>
    <row r="7332" spans="8:21" x14ac:dyDescent="0.3">
      <c r="H7332" s="1"/>
      <c r="K7332" s="1"/>
      <c r="O7332" s="1"/>
      <c r="P7332" s="1"/>
      <c r="T7332" s="1"/>
      <c r="U7332" s="1"/>
    </row>
    <row r="7333" spans="8:21" x14ac:dyDescent="0.3">
      <c r="H7333" s="1"/>
      <c r="K7333" s="1"/>
      <c r="O7333" s="1"/>
      <c r="P7333" s="1"/>
      <c r="T7333" s="1"/>
      <c r="U7333" s="1"/>
    </row>
    <row r="7334" spans="8:21" x14ac:dyDescent="0.3">
      <c r="H7334" s="1"/>
      <c r="K7334" s="1"/>
      <c r="O7334" s="1"/>
      <c r="P7334" s="1"/>
      <c r="T7334" s="1"/>
      <c r="U7334" s="1"/>
    </row>
    <row r="7335" spans="8:21" x14ac:dyDescent="0.3">
      <c r="H7335" s="1"/>
      <c r="K7335" s="1"/>
      <c r="O7335" s="1"/>
      <c r="P7335" s="1"/>
      <c r="T7335" s="1"/>
      <c r="U7335" s="1"/>
    </row>
    <row r="7336" spans="8:21" x14ac:dyDescent="0.3">
      <c r="H7336" s="1"/>
      <c r="K7336" s="1"/>
      <c r="O7336" s="1"/>
      <c r="P7336" s="1"/>
      <c r="T7336" s="1"/>
      <c r="U7336" s="1"/>
    </row>
    <row r="7337" spans="8:21" x14ac:dyDescent="0.3">
      <c r="H7337" s="1"/>
      <c r="K7337" s="1"/>
      <c r="O7337" s="1"/>
      <c r="P7337" s="1"/>
      <c r="T7337" s="1"/>
      <c r="U7337" s="1"/>
    </row>
    <row r="7338" spans="8:21" x14ac:dyDescent="0.3">
      <c r="H7338" s="1"/>
      <c r="K7338" s="1"/>
      <c r="O7338" s="1"/>
      <c r="P7338" s="1"/>
      <c r="T7338" s="1"/>
      <c r="U7338" s="1"/>
    </row>
    <row r="7339" spans="8:21" x14ac:dyDescent="0.3">
      <c r="H7339" s="1"/>
      <c r="K7339" s="1"/>
      <c r="O7339" s="1"/>
      <c r="P7339" s="1"/>
      <c r="T7339" s="1"/>
      <c r="U7339" s="1"/>
    </row>
    <row r="7340" spans="8:21" x14ac:dyDescent="0.3">
      <c r="H7340" s="1"/>
      <c r="K7340" s="1"/>
      <c r="O7340" s="1"/>
      <c r="P7340" s="1"/>
      <c r="T7340" s="1"/>
      <c r="U7340" s="1"/>
    </row>
    <row r="7341" spans="8:21" x14ac:dyDescent="0.3">
      <c r="H7341" s="1"/>
      <c r="K7341" s="1"/>
      <c r="O7341" s="1"/>
      <c r="P7341" s="1"/>
      <c r="T7341" s="1"/>
      <c r="U7341" s="1"/>
    </row>
    <row r="7342" spans="8:21" x14ac:dyDescent="0.3">
      <c r="H7342" s="1"/>
      <c r="K7342" s="1"/>
      <c r="O7342" s="1"/>
      <c r="P7342" s="1"/>
      <c r="T7342" s="1"/>
      <c r="U7342" s="1"/>
    </row>
    <row r="7343" spans="8:21" x14ac:dyDescent="0.3">
      <c r="H7343" s="1"/>
      <c r="K7343" s="1"/>
      <c r="O7343" s="1"/>
      <c r="P7343" s="1"/>
      <c r="T7343" s="1"/>
      <c r="U7343" s="1"/>
    </row>
    <row r="7344" spans="8:21" x14ac:dyDescent="0.3">
      <c r="H7344" s="1"/>
      <c r="K7344" s="1"/>
      <c r="O7344" s="1"/>
      <c r="P7344" s="1"/>
      <c r="T7344" s="1"/>
      <c r="U7344" s="1"/>
    </row>
    <row r="7345" spans="8:21" x14ac:dyDescent="0.3">
      <c r="H7345" s="1"/>
      <c r="K7345" s="1"/>
      <c r="O7345" s="1"/>
      <c r="P7345" s="1"/>
      <c r="T7345" s="1"/>
      <c r="U7345" s="1"/>
    </row>
    <row r="7346" spans="8:21" x14ac:dyDescent="0.3">
      <c r="H7346" s="1"/>
      <c r="K7346" s="1"/>
      <c r="O7346" s="1"/>
      <c r="P7346" s="1"/>
      <c r="T7346" s="1"/>
      <c r="U7346" s="1"/>
    </row>
    <row r="7347" spans="8:21" x14ac:dyDescent="0.3">
      <c r="H7347" s="1"/>
      <c r="K7347" s="1"/>
      <c r="O7347" s="1"/>
      <c r="P7347" s="1"/>
      <c r="T7347" s="1"/>
      <c r="U7347" s="1"/>
    </row>
    <row r="7348" spans="8:21" x14ac:dyDescent="0.3">
      <c r="H7348" s="1"/>
      <c r="K7348" s="1"/>
      <c r="O7348" s="1"/>
      <c r="P7348" s="1"/>
      <c r="T7348" s="1"/>
      <c r="U7348" s="1"/>
    </row>
    <row r="7349" spans="8:21" x14ac:dyDescent="0.3">
      <c r="H7349" s="1"/>
      <c r="K7349" s="1"/>
      <c r="O7349" s="1"/>
      <c r="P7349" s="1"/>
      <c r="T7349" s="1"/>
      <c r="U7349" s="1"/>
    </row>
    <row r="7350" spans="8:21" x14ac:dyDescent="0.3">
      <c r="H7350" s="1"/>
      <c r="K7350" s="1"/>
      <c r="O7350" s="1"/>
      <c r="P7350" s="1"/>
      <c r="T7350" s="1"/>
      <c r="U7350" s="1"/>
    </row>
    <row r="7351" spans="8:21" x14ac:dyDescent="0.3">
      <c r="H7351" s="1"/>
      <c r="K7351" s="1"/>
      <c r="O7351" s="1"/>
      <c r="P7351" s="1"/>
      <c r="T7351" s="1"/>
      <c r="U7351" s="1"/>
    </row>
    <row r="7352" spans="8:21" x14ac:dyDescent="0.3">
      <c r="H7352" s="1"/>
      <c r="K7352" s="1"/>
      <c r="O7352" s="1"/>
      <c r="P7352" s="1"/>
      <c r="T7352" s="1"/>
      <c r="U7352" s="1"/>
    </row>
    <row r="7353" spans="8:21" x14ac:dyDescent="0.3">
      <c r="H7353" s="1"/>
      <c r="K7353" s="1"/>
      <c r="O7353" s="1"/>
      <c r="P7353" s="1"/>
      <c r="T7353" s="1"/>
      <c r="U7353" s="1"/>
    </row>
    <row r="7354" spans="8:21" x14ac:dyDescent="0.3">
      <c r="H7354" s="1"/>
      <c r="K7354" s="1"/>
      <c r="O7354" s="1"/>
      <c r="P7354" s="1"/>
      <c r="T7354" s="1"/>
      <c r="U7354" s="1"/>
    </row>
    <row r="7355" spans="8:21" x14ac:dyDescent="0.3">
      <c r="H7355" s="1"/>
      <c r="K7355" s="1"/>
      <c r="O7355" s="1"/>
      <c r="P7355" s="1"/>
      <c r="T7355" s="1"/>
      <c r="U7355" s="1"/>
    </row>
    <row r="7356" spans="8:21" x14ac:dyDescent="0.3">
      <c r="H7356" s="1"/>
      <c r="K7356" s="1"/>
      <c r="O7356" s="1"/>
      <c r="P7356" s="1"/>
      <c r="T7356" s="1"/>
      <c r="U7356" s="1"/>
    </row>
    <row r="7357" spans="8:21" x14ac:dyDescent="0.3">
      <c r="H7357" s="1"/>
      <c r="K7357" s="1"/>
      <c r="O7357" s="1"/>
      <c r="P7357" s="1"/>
      <c r="T7357" s="1"/>
      <c r="U7357" s="1"/>
    </row>
    <row r="7358" spans="8:21" x14ac:dyDescent="0.3">
      <c r="H7358" s="1"/>
      <c r="K7358" s="1"/>
      <c r="O7358" s="1"/>
      <c r="P7358" s="1"/>
      <c r="T7358" s="1"/>
      <c r="U7358" s="1"/>
    </row>
    <row r="7359" spans="8:21" x14ac:dyDescent="0.3">
      <c r="H7359" s="1"/>
      <c r="K7359" s="1"/>
      <c r="O7359" s="1"/>
      <c r="P7359" s="1"/>
      <c r="T7359" s="1"/>
      <c r="U7359" s="1"/>
    </row>
    <row r="7360" spans="8:21" x14ac:dyDescent="0.3">
      <c r="H7360" s="1"/>
      <c r="K7360" s="1"/>
      <c r="O7360" s="1"/>
      <c r="P7360" s="1"/>
      <c r="T7360" s="1"/>
      <c r="U7360" s="1"/>
    </row>
    <row r="7361" spans="8:21" x14ac:dyDescent="0.3">
      <c r="H7361" s="1"/>
      <c r="K7361" s="1"/>
      <c r="O7361" s="1"/>
      <c r="P7361" s="1"/>
      <c r="T7361" s="1"/>
      <c r="U7361" s="1"/>
    </row>
    <row r="7362" spans="8:21" x14ac:dyDescent="0.3">
      <c r="H7362" s="1"/>
      <c r="K7362" s="1"/>
      <c r="O7362" s="1"/>
      <c r="P7362" s="1"/>
      <c r="T7362" s="1"/>
      <c r="U7362" s="1"/>
    </row>
    <row r="7363" spans="8:21" x14ac:dyDescent="0.3">
      <c r="H7363" s="1"/>
      <c r="K7363" s="1"/>
      <c r="O7363" s="1"/>
      <c r="P7363" s="1"/>
      <c r="T7363" s="1"/>
      <c r="U7363" s="1"/>
    </row>
    <row r="7364" spans="8:21" x14ac:dyDescent="0.3">
      <c r="H7364" s="1"/>
      <c r="K7364" s="1"/>
      <c r="O7364" s="1"/>
      <c r="P7364" s="1"/>
      <c r="T7364" s="1"/>
      <c r="U7364" s="1"/>
    </row>
    <row r="7365" spans="8:21" x14ac:dyDescent="0.3">
      <c r="H7365" s="1"/>
      <c r="K7365" s="1"/>
      <c r="O7365" s="1"/>
      <c r="P7365" s="1"/>
      <c r="T7365" s="1"/>
      <c r="U7365" s="1"/>
    </row>
    <row r="7366" spans="8:21" x14ac:dyDescent="0.3">
      <c r="H7366" s="1"/>
      <c r="K7366" s="1"/>
      <c r="O7366" s="1"/>
      <c r="P7366" s="1"/>
      <c r="T7366" s="1"/>
      <c r="U7366" s="1"/>
    </row>
    <row r="7367" spans="8:21" x14ac:dyDescent="0.3">
      <c r="H7367" s="1"/>
      <c r="K7367" s="1"/>
      <c r="O7367" s="1"/>
      <c r="P7367" s="1"/>
      <c r="T7367" s="1"/>
      <c r="U7367" s="1"/>
    </row>
    <row r="7368" spans="8:21" x14ac:dyDescent="0.3">
      <c r="H7368" s="1"/>
      <c r="K7368" s="1"/>
      <c r="O7368" s="1"/>
      <c r="P7368" s="1"/>
      <c r="T7368" s="1"/>
      <c r="U7368" s="1"/>
    </row>
    <row r="7369" spans="8:21" x14ac:dyDescent="0.3">
      <c r="H7369" s="1"/>
      <c r="K7369" s="1"/>
      <c r="O7369" s="1"/>
      <c r="P7369" s="1"/>
      <c r="T7369" s="1"/>
      <c r="U7369" s="1"/>
    </row>
    <row r="7370" spans="8:21" x14ac:dyDescent="0.3">
      <c r="H7370" s="1"/>
      <c r="K7370" s="1"/>
      <c r="O7370" s="1"/>
      <c r="P7370" s="1"/>
      <c r="T7370" s="1"/>
      <c r="U7370" s="1"/>
    </row>
    <row r="7371" spans="8:21" x14ac:dyDescent="0.3">
      <c r="H7371" s="1"/>
      <c r="K7371" s="1"/>
      <c r="O7371" s="1"/>
      <c r="P7371" s="1"/>
      <c r="T7371" s="1"/>
      <c r="U7371" s="1"/>
    </row>
    <row r="7372" spans="8:21" x14ac:dyDescent="0.3">
      <c r="H7372" s="1"/>
      <c r="K7372" s="1"/>
      <c r="O7372" s="1"/>
      <c r="P7372" s="1"/>
      <c r="T7372" s="1"/>
      <c r="U7372" s="1"/>
    </row>
    <row r="7373" spans="8:21" x14ac:dyDescent="0.3">
      <c r="H7373" s="1"/>
      <c r="K7373" s="1"/>
      <c r="O7373" s="1"/>
      <c r="P7373" s="1"/>
      <c r="T7373" s="1"/>
      <c r="U7373" s="1"/>
    </row>
    <row r="7374" spans="8:21" x14ac:dyDescent="0.3">
      <c r="H7374" s="1"/>
      <c r="K7374" s="1"/>
      <c r="O7374" s="1"/>
      <c r="P7374" s="1"/>
      <c r="T7374" s="1"/>
      <c r="U7374" s="1"/>
    </row>
    <row r="7375" spans="8:21" x14ac:dyDescent="0.3">
      <c r="H7375" s="1"/>
      <c r="K7375" s="1"/>
      <c r="O7375" s="1"/>
      <c r="P7375" s="1"/>
      <c r="T7375" s="1"/>
      <c r="U7375" s="1"/>
    </row>
    <row r="7376" spans="8:21" x14ac:dyDescent="0.3">
      <c r="H7376" s="1"/>
      <c r="K7376" s="1"/>
      <c r="O7376" s="1"/>
      <c r="P7376" s="1"/>
      <c r="T7376" s="1"/>
      <c r="U7376" s="1"/>
    </row>
    <row r="7377" spans="8:21" x14ac:dyDescent="0.3">
      <c r="H7377" s="1"/>
      <c r="K7377" s="1"/>
      <c r="O7377" s="1"/>
      <c r="P7377" s="1"/>
      <c r="T7377" s="1"/>
      <c r="U7377" s="1"/>
    </row>
    <row r="7378" spans="8:21" x14ac:dyDescent="0.3">
      <c r="H7378" s="1"/>
      <c r="K7378" s="1"/>
      <c r="O7378" s="1"/>
      <c r="P7378" s="1"/>
      <c r="T7378" s="1"/>
      <c r="U7378" s="1"/>
    </row>
    <row r="7379" spans="8:21" x14ac:dyDescent="0.3">
      <c r="H7379" s="1"/>
      <c r="K7379" s="1"/>
      <c r="O7379" s="1"/>
      <c r="P7379" s="1"/>
      <c r="T7379" s="1"/>
      <c r="U7379" s="1"/>
    </row>
    <row r="7380" spans="8:21" x14ac:dyDescent="0.3">
      <c r="H7380" s="1"/>
      <c r="K7380" s="1"/>
      <c r="O7380" s="1"/>
      <c r="P7380" s="1"/>
      <c r="T7380" s="1"/>
      <c r="U7380" s="1"/>
    </row>
    <row r="7381" spans="8:21" x14ac:dyDescent="0.3">
      <c r="H7381" s="1"/>
      <c r="K7381" s="1"/>
      <c r="O7381" s="1"/>
      <c r="P7381" s="1"/>
      <c r="T7381" s="1"/>
      <c r="U7381" s="1"/>
    </row>
    <row r="7382" spans="8:21" x14ac:dyDescent="0.3">
      <c r="H7382" s="1"/>
      <c r="K7382" s="1"/>
      <c r="O7382" s="1"/>
      <c r="P7382" s="1"/>
      <c r="T7382" s="1"/>
      <c r="U7382" s="1"/>
    </row>
    <row r="7383" spans="8:21" x14ac:dyDescent="0.3">
      <c r="H7383" s="1"/>
      <c r="K7383" s="1"/>
      <c r="O7383" s="1"/>
      <c r="P7383" s="1"/>
      <c r="T7383" s="1"/>
      <c r="U7383" s="1"/>
    </row>
    <row r="7384" spans="8:21" x14ac:dyDescent="0.3">
      <c r="H7384" s="1"/>
      <c r="K7384" s="1"/>
      <c r="O7384" s="1"/>
      <c r="P7384" s="1"/>
      <c r="T7384" s="1"/>
      <c r="U7384" s="1"/>
    </row>
    <row r="7385" spans="8:21" x14ac:dyDescent="0.3">
      <c r="H7385" s="1"/>
      <c r="K7385" s="1"/>
      <c r="O7385" s="1"/>
      <c r="P7385" s="1"/>
      <c r="T7385" s="1"/>
      <c r="U7385" s="1"/>
    </row>
    <row r="7386" spans="8:21" x14ac:dyDescent="0.3">
      <c r="H7386" s="1"/>
      <c r="K7386" s="1"/>
      <c r="O7386" s="1"/>
      <c r="P7386" s="1"/>
      <c r="T7386" s="1"/>
      <c r="U7386" s="1"/>
    </row>
    <row r="7387" spans="8:21" x14ac:dyDescent="0.3">
      <c r="H7387" s="1"/>
      <c r="K7387" s="1"/>
      <c r="O7387" s="1"/>
      <c r="P7387" s="1"/>
      <c r="T7387" s="1"/>
      <c r="U7387" s="1"/>
    </row>
    <row r="7388" spans="8:21" x14ac:dyDescent="0.3">
      <c r="H7388" s="1"/>
      <c r="K7388" s="1"/>
      <c r="O7388" s="1"/>
      <c r="P7388" s="1"/>
      <c r="T7388" s="1"/>
      <c r="U7388" s="1"/>
    </row>
    <row r="7389" spans="8:21" x14ac:dyDescent="0.3">
      <c r="H7389" s="1"/>
      <c r="K7389" s="1"/>
      <c r="O7389" s="1"/>
      <c r="P7389" s="1"/>
      <c r="T7389" s="1"/>
      <c r="U7389" s="1"/>
    </row>
    <row r="7390" spans="8:21" x14ac:dyDescent="0.3">
      <c r="H7390" s="1"/>
      <c r="K7390" s="1"/>
      <c r="O7390" s="1"/>
      <c r="P7390" s="1"/>
      <c r="T7390" s="1"/>
      <c r="U7390" s="1"/>
    </row>
    <row r="7391" spans="8:21" x14ac:dyDescent="0.3">
      <c r="H7391" s="1"/>
      <c r="K7391" s="1"/>
      <c r="O7391" s="1"/>
      <c r="P7391" s="1"/>
      <c r="T7391" s="1"/>
      <c r="U7391" s="1"/>
    </row>
    <row r="7392" spans="8:21" x14ac:dyDescent="0.3">
      <c r="H7392" s="1"/>
      <c r="K7392" s="1"/>
      <c r="O7392" s="1"/>
      <c r="P7392" s="1"/>
      <c r="T7392" s="1"/>
      <c r="U7392" s="1"/>
    </row>
    <row r="7393" spans="8:21" x14ac:dyDescent="0.3">
      <c r="H7393" s="1"/>
      <c r="K7393" s="1"/>
      <c r="O7393" s="1"/>
      <c r="P7393" s="1"/>
      <c r="T7393" s="1"/>
      <c r="U7393" s="1"/>
    </row>
    <row r="7394" spans="8:21" x14ac:dyDescent="0.3">
      <c r="H7394" s="1"/>
      <c r="K7394" s="1"/>
      <c r="O7394" s="1"/>
      <c r="P7394" s="1"/>
      <c r="T7394" s="1"/>
      <c r="U7394" s="1"/>
    </row>
    <row r="7395" spans="8:21" x14ac:dyDescent="0.3">
      <c r="H7395" s="1"/>
      <c r="K7395" s="1"/>
      <c r="O7395" s="1"/>
      <c r="P7395" s="1"/>
      <c r="T7395" s="1"/>
      <c r="U7395" s="1"/>
    </row>
    <row r="7396" spans="8:21" x14ac:dyDescent="0.3">
      <c r="H7396" s="1"/>
      <c r="K7396" s="1"/>
      <c r="O7396" s="1"/>
      <c r="P7396" s="1"/>
      <c r="T7396" s="1"/>
      <c r="U7396" s="1"/>
    </row>
    <row r="7397" spans="8:21" x14ac:dyDescent="0.3">
      <c r="H7397" s="1"/>
      <c r="K7397" s="1"/>
      <c r="O7397" s="1"/>
      <c r="P7397" s="1"/>
      <c r="T7397" s="1"/>
      <c r="U7397" s="1"/>
    </row>
    <row r="7398" spans="8:21" x14ac:dyDescent="0.3">
      <c r="H7398" s="1"/>
      <c r="K7398" s="1"/>
      <c r="O7398" s="1"/>
      <c r="P7398" s="1"/>
      <c r="T7398" s="1"/>
      <c r="U7398" s="1"/>
    </row>
    <row r="7399" spans="8:21" x14ac:dyDescent="0.3">
      <c r="H7399" s="1"/>
      <c r="K7399" s="1"/>
      <c r="O7399" s="1"/>
      <c r="P7399" s="1"/>
      <c r="T7399" s="1"/>
      <c r="U7399" s="1"/>
    </row>
    <row r="7400" spans="8:21" x14ac:dyDescent="0.3">
      <c r="H7400" s="1"/>
      <c r="K7400" s="1"/>
      <c r="O7400" s="1"/>
      <c r="P7400" s="1"/>
      <c r="T7400" s="1"/>
      <c r="U7400" s="1"/>
    </row>
    <row r="7401" spans="8:21" x14ac:dyDescent="0.3">
      <c r="H7401" s="1"/>
      <c r="K7401" s="1"/>
      <c r="O7401" s="1"/>
      <c r="P7401" s="1"/>
      <c r="T7401" s="1"/>
      <c r="U7401" s="1"/>
    </row>
    <row r="7402" spans="8:21" x14ac:dyDescent="0.3">
      <c r="H7402" s="1"/>
      <c r="K7402" s="1"/>
      <c r="O7402" s="1"/>
      <c r="P7402" s="1"/>
      <c r="T7402" s="1"/>
      <c r="U7402" s="1"/>
    </row>
    <row r="7403" spans="8:21" x14ac:dyDescent="0.3">
      <c r="H7403" s="1"/>
      <c r="K7403" s="1"/>
      <c r="O7403" s="1"/>
      <c r="P7403" s="1"/>
      <c r="T7403" s="1"/>
      <c r="U7403" s="1"/>
    </row>
    <row r="7404" spans="8:21" x14ac:dyDescent="0.3">
      <c r="H7404" s="1"/>
      <c r="K7404" s="1"/>
      <c r="O7404" s="1"/>
      <c r="P7404" s="1"/>
      <c r="T7404" s="1"/>
      <c r="U7404" s="1"/>
    </row>
    <row r="7405" spans="8:21" x14ac:dyDescent="0.3">
      <c r="H7405" s="1"/>
      <c r="K7405" s="1"/>
      <c r="O7405" s="1"/>
      <c r="P7405" s="1"/>
      <c r="T7405" s="1"/>
      <c r="U7405" s="1"/>
    </row>
    <row r="7406" spans="8:21" x14ac:dyDescent="0.3">
      <c r="H7406" s="1"/>
      <c r="K7406" s="1"/>
      <c r="O7406" s="1"/>
      <c r="P7406" s="1"/>
      <c r="T7406" s="1"/>
      <c r="U7406" s="1"/>
    </row>
    <row r="7407" spans="8:21" x14ac:dyDescent="0.3">
      <c r="H7407" s="1"/>
      <c r="K7407" s="1"/>
      <c r="O7407" s="1"/>
      <c r="P7407" s="1"/>
      <c r="T7407" s="1"/>
      <c r="U7407" s="1"/>
    </row>
    <row r="7408" spans="8:21" x14ac:dyDescent="0.3">
      <c r="H7408" s="1"/>
      <c r="K7408" s="1"/>
      <c r="O7408" s="1"/>
      <c r="P7408" s="1"/>
      <c r="T7408" s="1"/>
      <c r="U7408" s="1"/>
    </row>
    <row r="7409" spans="8:21" x14ac:dyDescent="0.3">
      <c r="H7409" s="1"/>
      <c r="K7409" s="1"/>
      <c r="O7409" s="1"/>
      <c r="P7409" s="1"/>
      <c r="T7409" s="1"/>
      <c r="U7409" s="1"/>
    </row>
    <row r="7410" spans="8:21" x14ac:dyDescent="0.3">
      <c r="H7410" s="1"/>
      <c r="K7410" s="1"/>
      <c r="O7410" s="1"/>
      <c r="P7410" s="1"/>
      <c r="T7410" s="1"/>
      <c r="U7410" s="1"/>
    </row>
    <row r="7411" spans="8:21" x14ac:dyDescent="0.3">
      <c r="H7411" s="1"/>
      <c r="K7411" s="1"/>
      <c r="O7411" s="1"/>
      <c r="P7411" s="1"/>
      <c r="T7411" s="1"/>
      <c r="U7411" s="1"/>
    </row>
    <row r="7412" spans="8:21" x14ac:dyDescent="0.3">
      <c r="H7412" s="1"/>
      <c r="K7412" s="1"/>
      <c r="O7412" s="1"/>
      <c r="P7412" s="1"/>
      <c r="T7412" s="1"/>
      <c r="U7412" s="1"/>
    </row>
    <row r="7413" spans="8:21" x14ac:dyDescent="0.3">
      <c r="H7413" s="1"/>
      <c r="K7413" s="1"/>
      <c r="O7413" s="1"/>
      <c r="P7413" s="1"/>
      <c r="T7413" s="1"/>
      <c r="U7413" s="1"/>
    </row>
    <row r="7414" spans="8:21" x14ac:dyDescent="0.3">
      <c r="H7414" s="1"/>
      <c r="K7414" s="1"/>
      <c r="O7414" s="1"/>
      <c r="P7414" s="1"/>
      <c r="T7414" s="1"/>
      <c r="U7414" s="1"/>
    </row>
    <row r="7415" spans="8:21" x14ac:dyDescent="0.3">
      <c r="H7415" s="1"/>
      <c r="K7415" s="1"/>
      <c r="O7415" s="1"/>
      <c r="P7415" s="1"/>
      <c r="T7415" s="1"/>
      <c r="U7415" s="1"/>
    </row>
    <row r="7416" spans="8:21" x14ac:dyDescent="0.3">
      <c r="H7416" s="1"/>
      <c r="K7416" s="1"/>
      <c r="O7416" s="1"/>
      <c r="P7416" s="1"/>
      <c r="T7416" s="1"/>
      <c r="U7416" s="1"/>
    </row>
    <row r="7417" spans="8:21" x14ac:dyDescent="0.3">
      <c r="H7417" s="1"/>
      <c r="K7417" s="1"/>
      <c r="O7417" s="1"/>
      <c r="P7417" s="1"/>
      <c r="T7417" s="1"/>
      <c r="U7417" s="1"/>
    </row>
    <row r="7418" spans="8:21" x14ac:dyDescent="0.3">
      <c r="H7418" s="1"/>
      <c r="K7418" s="1"/>
      <c r="O7418" s="1"/>
      <c r="P7418" s="1"/>
      <c r="T7418" s="1"/>
      <c r="U7418" s="1"/>
    </row>
    <row r="7419" spans="8:21" x14ac:dyDescent="0.3">
      <c r="H7419" s="1"/>
      <c r="K7419" s="1"/>
      <c r="O7419" s="1"/>
      <c r="P7419" s="1"/>
      <c r="T7419" s="1"/>
      <c r="U7419" s="1"/>
    </row>
    <row r="7420" spans="8:21" x14ac:dyDescent="0.3">
      <c r="H7420" s="1"/>
      <c r="K7420" s="1"/>
      <c r="O7420" s="1"/>
      <c r="P7420" s="1"/>
      <c r="T7420" s="1"/>
      <c r="U7420" s="1"/>
    </row>
    <row r="7421" spans="8:21" x14ac:dyDescent="0.3">
      <c r="H7421" s="1"/>
      <c r="K7421" s="1"/>
      <c r="O7421" s="1"/>
      <c r="P7421" s="1"/>
      <c r="T7421" s="1"/>
      <c r="U7421" s="1"/>
    </row>
    <row r="7422" spans="8:21" x14ac:dyDescent="0.3">
      <c r="H7422" s="1"/>
      <c r="K7422" s="1"/>
      <c r="O7422" s="1"/>
      <c r="P7422" s="1"/>
      <c r="T7422" s="1"/>
      <c r="U7422" s="1"/>
    </row>
    <row r="7423" spans="8:21" x14ac:dyDescent="0.3">
      <c r="H7423" s="1"/>
      <c r="K7423" s="1"/>
      <c r="O7423" s="1"/>
      <c r="P7423" s="1"/>
      <c r="T7423" s="1"/>
      <c r="U7423" s="1"/>
    </row>
    <row r="7424" spans="8:21" x14ac:dyDescent="0.3">
      <c r="H7424" s="1"/>
      <c r="K7424" s="1"/>
      <c r="O7424" s="1"/>
      <c r="P7424" s="1"/>
      <c r="T7424" s="1"/>
      <c r="U7424" s="1"/>
    </row>
    <row r="7425" spans="8:21" x14ac:dyDescent="0.3">
      <c r="H7425" s="1"/>
      <c r="K7425" s="1"/>
      <c r="O7425" s="1"/>
      <c r="P7425" s="1"/>
      <c r="T7425" s="1"/>
      <c r="U7425" s="1"/>
    </row>
    <row r="7426" spans="8:21" x14ac:dyDescent="0.3">
      <c r="H7426" s="1"/>
      <c r="K7426" s="1"/>
      <c r="O7426" s="1"/>
      <c r="P7426" s="1"/>
      <c r="T7426" s="1"/>
      <c r="U7426" s="1"/>
    </row>
    <row r="7427" spans="8:21" x14ac:dyDescent="0.3">
      <c r="H7427" s="1"/>
      <c r="K7427" s="1"/>
      <c r="O7427" s="1"/>
      <c r="P7427" s="1"/>
      <c r="T7427" s="1"/>
      <c r="U7427" s="1"/>
    </row>
    <row r="7428" spans="8:21" x14ac:dyDescent="0.3">
      <c r="H7428" s="1"/>
      <c r="K7428" s="1"/>
      <c r="O7428" s="1"/>
      <c r="P7428" s="1"/>
      <c r="T7428" s="1"/>
      <c r="U7428" s="1"/>
    </row>
    <row r="7429" spans="8:21" x14ac:dyDescent="0.3">
      <c r="H7429" s="1"/>
      <c r="K7429" s="1"/>
      <c r="O7429" s="1"/>
      <c r="P7429" s="1"/>
      <c r="T7429" s="1"/>
      <c r="U7429" s="1"/>
    </row>
    <row r="7430" spans="8:21" x14ac:dyDescent="0.3">
      <c r="H7430" s="1"/>
      <c r="K7430" s="1"/>
      <c r="O7430" s="1"/>
      <c r="P7430" s="1"/>
      <c r="T7430" s="1"/>
      <c r="U7430" s="1"/>
    </row>
    <row r="7431" spans="8:21" x14ac:dyDescent="0.3">
      <c r="H7431" s="1"/>
      <c r="K7431" s="1"/>
      <c r="O7431" s="1"/>
      <c r="P7431" s="1"/>
      <c r="T7431" s="1"/>
      <c r="U7431" s="1"/>
    </row>
    <row r="7432" spans="8:21" x14ac:dyDescent="0.3">
      <c r="H7432" s="1"/>
      <c r="K7432" s="1"/>
      <c r="O7432" s="1"/>
      <c r="P7432" s="1"/>
      <c r="T7432" s="1"/>
      <c r="U7432" s="1"/>
    </row>
    <row r="7433" spans="8:21" x14ac:dyDescent="0.3">
      <c r="H7433" s="1"/>
      <c r="K7433" s="1"/>
      <c r="O7433" s="1"/>
      <c r="P7433" s="1"/>
      <c r="T7433" s="1"/>
      <c r="U7433" s="1"/>
    </row>
    <row r="7434" spans="8:21" x14ac:dyDescent="0.3">
      <c r="H7434" s="1"/>
      <c r="K7434" s="1"/>
      <c r="O7434" s="1"/>
      <c r="P7434" s="1"/>
      <c r="T7434" s="1"/>
      <c r="U7434" s="1"/>
    </row>
    <row r="7435" spans="8:21" x14ac:dyDescent="0.3">
      <c r="H7435" s="1"/>
      <c r="K7435" s="1"/>
      <c r="O7435" s="1"/>
      <c r="P7435" s="1"/>
      <c r="T7435" s="1"/>
      <c r="U7435" s="1"/>
    </row>
    <row r="7436" spans="8:21" x14ac:dyDescent="0.3">
      <c r="H7436" s="1"/>
      <c r="K7436" s="1"/>
      <c r="O7436" s="1"/>
      <c r="P7436" s="1"/>
      <c r="T7436" s="1"/>
      <c r="U7436" s="1"/>
    </row>
    <row r="7437" spans="8:21" x14ac:dyDescent="0.3">
      <c r="H7437" s="1"/>
      <c r="K7437" s="1"/>
      <c r="O7437" s="1"/>
      <c r="P7437" s="1"/>
      <c r="T7437" s="1"/>
      <c r="U7437" s="1"/>
    </row>
    <row r="7438" spans="8:21" x14ac:dyDescent="0.3">
      <c r="H7438" s="1"/>
      <c r="K7438" s="1"/>
      <c r="O7438" s="1"/>
      <c r="P7438" s="1"/>
      <c r="T7438" s="1"/>
      <c r="U7438" s="1"/>
    </row>
    <row r="7439" spans="8:21" x14ac:dyDescent="0.3">
      <c r="H7439" s="1"/>
      <c r="K7439" s="1"/>
      <c r="O7439" s="1"/>
      <c r="P7439" s="1"/>
      <c r="T7439" s="1"/>
      <c r="U7439" s="1"/>
    </row>
    <row r="7440" spans="8:21" x14ac:dyDescent="0.3">
      <c r="H7440" s="1"/>
      <c r="K7440" s="1"/>
      <c r="O7440" s="1"/>
      <c r="P7440" s="1"/>
      <c r="T7440" s="1"/>
      <c r="U7440" s="1"/>
    </row>
    <row r="7441" spans="8:21" x14ac:dyDescent="0.3">
      <c r="H7441" s="1"/>
      <c r="K7441" s="1"/>
      <c r="O7441" s="1"/>
      <c r="P7441" s="1"/>
      <c r="T7441" s="1"/>
      <c r="U7441" s="1"/>
    </row>
    <row r="7442" spans="8:21" x14ac:dyDescent="0.3">
      <c r="H7442" s="1"/>
      <c r="K7442" s="1"/>
      <c r="O7442" s="1"/>
      <c r="P7442" s="1"/>
      <c r="T7442" s="1"/>
      <c r="U7442" s="1"/>
    </row>
    <row r="7443" spans="8:21" x14ac:dyDescent="0.3">
      <c r="H7443" s="1"/>
      <c r="K7443" s="1"/>
      <c r="O7443" s="1"/>
      <c r="P7443" s="1"/>
      <c r="T7443" s="1"/>
      <c r="U7443" s="1"/>
    </row>
    <row r="7444" spans="8:21" x14ac:dyDescent="0.3">
      <c r="H7444" s="1"/>
      <c r="K7444" s="1"/>
      <c r="O7444" s="1"/>
      <c r="P7444" s="1"/>
      <c r="T7444" s="1"/>
      <c r="U7444" s="1"/>
    </row>
    <row r="7445" spans="8:21" x14ac:dyDescent="0.3">
      <c r="H7445" s="1"/>
      <c r="K7445" s="1"/>
      <c r="O7445" s="1"/>
      <c r="P7445" s="1"/>
      <c r="T7445" s="1"/>
      <c r="U7445" s="1"/>
    </row>
    <row r="7446" spans="8:21" x14ac:dyDescent="0.3">
      <c r="H7446" s="1"/>
      <c r="K7446" s="1"/>
      <c r="O7446" s="1"/>
      <c r="P7446" s="1"/>
      <c r="T7446" s="1"/>
      <c r="U7446" s="1"/>
    </row>
    <row r="7447" spans="8:21" x14ac:dyDescent="0.3">
      <c r="H7447" s="1"/>
      <c r="K7447" s="1"/>
      <c r="O7447" s="1"/>
      <c r="P7447" s="1"/>
      <c r="T7447" s="1"/>
      <c r="U7447" s="1"/>
    </row>
    <row r="7448" spans="8:21" x14ac:dyDescent="0.3">
      <c r="H7448" s="1"/>
      <c r="K7448" s="1"/>
      <c r="O7448" s="1"/>
      <c r="P7448" s="1"/>
      <c r="T7448" s="1"/>
      <c r="U7448" s="1"/>
    </row>
    <row r="7449" spans="8:21" x14ac:dyDescent="0.3">
      <c r="H7449" s="1"/>
      <c r="K7449" s="1"/>
      <c r="O7449" s="1"/>
      <c r="P7449" s="1"/>
      <c r="T7449" s="1"/>
      <c r="U7449" s="1"/>
    </row>
    <row r="7450" spans="8:21" x14ac:dyDescent="0.3">
      <c r="H7450" s="1"/>
      <c r="K7450" s="1"/>
      <c r="O7450" s="1"/>
      <c r="P7450" s="1"/>
      <c r="T7450" s="1"/>
      <c r="U7450" s="1"/>
    </row>
    <row r="7451" spans="8:21" x14ac:dyDescent="0.3">
      <c r="H7451" s="1"/>
      <c r="K7451" s="1"/>
      <c r="O7451" s="1"/>
      <c r="P7451" s="1"/>
      <c r="T7451" s="1"/>
      <c r="U7451" s="1"/>
    </row>
    <row r="7452" spans="8:21" x14ac:dyDescent="0.3">
      <c r="H7452" s="1"/>
      <c r="K7452" s="1"/>
      <c r="O7452" s="1"/>
      <c r="P7452" s="1"/>
      <c r="T7452" s="1"/>
      <c r="U7452" s="1"/>
    </row>
    <row r="7453" spans="8:21" x14ac:dyDescent="0.3">
      <c r="H7453" s="1"/>
      <c r="K7453" s="1"/>
      <c r="O7453" s="1"/>
      <c r="P7453" s="1"/>
      <c r="T7453" s="1"/>
      <c r="U7453" s="1"/>
    </row>
    <row r="7454" spans="8:21" x14ac:dyDescent="0.3">
      <c r="H7454" s="1"/>
      <c r="K7454" s="1"/>
      <c r="O7454" s="1"/>
      <c r="P7454" s="1"/>
      <c r="T7454" s="1"/>
      <c r="U7454" s="1"/>
    </row>
    <row r="7455" spans="8:21" x14ac:dyDescent="0.3">
      <c r="H7455" s="1"/>
      <c r="K7455" s="1"/>
      <c r="O7455" s="1"/>
      <c r="P7455" s="1"/>
      <c r="T7455" s="1"/>
      <c r="U7455" s="1"/>
    </row>
    <row r="7456" spans="8:21" x14ac:dyDescent="0.3">
      <c r="H7456" s="1"/>
      <c r="K7456" s="1"/>
      <c r="O7456" s="1"/>
      <c r="P7456" s="1"/>
      <c r="T7456" s="1"/>
      <c r="U7456" s="1"/>
    </row>
    <row r="7457" spans="8:21" x14ac:dyDescent="0.3">
      <c r="H7457" s="1"/>
      <c r="K7457" s="1"/>
      <c r="O7457" s="1"/>
      <c r="P7457" s="1"/>
      <c r="T7457" s="1"/>
      <c r="U7457" s="1"/>
    </row>
    <row r="7458" spans="8:21" x14ac:dyDescent="0.3">
      <c r="H7458" s="1"/>
      <c r="K7458" s="1"/>
      <c r="O7458" s="1"/>
      <c r="P7458" s="1"/>
      <c r="T7458" s="1"/>
      <c r="U7458" s="1"/>
    </row>
    <row r="7459" spans="8:21" x14ac:dyDescent="0.3">
      <c r="H7459" s="1"/>
      <c r="K7459" s="1"/>
      <c r="O7459" s="1"/>
      <c r="P7459" s="1"/>
      <c r="T7459" s="1"/>
      <c r="U7459" s="1"/>
    </row>
    <row r="7460" spans="8:21" x14ac:dyDescent="0.3">
      <c r="H7460" s="1"/>
      <c r="K7460" s="1"/>
      <c r="O7460" s="1"/>
      <c r="P7460" s="1"/>
      <c r="T7460" s="1"/>
      <c r="U7460" s="1"/>
    </row>
    <row r="7461" spans="8:21" x14ac:dyDescent="0.3">
      <c r="H7461" s="1"/>
      <c r="K7461" s="1"/>
      <c r="O7461" s="1"/>
      <c r="P7461" s="1"/>
      <c r="T7461" s="1"/>
      <c r="U7461" s="1"/>
    </row>
    <row r="7462" spans="8:21" x14ac:dyDescent="0.3">
      <c r="H7462" s="1"/>
      <c r="K7462" s="1"/>
      <c r="O7462" s="1"/>
      <c r="P7462" s="1"/>
      <c r="T7462" s="1"/>
      <c r="U7462" s="1"/>
    </row>
    <row r="7463" spans="8:21" x14ac:dyDescent="0.3">
      <c r="H7463" s="1"/>
      <c r="K7463" s="1"/>
      <c r="O7463" s="1"/>
      <c r="P7463" s="1"/>
      <c r="T7463" s="1"/>
      <c r="U7463" s="1"/>
    </row>
    <row r="7464" spans="8:21" x14ac:dyDescent="0.3">
      <c r="H7464" s="1"/>
      <c r="K7464" s="1"/>
      <c r="O7464" s="1"/>
      <c r="P7464" s="1"/>
      <c r="T7464" s="1"/>
      <c r="U7464" s="1"/>
    </row>
    <row r="7465" spans="8:21" x14ac:dyDescent="0.3">
      <c r="H7465" s="1"/>
      <c r="K7465" s="1"/>
      <c r="O7465" s="1"/>
      <c r="P7465" s="1"/>
      <c r="T7465" s="1"/>
      <c r="U7465" s="1"/>
    </row>
    <row r="7466" spans="8:21" x14ac:dyDescent="0.3">
      <c r="H7466" s="1"/>
      <c r="K7466" s="1"/>
      <c r="O7466" s="1"/>
      <c r="P7466" s="1"/>
      <c r="T7466" s="1"/>
      <c r="U7466" s="1"/>
    </row>
    <row r="7467" spans="8:21" x14ac:dyDescent="0.3">
      <c r="H7467" s="1"/>
      <c r="K7467" s="1"/>
      <c r="O7467" s="1"/>
      <c r="P7467" s="1"/>
      <c r="T7467" s="1"/>
      <c r="U7467" s="1"/>
    </row>
    <row r="7468" spans="8:21" x14ac:dyDescent="0.3">
      <c r="H7468" s="1"/>
      <c r="K7468" s="1"/>
      <c r="O7468" s="1"/>
      <c r="P7468" s="1"/>
      <c r="T7468" s="1"/>
      <c r="U7468" s="1"/>
    </row>
    <row r="7469" spans="8:21" x14ac:dyDescent="0.3">
      <c r="H7469" s="1"/>
      <c r="K7469" s="1"/>
      <c r="O7469" s="1"/>
      <c r="P7469" s="1"/>
      <c r="T7469" s="1"/>
      <c r="U7469" s="1"/>
    </row>
    <row r="7470" spans="8:21" x14ac:dyDescent="0.3">
      <c r="H7470" s="1"/>
      <c r="K7470" s="1"/>
      <c r="O7470" s="1"/>
      <c r="P7470" s="1"/>
      <c r="T7470" s="1"/>
      <c r="U7470" s="1"/>
    </row>
    <row r="7471" spans="8:21" x14ac:dyDescent="0.3">
      <c r="H7471" s="1"/>
      <c r="K7471" s="1"/>
      <c r="O7471" s="1"/>
      <c r="P7471" s="1"/>
      <c r="T7471" s="1"/>
      <c r="U7471" s="1"/>
    </row>
    <row r="7472" spans="8:21" x14ac:dyDescent="0.3">
      <c r="H7472" s="1"/>
      <c r="K7472" s="1"/>
      <c r="O7472" s="1"/>
      <c r="P7472" s="1"/>
      <c r="T7472" s="1"/>
      <c r="U7472" s="1"/>
    </row>
    <row r="7473" spans="8:21" x14ac:dyDescent="0.3">
      <c r="H7473" s="1"/>
      <c r="K7473" s="1"/>
      <c r="O7473" s="1"/>
      <c r="P7473" s="1"/>
      <c r="T7473" s="1"/>
      <c r="U7473" s="1"/>
    </row>
    <row r="7474" spans="8:21" x14ac:dyDescent="0.3">
      <c r="H7474" s="1"/>
      <c r="K7474" s="1"/>
      <c r="O7474" s="1"/>
      <c r="P7474" s="1"/>
      <c r="T7474" s="1"/>
      <c r="U7474" s="1"/>
    </row>
    <row r="7475" spans="8:21" x14ac:dyDescent="0.3">
      <c r="H7475" s="1"/>
      <c r="K7475" s="1"/>
      <c r="O7475" s="1"/>
      <c r="P7475" s="1"/>
      <c r="T7475" s="1"/>
      <c r="U7475" s="1"/>
    </row>
    <row r="7476" spans="8:21" x14ac:dyDescent="0.3">
      <c r="H7476" s="1"/>
      <c r="K7476" s="1"/>
      <c r="O7476" s="1"/>
      <c r="P7476" s="1"/>
      <c r="T7476" s="1"/>
      <c r="U7476" s="1"/>
    </row>
    <row r="7477" spans="8:21" x14ac:dyDescent="0.3">
      <c r="H7477" s="1"/>
      <c r="K7477" s="1"/>
      <c r="O7477" s="1"/>
      <c r="P7477" s="1"/>
      <c r="T7477" s="1"/>
      <c r="U7477" s="1"/>
    </row>
    <row r="7478" spans="8:21" x14ac:dyDescent="0.3">
      <c r="H7478" s="1"/>
      <c r="K7478" s="1"/>
      <c r="O7478" s="1"/>
      <c r="P7478" s="1"/>
      <c r="T7478" s="1"/>
      <c r="U7478" s="1"/>
    </row>
    <row r="7479" spans="8:21" x14ac:dyDescent="0.3">
      <c r="H7479" s="1"/>
      <c r="K7479" s="1"/>
      <c r="O7479" s="1"/>
      <c r="P7479" s="1"/>
      <c r="T7479" s="1"/>
      <c r="U7479" s="1"/>
    </row>
    <row r="7480" spans="8:21" x14ac:dyDescent="0.3">
      <c r="H7480" s="1"/>
      <c r="K7480" s="1"/>
      <c r="O7480" s="1"/>
      <c r="P7480" s="1"/>
      <c r="T7480" s="1"/>
      <c r="U7480" s="1"/>
    </row>
    <row r="7481" spans="8:21" x14ac:dyDescent="0.3">
      <c r="H7481" s="1"/>
      <c r="K7481" s="1"/>
      <c r="O7481" s="1"/>
      <c r="P7481" s="1"/>
      <c r="T7481" s="1"/>
      <c r="U7481" s="1"/>
    </row>
    <row r="7482" spans="8:21" x14ac:dyDescent="0.3">
      <c r="H7482" s="1"/>
      <c r="K7482" s="1"/>
      <c r="O7482" s="1"/>
      <c r="P7482" s="1"/>
      <c r="T7482" s="1"/>
      <c r="U7482" s="1"/>
    </row>
    <row r="7483" spans="8:21" x14ac:dyDescent="0.3">
      <c r="H7483" s="1"/>
      <c r="K7483" s="1"/>
      <c r="O7483" s="1"/>
      <c r="P7483" s="1"/>
      <c r="T7483" s="1"/>
      <c r="U7483" s="1"/>
    </row>
    <row r="7484" spans="8:21" x14ac:dyDescent="0.3">
      <c r="H7484" s="1"/>
      <c r="K7484" s="1"/>
      <c r="O7484" s="1"/>
      <c r="P7484" s="1"/>
      <c r="T7484" s="1"/>
      <c r="U7484" s="1"/>
    </row>
    <row r="7485" spans="8:21" x14ac:dyDescent="0.3">
      <c r="H7485" s="1"/>
      <c r="K7485" s="1"/>
      <c r="O7485" s="1"/>
      <c r="P7485" s="1"/>
      <c r="T7485" s="1"/>
      <c r="U7485" s="1"/>
    </row>
    <row r="7486" spans="8:21" x14ac:dyDescent="0.3">
      <c r="H7486" s="1"/>
      <c r="K7486" s="1"/>
      <c r="O7486" s="1"/>
      <c r="P7486" s="1"/>
      <c r="T7486" s="1"/>
      <c r="U7486" s="1"/>
    </row>
    <row r="7487" spans="8:21" x14ac:dyDescent="0.3">
      <c r="H7487" s="1"/>
      <c r="K7487" s="1"/>
      <c r="O7487" s="1"/>
      <c r="P7487" s="1"/>
      <c r="T7487" s="1"/>
      <c r="U7487" s="1"/>
    </row>
    <row r="7488" spans="8:21" x14ac:dyDescent="0.3">
      <c r="H7488" s="1"/>
      <c r="K7488" s="1"/>
      <c r="O7488" s="1"/>
      <c r="P7488" s="1"/>
      <c r="T7488" s="1"/>
      <c r="U7488" s="1"/>
    </row>
    <row r="7489" spans="8:21" x14ac:dyDescent="0.3">
      <c r="H7489" s="1"/>
      <c r="K7489" s="1"/>
      <c r="O7489" s="1"/>
      <c r="P7489" s="1"/>
      <c r="T7489" s="1"/>
      <c r="U7489" s="1"/>
    </row>
    <row r="7490" spans="8:21" x14ac:dyDescent="0.3">
      <c r="H7490" s="1"/>
      <c r="K7490" s="1"/>
      <c r="O7490" s="1"/>
      <c r="P7490" s="1"/>
      <c r="T7490" s="1"/>
      <c r="U7490" s="1"/>
    </row>
    <row r="7491" spans="8:21" x14ac:dyDescent="0.3">
      <c r="H7491" s="1"/>
      <c r="K7491" s="1"/>
      <c r="O7491" s="1"/>
      <c r="P7491" s="1"/>
      <c r="T7491" s="1"/>
      <c r="U7491" s="1"/>
    </row>
    <row r="7492" spans="8:21" x14ac:dyDescent="0.3">
      <c r="H7492" s="1"/>
      <c r="K7492" s="1"/>
      <c r="O7492" s="1"/>
      <c r="P7492" s="1"/>
      <c r="T7492" s="1"/>
      <c r="U7492" s="1"/>
    </row>
    <row r="7493" spans="8:21" x14ac:dyDescent="0.3">
      <c r="H7493" s="1"/>
      <c r="K7493" s="1"/>
      <c r="O7493" s="1"/>
      <c r="P7493" s="1"/>
      <c r="T7493" s="1"/>
      <c r="U7493" s="1"/>
    </row>
    <row r="7494" spans="8:21" x14ac:dyDescent="0.3">
      <c r="H7494" s="1"/>
      <c r="K7494" s="1"/>
      <c r="O7494" s="1"/>
      <c r="P7494" s="1"/>
      <c r="T7494" s="1"/>
      <c r="U7494" s="1"/>
    </row>
    <row r="7495" spans="8:21" x14ac:dyDescent="0.3">
      <c r="H7495" s="1"/>
      <c r="K7495" s="1"/>
      <c r="O7495" s="1"/>
      <c r="P7495" s="1"/>
      <c r="T7495" s="1"/>
      <c r="U7495" s="1"/>
    </row>
    <row r="7496" spans="8:21" x14ac:dyDescent="0.3">
      <c r="H7496" s="1"/>
      <c r="K7496" s="1"/>
      <c r="O7496" s="1"/>
      <c r="P7496" s="1"/>
      <c r="T7496" s="1"/>
      <c r="U7496" s="1"/>
    </row>
    <row r="7497" spans="8:21" x14ac:dyDescent="0.3">
      <c r="H7497" s="1"/>
      <c r="K7497" s="1"/>
      <c r="O7497" s="1"/>
      <c r="P7497" s="1"/>
      <c r="T7497" s="1"/>
      <c r="U7497" s="1"/>
    </row>
    <row r="7498" spans="8:21" x14ac:dyDescent="0.3">
      <c r="H7498" s="1"/>
      <c r="K7498" s="1"/>
      <c r="O7498" s="1"/>
      <c r="P7498" s="1"/>
      <c r="T7498" s="1"/>
      <c r="U7498" s="1"/>
    </row>
    <row r="7499" spans="8:21" x14ac:dyDescent="0.3">
      <c r="H7499" s="1"/>
      <c r="K7499" s="1"/>
      <c r="O7499" s="1"/>
      <c r="P7499" s="1"/>
      <c r="T7499" s="1"/>
      <c r="U7499" s="1"/>
    </row>
    <row r="7500" spans="8:21" x14ac:dyDescent="0.3">
      <c r="H7500" s="1"/>
      <c r="K7500" s="1"/>
      <c r="O7500" s="1"/>
      <c r="P7500" s="1"/>
      <c r="T7500" s="1"/>
      <c r="U7500" s="1"/>
    </row>
    <row r="7501" spans="8:21" x14ac:dyDescent="0.3">
      <c r="H7501" s="1"/>
      <c r="K7501" s="1"/>
      <c r="O7501" s="1"/>
      <c r="P7501" s="1"/>
      <c r="T7501" s="1"/>
      <c r="U7501" s="1"/>
    </row>
    <row r="7502" spans="8:21" x14ac:dyDescent="0.3">
      <c r="H7502" s="1"/>
      <c r="K7502" s="1"/>
      <c r="O7502" s="1"/>
      <c r="P7502" s="1"/>
      <c r="T7502" s="1"/>
      <c r="U7502" s="1"/>
    </row>
    <row r="7503" spans="8:21" x14ac:dyDescent="0.3">
      <c r="H7503" s="1"/>
      <c r="K7503" s="1"/>
      <c r="O7503" s="1"/>
      <c r="P7503" s="1"/>
      <c r="T7503" s="1"/>
      <c r="U7503" s="1"/>
    </row>
    <row r="7504" spans="8:21" x14ac:dyDescent="0.3">
      <c r="H7504" s="1"/>
      <c r="K7504" s="1"/>
      <c r="O7504" s="1"/>
      <c r="P7504" s="1"/>
      <c r="T7504" s="1"/>
      <c r="U7504" s="1"/>
    </row>
    <row r="7505" spans="8:21" x14ac:dyDescent="0.3">
      <c r="H7505" s="1"/>
      <c r="K7505" s="1"/>
      <c r="O7505" s="1"/>
      <c r="P7505" s="1"/>
      <c r="T7505" s="1"/>
      <c r="U7505" s="1"/>
    </row>
    <row r="7506" spans="8:21" x14ac:dyDescent="0.3">
      <c r="H7506" s="1"/>
      <c r="K7506" s="1"/>
      <c r="O7506" s="1"/>
      <c r="P7506" s="1"/>
      <c r="T7506" s="1"/>
      <c r="U7506" s="1"/>
    </row>
    <row r="7507" spans="8:21" x14ac:dyDescent="0.3">
      <c r="H7507" s="1"/>
      <c r="K7507" s="1"/>
      <c r="O7507" s="1"/>
      <c r="P7507" s="1"/>
      <c r="T7507" s="1"/>
      <c r="U7507" s="1"/>
    </row>
    <row r="7508" spans="8:21" x14ac:dyDescent="0.3">
      <c r="H7508" s="1"/>
      <c r="K7508" s="1"/>
      <c r="O7508" s="1"/>
      <c r="P7508" s="1"/>
      <c r="T7508" s="1"/>
      <c r="U7508" s="1"/>
    </row>
    <row r="7509" spans="8:21" x14ac:dyDescent="0.3">
      <c r="H7509" s="1"/>
      <c r="K7509" s="1"/>
      <c r="O7509" s="1"/>
      <c r="P7509" s="1"/>
      <c r="T7509" s="1"/>
      <c r="U7509" s="1"/>
    </row>
    <row r="7510" spans="8:21" x14ac:dyDescent="0.3">
      <c r="H7510" s="1"/>
      <c r="K7510" s="1"/>
      <c r="O7510" s="1"/>
      <c r="P7510" s="1"/>
      <c r="T7510" s="1"/>
      <c r="U7510" s="1"/>
    </row>
    <row r="7511" spans="8:21" x14ac:dyDescent="0.3">
      <c r="H7511" s="1"/>
      <c r="K7511" s="1"/>
      <c r="O7511" s="1"/>
      <c r="P7511" s="1"/>
      <c r="T7511" s="1"/>
      <c r="U7511" s="1"/>
    </row>
    <row r="7512" spans="8:21" x14ac:dyDescent="0.3">
      <c r="H7512" s="1"/>
      <c r="K7512" s="1"/>
      <c r="O7512" s="1"/>
      <c r="P7512" s="1"/>
      <c r="T7512" s="1"/>
      <c r="U7512" s="1"/>
    </row>
    <row r="7513" spans="8:21" x14ac:dyDescent="0.3">
      <c r="H7513" s="1"/>
      <c r="K7513" s="1"/>
      <c r="O7513" s="1"/>
      <c r="P7513" s="1"/>
      <c r="T7513" s="1"/>
      <c r="U7513" s="1"/>
    </row>
    <row r="7514" spans="8:21" x14ac:dyDescent="0.3">
      <c r="H7514" s="1"/>
      <c r="K7514" s="1"/>
      <c r="O7514" s="1"/>
      <c r="P7514" s="1"/>
      <c r="T7514" s="1"/>
      <c r="U7514" s="1"/>
    </row>
    <row r="7515" spans="8:21" x14ac:dyDescent="0.3">
      <c r="H7515" s="1"/>
      <c r="K7515" s="1"/>
      <c r="O7515" s="1"/>
      <c r="P7515" s="1"/>
      <c r="T7515" s="1"/>
      <c r="U7515" s="1"/>
    </row>
    <row r="7516" spans="8:21" x14ac:dyDescent="0.3">
      <c r="H7516" s="1"/>
      <c r="K7516" s="1"/>
      <c r="O7516" s="1"/>
      <c r="P7516" s="1"/>
      <c r="T7516" s="1"/>
      <c r="U7516" s="1"/>
    </row>
    <row r="7517" spans="8:21" x14ac:dyDescent="0.3">
      <c r="H7517" s="1"/>
      <c r="K7517" s="1"/>
      <c r="O7517" s="1"/>
      <c r="P7517" s="1"/>
      <c r="T7517" s="1"/>
      <c r="U7517" s="1"/>
    </row>
    <row r="7518" spans="8:21" x14ac:dyDescent="0.3">
      <c r="H7518" s="1"/>
      <c r="K7518" s="1"/>
      <c r="O7518" s="1"/>
      <c r="P7518" s="1"/>
      <c r="T7518" s="1"/>
      <c r="U7518" s="1"/>
    </row>
    <row r="7519" spans="8:21" x14ac:dyDescent="0.3">
      <c r="H7519" s="1"/>
      <c r="K7519" s="1"/>
      <c r="O7519" s="1"/>
      <c r="P7519" s="1"/>
      <c r="T7519" s="1"/>
      <c r="U7519" s="1"/>
    </row>
    <row r="7520" spans="8:21" x14ac:dyDescent="0.3">
      <c r="H7520" s="1"/>
      <c r="K7520" s="1"/>
      <c r="O7520" s="1"/>
      <c r="P7520" s="1"/>
      <c r="T7520" s="1"/>
      <c r="U7520" s="1"/>
    </row>
    <row r="7521" spans="8:21" x14ac:dyDescent="0.3">
      <c r="H7521" s="1"/>
      <c r="K7521" s="1"/>
      <c r="O7521" s="1"/>
      <c r="P7521" s="1"/>
      <c r="T7521" s="1"/>
      <c r="U7521" s="1"/>
    </row>
    <row r="7522" spans="8:21" x14ac:dyDescent="0.3">
      <c r="H7522" s="1"/>
      <c r="K7522" s="1"/>
      <c r="O7522" s="1"/>
      <c r="P7522" s="1"/>
      <c r="T7522" s="1"/>
      <c r="U7522" s="1"/>
    </row>
    <row r="7523" spans="8:21" x14ac:dyDescent="0.3">
      <c r="H7523" s="1"/>
      <c r="K7523" s="1"/>
      <c r="O7523" s="1"/>
      <c r="P7523" s="1"/>
      <c r="T7523" s="1"/>
      <c r="U7523" s="1"/>
    </row>
    <row r="7524" spans="8:21" x14ac:dyDescent="0.3">
      <c r="H7524" s="1"/>
      <c r="K7524" s="1"/>
      <c r="O7524" s="1"/>
      <c r="P7524" s="1"/>
      <c r="T7524" s="1"/>
      <c r="U7524" s="1"/>
    </row>
    <row r="7525" spans="8:21" x14ac:dyDescent="0.3">
      <c r="H7525" s="1"/>
      <c r="K7525" s="1"/>
      <c r="O7525" s="1"/>
      <c r="P7525" s="1"/>
      <c r="T7525" s="1"/>
      <c r="U7525" s="1"/>
    </row>
    <row r="7526" spans="8:21" x14ac:dyDescent="0.3">
      <c r="H7526" s="1"/>
      <c r="K7526" s="1"/>
      <c r="O7526" s="1"/>
      <c r="P7526" s="1"/>
      <c r="T7526" s="1"/>
      <c r="U7526" s="1"/>
    </row>
    <row r="7527" spans="8:21" x14ac:dyDescent="0.3">
      <c r="H7527" s="1"/>
      <c r="K7527" s="1"/>
      <c r="O7527" s="1"/>
      <c r="P7527" s="1"/>
      <c r="T7527" s="1"/>
      <c r="U7527" s="1"/>
    </row>
    <row r="7528" spans="8:21" x14ac:dyDescent="0.3">
      <c r="H7528" s="1"/>
      <c r="K7528" s="1"/>
      <c r="O7528" s="1"/>
      <c r="P7528" s="1"/>
      <c r="T7528" s="1"/>
      <c r="U7528" s="1"/>
    </row>
    <row r="7529" spans="8:21" x14ac:dyDescent="0.3">
      <c r="H7529" s="1"/>
      <c r="K7529" s="1"/>
      <c r="O7529" s="1"/>
      <c r="P7529" s="1"/>
      <c r="T7529" s="1"/>
      <c r="U7529" s="1"/>
    </row>
    <row r="7530" spans="8:21" x14ac:dyDescent="0.3">
      <c r="H7530" s="1"/>
      <c r="K7530" s="1"/>
      <c r="O7530" s="1"/>
      <c r="P7530" s="1"/>
      <c r="T7530" s="1"/>
      <c r="U7530" s="1"/>
    </row>
    <row r="7531" spans="8:21" x14ac:dyDescent="0.3">
      <c r="H7531" s="1"/>
      <c r="K7531" s="1"/>
      <c r="O7531" s="1"/>
      <c r="P7531" s="1"/>
      <c r="T7531" s="1"/>
      <c r="U7531" s="1"/>
    </row>
    <row r="7532" spans="8:21" x14ac:dyDescent="0.3">
      <c r="H7532" s="1"/>
      <c r="K7532" s="1"/>
      <c r="O7532" s="1"/>
      <c r="P7532" s="1"/>
      <c r="T7532" s="1"/>
      <c r="U7532" s="1"/>
    </row>
    <row r="7533" spans="8:21" x14ac:dyDescent="0.3">
      <c r="H7533" s="1"/>
      <c r="K7533" s="1"/>
      <c r="O7533" s="1"/>
      <c r="P7533" s="1"/>
      <c r="T7533" s="1"/>
      <c r="U7533" s="1"/>
    </row>
    <row r="7534" spans="8:21" x14ac:dyDescent="0.3">
      <c r="H7534" s="1"/>
      <c r="K7534" s="1"/>
      <c r="O7534" s="1"/>
      <c r="P7534" s="1"/>
      <c r="T7534" s="1"/>
      <c r="U7534" s="1"/>
    </row>
    <row r="7535" spans="8:21" x14ac:dyDescent="0.3">
      <c r="H7535" s="1"/>
      <c r="K7535" s="1"/>
      <c r="O7535" s="1"/>
      <c r="P7535" s="1"/>
      <c r="T7535" s="1"/>
      <c r="U7535" s="1"/>
    </row>
    <row r="7536" spans="8:21" x14ac:dyDescent="0.3">
      <c r="H7536" s="1"/>
      <c r="K7536" s="1"/>
      <c r="O7536" s="1"/>
      <c r="P7536" s="1"/>
      <c r="T7536" s="1"/>
      <c r="U7536" s="1"/>
    </row>
    <row r="7537" spans="8:21" x14ac:dyDescent="0.3">
      <c r="H7537" s="1"/>
      <c r="K7537" s="1"/>
      <c r="O7537" s="1"/>
      <c r="P7537" s="1"/>
      <c r="T7537" s="1"/>
      <c r="U7537" s="1"/>
    </row>
    <row r="7538" spans="8:21" x14ac:dyDescent="0.3">
      <c r="H7538" s="1"/>
      <c r="K7538" s="1"/>
      <c r="O7538" s="1"/>
      <c r="P7538" s="1"/>
      <c r="T7538" s="1"/>
      <c r="U7538" s="1"/>
    </row>
    <row r="7539" spans="8:21" x14ac:dyDescent="0.3">
      <c r="H7539" s="1"/>
      <c r="K7539" s="1"/>
      <c r="O7539" s="1"/>
      <c r="P7539" s="1"/>
      <c r="T7539" s="1"/>
      <c r="U7539" s="1"/>
    </row>
    <row r="7540" spans="8:21" x14ac:dyDescent="0.3">
      <c r="H7540" s="1"/>
      <c r="K7540" s="1"/>
      <c r="O7540" s="1"/>
      <c r="P7540" s="1"/>
      <c r="T7540" s="1"/>
      <c r="U7540" s="1"/>
    </row>
    <row r="7541" spans="8:21" x14ac:dyDescent="0.3">
      <c r="H7541" s="1"/>
      <c r="K7541" s="1"/>
      <c r="O7541" s="1"/>
      <c r="P7541" s="1"/>
      <c r="T7541" s="1"/>
      <c r="U7541" s="1"/>
    </row>
    <row r="7542" spans="8:21" x14ac:dyDescent="0.3">
      <c r="H7542" s="1"/>
      <c r="K7542" s="1"/>
      <c r="O7542" s="1"/>
      <c r="P7542" s="1"/>
      <c r="T7542" s="1"/>
      <c r="U7542" s="1"/>
    </row>
    <row r="7543" spans="8:21" x14ac:dyDescent="0.3">
      <c r="H7543" s="1"/>
      <c r="K7543" s="1"/>
      <c r="O7543" s="1"/>
      <c r="P7543" s="1"/>
      <c r="T7543" s="1"/>
      <c r="U7543" s="1"/>
    </row>
    <row r="7544" spans="8:21" x14ac:dyDescent="0.3">
      <c r="H7544" s="1"/>
      <c r="K7544" s="1"/>
      <c r="O7544" s="1"/>
      <c r="P7544" s="1"/>
      <c r="T7544" s="1"/>
      <c r="U7544" s="1"/>
    </row>
    <row r="7545" spans="8:21" x14ac:dyDescent="0.3">
      <c r="H7545" s="1"/>
      <c r="K7545" s="1"/>
      <c r="O7545" s="1"/>
      <c r="P7545" s="1"/>
      <c r="T7545" s="1"/>
      <c r="U7545" s="1"/>
    </row>
    <row r="7546" spans="8:21" x14ac:dyDescent="0.3">
      <c r="H7546" s="1"/>
      <c r="K7546" s="1"/>
      <c r="O7546" s="1"/>
      <c r="P7546" s="1"/>
      <c r="T7546" s="1"/>
      <c r="U7546" s="1"/>
    </row>
    <row r="7547" spans="8:21" x14ac:dyDescent="0.3">
      <c r="H7547" s="1"/>
      <c r="K7547" s="1"/>
      <c r="O7547" s="1"/>
      <c r="P7547" s="1"/>
      <c r="T7547" s="1"/>
      <c r="U7547" s="1"/>
    </row>
    <row r="7548" spans="8:21" x14ac:dyDescent="0.3">
      <c r="H7548" s="1"/>
      <c r="K7548" s="1"/>
      <c r="O7548" s="1"/>
      <c r="P7548" s="1"/>
      <c r="T7548" s="1"/>
      <c r="U7548" s="1"/>
    </row>
    <row r="7549" spans="8:21" x14ac:dyDescent="0.3">
      <c r="H7549" s="1"/>
      <c r="K7549" s="1"/>
      <c r="O7549" s="1"/>
      <c r="P7549" s="1"/>
      <c r="T7549" s="1"/>
      <c r="U7549" s="1"/>
    </row>
    <row r="7550" spans="8:21" x14ac:dyDescent="0.3">
      <c r="H7550" s="1"/>
      <c r="K7550" s="1"/>
      <c r="O7550" s="1"/>
      <c r="P7550" s="1"/>
      <c r="T7550" s="1"/>
      <c r="U7550" s="1"/>
    </row>
    <row r="7551" spans="8:21" x14ac:dyDescent="0.3">
      <c r="H7551" s="1"/>
      <c r="K7551" s="1"/>
      <c r="O7551" s="1"/>
      <c r="P7551" s="1"/>
      <c r="T7551" s="1"/>
      <c r="U7551" s="1"/>
    </row>
    <row r="7552" spans="8:21" x14ac:dyDescent="0.3">
      <c r="H7552" s="1"/>
      <c r="K7552" s="1"/>
      <c r="O7552" s="1"/>
      <c r="P7552" s="1"/>
      <c r="T7552" s="1"/>
      <c r="U7552" s="1"/>
    </row>
    <row r="7553" spans="8:21" x14ac:dyDescent="0.3">
      <c r="H7553" s="1"/>
      <c r="K7553" s="1"/>
      <c r="O7553" s="1"/>
      <c r="P7553" s="1"/>
      <c r="T7553" s="1"/>
      <c r="U7553" s="1"/>
    </row>
    <row r="7554" spans="8:21" x14ac:dyDescent="0.3">
      <c r="H7554" s="1"/>
      <c r="K7554" s="1"/>
      <c r="O7554" s="1"/>
      <c r="P7554" s="1"/>
      <c r="T7554" s="1"/>
      <c r="U7554" s="1"/>
    </row>
    <row r="7555" spans="8:21" x14ac:dyDescent="0.3">
      <c r="H7555" s="1"/>
      <c r="K7555" s="1"/>
      <c r="O7555" s="1"/>
      <c r="P7555" s="1"/>
      <c r="T7555" s="1"/>
      <c r="U7555" s="1"/>
    </row>
    <row r="7556" spans="8:21" x14ac:dyDescent="0.3">
      <c r="H7556" s="1"/>
      <c r="K7556" s="1"/>
      <c r="O7556" s="1"/>
      <c r="P7556" s="1"/>
      <c r="T7556" s="1"/>
      <c r="U7556" s="1"/>
    </row>
    <row r="7557" spans="8:21" x14ac:dyDescent="0.3">
      <c r="H7557" s="1"/>
      <c r="K7557" s="1"/>
      <c r="O7557" s="1"/>
      <c r="P7557" s="1"/>
      <c r="T7557" s="1"/>
      <c r="U7557" s="1"/>
    </row>
    <row r="7558" spans="8:21" x14ac:dyDescent="0.3">
      <c r="H7558" s="1"/>
      <c r="K7558" s="1"/>
      <c r="O7558" s="1"/>
      <c r="P7558" s="1"/>
      <c r="T7558" s="1"/>
      <c r="U7558" s="1"/>
    </row>
    <row r="7559" spans="8:21" x14ac:dyDescent="0.3">
      <c r="H7559" s="1"/>
      <c r="K7559" s="1"/>
      <c r="O7559" s="1"/>
      <c r="P7559" s="1"/>
      <c r="T7559" s="1"/>
      <c r="U7559" s="1"/>
    </row>
    <row r="7560" spans="8:21" x14ac:dyDescent="0.3">
      <c r="H7560" s="1"/>
      <c r="K7560" s="1"/>
      <c r="O7560" s="1"/>
      <c r="P7560" s="1"/>
      <c r="T7560" s="1"/>
      <c r="U7560" s="1"/>
    </row>
    <row r="7561" spans="8:21" x14ac:dyDescent="0.3">
      <c r="H7561" s="1"/>
      <c r="K7561" s="1"/>
      <c r="O7561" s="1"/>
      <c r="P7561" s="1"/>
      <c r="T7561" s="1"/>
      <c r="U7561" s="1"/>
    </row>
    <row r="7562" spans="8:21" x14ac:dyDescent="0.3">
      <c r="H7562" s="1"/>
      <c r="K7562" s="1"/>
      <c r="O7562" s="1"/>
      <c r="P7562" s="1"/>
      <c r="T7562" s="1"/>
      <c r="U7562" s="1"/>
    </row>
    <row r="7563" spans="8:21" x14ac:dyDescent="0.3">
      <c r="H7563" s="1"/>
      <c r="K7563" s="1"/>
      <c r="O7563" s="1"/>
      <c r="P7563" s="1"/>
      <c r="T7563" s="1"/>
      <c r="U7563" s="1"/>
    </row>
    <row r="7564" spans="8:21" x14ac:dyDescent="0.3">
      <c r="H7564" s="1"/>
      <c r="K7564" s="1"/>
      <c r="O7564" s="1"/>
      <c r="P7564" s="1"/>
      <c r="T7564" s="1"/>
      <c r="U7564" s="1"/>
    </row>
    <row r="7565" spans="8:21" x14ac:dyDescent="0.3">
      <c r="H7565" s="1"/>
      <c r="K7565" s="1"/>
      <c r="O7565" s="1"/>
      <c r="P7565" s="1"/>
      <c r="T7565" s="1"/>
      <c r="U7565" s="1"/>
    </row>
    <row r="7566" spans="8:21" x14ac:dyDescent="0.3">
      <c r="H7566" s="1"/>
      <c r="K7566" s="1"/>
      <c r="O7566" s="1"/>
      <c r="P7566" s="1"/>
      <c r="T7566" s="1"/>
      <c r="U7566" s="1"/>
    </row>
    <row r="7567" spans="8:21" x14ac:dyDescent="0.3">
      <c r="H7567" s="1"/>
      <c r="K7567" s="1"/>
      <c r="O7567" s="1"/>
      <c r="P7567" s="1"/>
      <c r="T7567" s="1"/>
      <c r="U7567" s="1"/>
    </row>
    <row r="7568" spans="8:21" x14ac:dyDescent="0.3">
      <c r="H7568" s="1"/>
      <c r="K7568" s="1"/>
      <c r="O7568" s="1"/>
      <c r="P7568" s="1"/>
      <c r="T7568" s="1"/>
      <c r="U7568" s="1"/>
    </row>
    <row r="7569" spans="8:21" x14ac:dyDescent="0.3">
      <c r="H7569" s="1"/>
      <c r="K7569" s="1"/>
      <c r="O7569" s="1"/>
      <c r="P7569" s="1"/>
      <c r="T7569" s="1"/>
      <c r="U7569" s="1"/>
    </row>
    <row r="7570" spans="8:21" x14ac:dyDescent="0.3">
      <c r="H7570" s="1"/>
      <c r="K7570" s="1"/>
      <c r="O7570" s="1"/>
      <c r="P7570" s="1"/>
      <c r="T7570" s="1"/>
      <c r="U7570" s="1"/>
    </row>
    <row r="7571" spans="8:21" x14ac:dyDescent="0.3">
      <c r="H7571" s="1"/>
      <c r="K7571" s="1"/>
      <c r="O7571" s="1"/>
      <c r="P7571" s="1"/>
      <c r="T7571" s="1"/>
      <c r="U7571" s="1"/>
    </row>
    <row r="7572" spans="8:21" x14ac:dyDescent="0.3">
      <c r="H7572" s="1"/>
      <c r="K7572" s="1"/>
      <c r="O7572" s="1"/>
      <c r="P7572" s="1"/>
      <c r="T7572" s="1"/>
      <c r="U7572" s="1"/>
    </row>
    <row r="7573" spans="8:21" x14ac:dyDescent="0.3">
      <c r="H7573" s="1"/>
      <c r="K7573" s="1"/>
      <c r="O7573" s="1"/>
      <c r="P7573" s="1"/>
      <c r="T7573" s="1"/>
      <c r="U7573" s="1"/>
    </row>
    <row r="7574" spans="8:21" x14ac:dyDescent="0.3">
      <c r="H7574" s="1"/>
      <c r="K7574" s="1"/>
      <c r="O7574" s="1"/>
      <c r="P7574" s="1"/>
      <c r="T7574" s="1"/>
      <c r="U7574" s="1"/>
    </row>
    <row r="7575" spans="8:21" x14ac:dyDescent="0.3">
      <c r="H7575" s="1"/>
      <c r="K7575" s="1"/>
      <c r="O7575" s="1"/>
      <c r="P7575" s="1"/>
      <c r="T7575" s="1"/>
      <c r="U7575" s="1"/>
    </row>
    <row r="7576" spans="8:21" x14ac:dyDescent="0.3">
      <c r="H7576" s="1"/>
      <c r="K7576" s="1"/>
      <c r="O7576" s="1"/>
      <c r="P7576" s="1"/>
      <c r="T7576" s="1"/>
      <c r="U7576" s="1"/>
    </row>
    <row r="7577" spans="8:21" x14ac:dyDescent="0.3">
      <c r="H7577" s="1"/>
      <c r="K7577" s="1"/>
      <c r="O7577" s="1"/>
      <c r="P7577" s="1"/>
      <c r="T7577" s="1"/>
      <c r="U7577" s="1"/>
    </row>
    <row r="7578" spans="8:21" x14ac:dyDescent="0.3">
      <c r="H7578" s="1"/>
      <c r="K7578" s="1"/>
      <c r="O7578" s="1"/>
      <c r="P7578" s="1"/>
      <c r="T7578" s="1"/>
      <c r="U7578" s="1"/>
    </row>
    <row r="7579" spans="8:21" x14ac:dyDescent="0.3">
      <c r="H7579" s="1"/>
      <c r="K7579" s="1"/>
      <c r="O7579" s="1"/>
      <c r="P7579" s="1"/>
      <c r="T7579" s="1"/>
      <c r="U7579" s="1"/>
    </row>
    <row r="7580" spans="8:21" x14ac:dyDescent="0.3">
      <c r="H7580" s="1"/>
      <c r="K7580" s="1"/>
      <c r="O7580" s="1"/>
      <c r="P7580" s="1"/>
      <c r="T7580" s="1"/>
      <c r="U7580" s="1"/>
    </row>
    <row r="7581" spans="8:21" x14ac:dyDescent="0.3">
      <c r="H7581" s="1"/>
      <c r="K7581" s="1"/>
      <c r="O7581" s="1"/>
      <c r="P7581" s="1"/>
      <c r="T7581" s="1"/>
      <c r="U7581" s="1"/>
    </row>
    <row r="7582" spans="8:21" x14ac:dyDescent="0.3">
      <c r="H7582" s="1"/>
      <c r="K7582" s="1"/>
      <c r="O7582" s="1"/>
      <c r="P7582" s="1"/>
      <c r="T7582" s="1"/>
      <c r="U7582" s="1"/>
    </row>
    <row r="7583" spans="8:21" x14ac:dyDescent="0.3">
      <c r="H7583" s="1"/>
      <c r="K7583" s="1"/>
      <c r="O7583" s="1"/>
      <c r="P7583" s="1"/>
      <c r="T7583" s="1"/>
      <c r="U7583" s="1"/>
    </row>
    <row r="7584" spans="8:21" x14ac:dyDescent="0.3">
      <c r="H7584" s="1"/>
      <c r="K7584" s="1"/>
      <c r="O7584" s="1"/>
      <c r="P7584" s="1"/>
      <c r="T7584" s="1"/>
      <c r="U7584" s="1"/>
    </row>
    <row r="7585" spans="8:21" x14ac:dyDescent="0.3">
      <c r="H7585" s="1"/>
      <c r="K7585" s="1"/>
      <c r="O7585" s="1"/>
      <c r="P7585" s="1"/>
      <c r="T7585" s="1"/>
      <c r="U7585" s="1"/>
    </row>
    <row r="7586" spans="8:21" x14ac:dyDescent="0.3">
      <c r="H7586" s="1"/>
      <c r="K7586" s="1"/>
      <c r="O7586" s="1"/>
      <c r="P7586" s="1"/>
      <c r="T7586" s="1"/>
      <c r="U7586" s="1"/>
    </row>
    <row r="7587" spans="8:21" x14ac:dyDescent="0.3">
      <c r="H7587" s="1"/>
      <c r="K7587" s="1"/>
      <c r="O7587" s="1"/>
      <c r="P7587" s="1"/>
      <c r="T7587" s="1"/>
      <c r="U7587" s="1"/>
    </row>
    <row r="7588" spans="8:21" x14ac:dyDescent="0.3">
      <c r="H7588" s="1"/>
      <c r="K7588" s="1"/>
      <c r="O7588" s="1"/>
      <c r="P7588" s="1"/>
      <c r="T7588" s="1"/>
      <c r="U7588" s="1"/>
    </row>
    <row r="7589" spans="8:21" x14ac:dyDescent="0.3">
      <c r="H7589" s="1"/>
      <c r="K7589" s="1"/>
      <c r="O7589" s="1"/>
      <c r="P7589" s="1"/>
      <c r="T7589" s="1"/>
      <c r="U7589" s="1"/>
    </row>
    <row r="7590" spans="8:21" x14ac:dyDescent="0.3">
      <c r="H7590" s="1"/>
      <c r="K7590" s="1"/>
      <c r="O7590" s="1"/>
      <c r="P7590" s="1"/>
      <c r="T7590" s="1"/>
      <c r="U7590" s="1"/>
    </row>
    <row r="7591" spans="8:21" x14ac:dyDescent="0.3">
      <c r="H7591" s="1"/>
      <c r="K7591" s="1"/>
      <c r="O7591" s="1"/>
      <c r="P7591" s="1"/>
      <c r="T7591" s="1"/>
      <c r="U7591" s="1"/>
    </row>
    <row r="7592" spans="8:21" x14ac:dyDescent="0.3">
      <c r="H7592" s="1"/>
      <c r="K7592" s="1"/>
      <c r="O7592" s="1"/>
      <c r="P7592" s="1"/>
      <c r="T7592" s="1"/>
      <c r="U7592" s="1"/>
    </row>
    <row r="7593" spans="8:21" x14ac:dyDescent="0.3">
      <c r="H7593" s="1"/>
      <c r="K7593" s="1"/>
      <c r="O7593" s="1"/>
      <c r="P7593" s="1"/>
      <c r="T7593" s="1"/>
      <c r="U7593" s="1"/>
    </row>
    <row r="7594" spans="8:21" x14ac:dyDescent="0.3">
      <c r="H7594" s="1"/>
      <c r="K7594" s="1"/>
      <c r="O7594" s="1"/>
      <c r="P7594" s="1"/>
      <c r="T7594" s="1"/>
      <c r="U7594" s="1"/>
    </row>
    <row r="7595" spans="8:21" x14ac:dyDescent="0.3">
      <c r="H7595" s="1"/>
      <c r="K7595" s="1"/>
      <c r="O7595" s="1"/>
      <c r="P7595" s="1"/>
      <c r="T7595" s="1"/>
      <c r="U7595" s="1"/>
    </row>
    <row r="7596" spans="8:21" x14ac:dyDescent="0.3">
      <c r="H7596" s="1"/>
      <c r="K7596" s="1"/>
      <c r="O7596" s="1"/>
      <c r="P7596" s="1"/>
      <c r="T7596" s="1"/>
      <c r="U7596" s="1"/>
    </row>
    <row r="7597" spans="8:21" x14ac:dyDescent="0.3">
      <c r="H7597" s="1"/>
      <c r="K7597" s="1"/>
      <c r="O7597" s="1"/>
      <c r="P7597" s="1"/>
      <c r="T7597" s="1"/>
      <c r="U7597" s="1"/>
    </row>
    <row r="7598" spans="8:21" x14ac:dyDescent="0.3">
      <c r="H7598" s="1"/>
      <c r="K7598" s="1"/>
      <c r="O7598" s="1"/>
      <c r="P7598" s="1"/>
      <c r="T7598" s="1"/>
      <c r="U7598" s="1"/>
    </row>
    <row r="7599" spans="8:21" x14ac:dyDescent="0.3">
      <c r="H7599" s="1"/>
      <c r="K7599" s="1"/>
      <c r="O7599" s="1"/>
      <c r="P7599" s="1"/>
      <c r="T7599" s="1"/>
      <c r="U7599" s="1"/>
    </row>
    <row r="7600" spans="8:21" x14ac:dyDescent="0.3">
      <c r="H7600" s="1"/>
      <c r="K7600" s="1"/>
      <c r="O7600" s="1"/>
      <c r="P7600" s="1"/>
      <c r="T7600" s="1"/>
      <c r="U7600" s="1"/>
    </row>
    <row r="7601" spans="8:21" x14ac:dyDescent="0.3">
      <c r="H7601" s="1"/>
      <c r="K7601" s="1"/>
      <c r="O7601" s="1"/>
      <c r="P7601" s="1"/>
      <c r="T7601" s="1"/>
      <c r="U7601" s="1"/>
    </row>
    <row r="7602" spans="8:21" x14ac:dyDescent="0.3">
      <c r="H7602" s="1"/>
      <c r="K7602" s="1"/>
      <c r="O7602" s="1"/>
      <c r="P7602" s="1"/>
      <c r="T7602" s="1"/>
      <c r="U7602" s="1"/>
    </row>
    <row r="7603" spans="8:21" x14ac:dyDescent="0.3">
      <c r="H7603" s="1"/>
      <c r="K7603" s="1"/>
      <c r="O7603" s="1"/>
      <c r="P7603" s="1"/>
      <c r="T7603" s="1"/>
      <c r="U7603" s="1"/>
    </row>
    <row r="7604" spans="8:21" x14ac:dyDescent="0.3">
      <c r="H7604" s="1"/>
      <c r="K7604" s="1"/>
      <c r="O7604" s="1"/>
      <c r="P7604" s="1"/>
      <c r="T7604" s="1"/>
      <c r="U7604" s="1"/>
    </row>
    <row r="7605" spans="8:21" x14ac:dyDescent="0.3">
      <c r="H7605" s="1"/>
      <c r="K7605" s="1"/>
      <c r="O7605" s="1"/>
      <c r="P7605" s="1"/>
      <c r="T7605" s="1"/>
      <c r="U7605" s="1"/>
    </row>
    <row r="7606" spans="8:21" x14ac:dyDescent="0.3">
      <c r="H7606" s="1"/>
      <c r="K7606" s="1"/>
      <c r="O7606" s="1"/>
      <c r="P7606" s="1"/>
      <c r="T7606" s="1"/>
      <c r="U7606" s="1"/>
    </row>
    <row r="7607" spans="8:21" x14ac:dyDescent="0.3">
      <c r="H7607" s="1"/>
      <c r="K7607" s="1"/>
      <c r="O7607" s="1"/>
      <c r="P7607" s="1"/>
      <c r="T7607" s="1"/>
      <c r="U7607" s="1"/>
    </row>
    <row r="7608" spans="8:21" x14ac:dyDescent="0.3">
      <c r="H7608" s="1"/>
      <c r="K7608" s="1"/>
      <c r="O7608" s="1"/>
      <c r="P7608" s="1"/>
      <c r="T7608" s="1"/>
      <c r="U7608" s="1"/>
    </row>
    <row r="7609" spans="8:21" x14ac:dyDescent="0.3">
      <c r="H7609" s="1"/>
      <c r="K7609" s="1"/>
      <c r="O7609" s="1"/>
      <c r="P7609" s="1"/>
      <c r="T7609" s="1"/>
      <c r="U7609" s="1"/>
    </row>
    <row r="7610" spans="8:21" x14ac:dyDescent="0.3">
      <c r="H7610" s="1"/>
      <c r="K7610" s="1"/>
      <c r="O7610" s="1"/>
      <c r="P7610" s="1"/>
      <c r="T7610" s="1"/>
      <c r="U7610" s="1"/>
    </row>
    <row r="7611" spans="8:21" x14ac:dyDescent="0.3">
      <c r="H7611" s="1"/>
      <c r="K7611" s="1"/>
      <c r="O7611" s="1"/>
      <c r="P7611" s="1"/>
      <c r="T7611" s="1"/>
      <c r="U7611" s="1"/>
    </row>
    <row r="7612" spans="8:21" x14ac:dyDescent="0.3">
      <c r="H7612" s="1"/>
      <c r="K7612" s="1"/>
      <c r="O7612" s="1"/>
      <c r="P7612" s="1"/>
      <c r="T7612" s="1"/>
      <c r="U7612" s="1"/>
    </row>
    <row r="7613" spans="8:21" x14ac:dyDescent="0.3">
      <c r="H7613" s="1"/>
      <c r="K7613" s="1"/>
      <c r="O7613" s="1"/>
      <c r="P7613" s="1"/>
      <c r="T7613" s="1"/>
      <c r="U7613" s="1"/>
    </row>
    <row r="7614" spans="8:21" x14ac:dyDescent="0.3">
      <c r="H7614" s="1"/>
      <c r="K7614" s="1"/>
      <c r="O7614" s="1"/>
      <c r="P7614" s="1"/>
      <c r="T7614" s="1"/>
      <c r="U7614" s="1"/>
    </row>
    <row r="7615" spans="8:21" x14ac:dyDescent="0.3">
      <c r="H7615" s="1"/>
      <c r="K7615" s="1"/>
      <c r="O7615" s="1"/>
      <c r="P7615" s="1"/>
      <c r="T7615" s="1"/>
      <c r="U7615" s="1"/>
    </row>
    <row r="7616" spans="8:21" x14ac:dyDescent="0.3">
      <c r="H7616" s="1"/>
      <c r="K7616" s="1"/>
      <c r="O7616" s="1"/>
      <c r="P7616" s="1"/>
      <c r="T7616" s="1"/>
      <c r="U7616" s="1"/>
    </row>
    <row r="7617" spans="8:21" x14ac:dyDescent="0.3">
      <c r="H7617" s="1"/>
      <c r="K7617" s="1"/>
      <c r="O7617" s="1"/>
      <c r="P7617" s="1"/>
      <c r="T7617" s="1"/>
      <c r="U7617" s="1"/>
    </row>
    <row r="7618" spans="8:21" x14ac:dyDescent="0.3">
      <c r="H7618" s="1"/>
      <c r="K7618" s="1"/>
      <c r="O7618" s="1"/>
      <c r="P7618" s="1"/>
      <c r="T7618" s="1"/>
      <c r="U7618" s="1"/>
    </row>
    <row r="7619" spans="8:21" x14ac:dyDescent="0.3">
      <c r="H7619" s="1"/>
      <c r="K7619" s="1"/>
      <c r="O7619" s="1"/>
      <c r="P7619" s="1"/>
      <c r="T7619" s="1"/>
      <c r="U7619" s="1"/>
    </row>
    <row r="7620" spans="8:21" x14ac:dyDescent="0.3">
      <c r="H7620" s="1"/>
      <c r="K7620" s="1"/>
      <c r="O7620" s="1"/>
      <c r="P7620" s="1"/>
      <c r="T7620" s="1"/>
      <c r="U7620" s="1"/>
    </row>
    <row r="7621" spans="8:21" x14ac:dyDescent="0.3">
      <c r="H7621" s="1"/>
      <c r="K7621" s="1"/>
      <c r="O7621" s="1"/>
      <c r="P7621" s="1"/>
      <c r="T7621" s="1"/>
      <c r="U7621" s="1"/>
    </row>
    <row r="7622" spans="8:21" x14ac:dyDescent="0.3">
      <c r="H7622" s="1"/>
      <c r="K7622" s="1"/>
      <c r="O7622" s="1"/>
      <c r="P7622" s="1"/>
      <c r="T7622" s="1"/>
      <c r="U7622" s="1"/>
    </row>
    <row r="7623" spans="8:21" x14ac:dyDescent="0.3">
      <c r="H7623" s="1"/>
      <c r="K7623" s="1"/>
      <c r="O7623" s="1"/>
      <c r="P7623" s="1"/>
      <c r="T7623" s="1"/>
      <c r="U7623" s="1"/>
    </row>
    <row r="7624" spans="8:21" x14ac:dyDescent="0.3">
      <c r="H7624" s="1"/>
      <c r="K7624" s="1"/>
      <c r="O7624" s="1"/>
      <c r="P7624" s="1"/>
      <c r="T7624" s="1"/>
      <c r="U7624" s="1"/>
    </row>
    <row r="7625" spans="8:21" x14ac:dyDescent="0.3">
      <c r="H7625" s="1"/>
      <c r="K7625" s="1"/>
      <c r="O7625" s="1"/>
      <c r="P7625" s="1"/>
      <c r="T7625" s="1"/>
      <c r="U7625" s="1"/>
    </row>
    <row r="7626" spans="8:21" x14ac:dyDescent="0.3">
      <c r="H7626" s="1"/>
      <c r="K7626" s="1"/>
      <c r="O7626" s="1"/>
      <c r="P7626" s="1"/>
      <c r="T7626" s="1"/>
      <c r="U7626" s="1"/>
    </row>
    <row r="7627" spans="8:21" x14ac:dyDescent="0.3">
      <c r="H7627" s="1"/>
      <c r="K7627" s="1"/>
      <c r="O7627" s="1"/>
      <c r="P7627" s="1"/>
      <c r="T7627" s="1"/>
      <c r="U7627" s="1"/>
    </row>
    <row r="7628" spans="8:21" x14ac:dyDescent="0.3">
      <c r="H7628" s="1"/>
      <c r="K7628" s="1"/>
      <c r="O7628" s="1"/>
      <c r="P7628" s="1"/>
      <c r="T7628" s="1"/>
      <c r="U7628" s="1"/>
    </row>
    <row r="7629" spans="8:21" x14ac:dyDescent="0.3">
      <c r="H7629" s="1"/>
      <c r="K7629" s="1"/>
      <c r="O7629" s="1"/>
      <c r="P7629" s="1"/>
      <c r="T7629" s="1"/>
      <c r="U7629" s="1"/>
    </row>
    <row r="7630" spans="8:21" x14ac:dyDescent="0.3">
      <c r="H7630" s="1"/>
      <c r="K7630" s="1"/>
      <c r="O7630" s="1"/>
      <c r="P7630" s="1"/>
      <c r="T7630" s="1"/>
      <c r="U7630" s="1"/>
    </row>
    <row r="7631" spans="8:21" x14ac:dyDescent="0.3">
      <c r="H7631" s="1"/>
      <c r="K7631" s="1"/>
      <c r="O7631" s="1"/>
      <c r="P7631" s="1"/>
      <c r="T7631" s="1"/>
      <c r="U7631" s="1"/>
    </row>
    <row r="7632" spans="8:21" x14ac:dyDescent="0.3">
      <c r="H7632" s="1"/>
      <c r="K7632" s="1"/>
      <c r="O7632" s="1"/>
      <c r="P7632" s="1"/>
      <c r="T7632" s="1"/>
      <c r="U7632" s="1"/>
    </row>
    <row r="7633" spans="8:21" x14ac:dyDescent="0.3">
      <c r="H7633" s="1"/>
      <c r="K7633" s="1"/>
      <c r="O7633" s="1"/>
      <c r="P7633" s="1"/>
      <c r="T7633" s="1"/>
      <c r="U7633" s="1"/>
    </row>
    <row r="7634" spans="8:21" x14ac:dyDescent="0.3">
      <c r="H7634" s="1"/>
      <c r="K7634" s="1"/>
      <c r="O7634" s="1"/>
      <c r="P7634" s="1"/>
      <c r="T7634" s="1"/>
      <c r="U7634" s="1"/>
    </row>
    <row r="7635" spans="8:21" x14ac:dyDescent="0.3">
      <c r="H7635" s="1"/>
      <c r="K7635" s="1"/>
      <c r="O7635" s="1"/>
      <c r="P7635" s="1"/>
      <c r="T7635" s="1"/>
      <c r="U7635" s="1"/>
    </row>
    <row r="7636" spans="8:21" x14ac:dyDescent="0.3">
      <c r="H7636" s="1"/>
      <c r="K7636" s="1"/>
      <c r="O7636" s="1"/>
      <c r="P7636" s="1"/>
      <c r="T7636" s="1"/>
      <c r="U7636" s="1"/>
    </row>
    <row r="7637" spans="8:21" x14ac:dyDescent="0.3">
      <c r="H7637" s="1"/>
      <c r="K7637" s="1"/>
      <c r="O7637" s="1"/>
      <c r="P7637" s="1"/>
      <c r="T7637" s="1"/>
      <c r="U7637" s="1"/>
    </row>
    <row r="7638" spans="8:21" x14ac:dyDescent="0.3">
      <c r="H7638" s="1"/>
      <c r="K7638" s="1"/>
      <c r="O7638" s="1"/>
      <c r="P7638" s="1"/>
      <c r="T7638" s="1"/>
      <c r="U7638" s="1"/>
    </row>
    <row r="7639" spans="8:21" x14ac:dyDescent="0.3">
      <c r="H7639" s="1"/>
      <c r="K7639" s="1"/>
      <c r="O7639" s="1"/>
      <c r="P7639" s="1"/>
      <c r="T7639" s="1"/>
      <c r="U7639" s="1"/>
    </row>
    <row r="7640" spans="8:21" x14ac:dyDescent="0.3">
      <c r="H7640" s="1"/>
      <c r="K7640" s="1"/>
      <c r="O7640" s="1"/>
      <c r="P7640" s="1"/>
      <c r="T7640" s="1"/>
      <c r="U7640" s="1"/>
    </row>
    <row r="7641" spans="8:21" x14ac:dyDescent="0.3">
      <c r="H7641" s="1"/>
      <c r="K7641" s="1"/>
      <c r="O7641" s="1"/>
      <c r="P7641" s="1"/>
      <c r="T7641" s="1"/>
      <c r="U7641" s="1"/>
    </row>
    <row r="7642" spans="8:21" x14ac:dyDescent="0.3">
      <c r="H7642" s="1"/>
      <c r="K7642" s="1"/>
      <c r="O7642" s="1"/>
      <c r="P7642" s="1"/>
      <c r="T7642" s="1"/>
      <c r="U7642" s="1"/>
    </row>
    <row r="7643" spans="8:21" x14ac:dyDescent="0.3">
      <c r="H7643" s="1"/>
      <c r="K7643" s="1"/>
      <c r="O7643" s="1"/>
      <c r="P7643" s="1"/>
      <c r="T7643" s="1"/>
      <c r="U7643" s="1"/>
    </row>
    <row r="7644" spans="8:21" x14ac:dyDescent="0.3">
      <c r="H7644" s="1"/>
      <c r="K7644" s="1"/>
      <c r="O7644" s="1"/>
      <c r="P7644" s="1"/>
      <c r="T7644" s="1"/>
      <c r="U7644" s="1"/>
    </row>
    <row r="7645" spans="8:21" x14ac:dyDescent="0.3">
      <c r="H7645" s="1"/>
      <c r="K7645" s="1"/>
      <c r="O7645" s="1"/>
      <c r="P7645" s="1"/>
      <c r="T7645" s="1"/>
      <c r="U7645" s="1"/>
    </row>
    <row r="7646" spans="8:21" x14ac:dyDescent="0.3">
      <c r="H7646" s="1"/>
      <c r="K7646" s="1"/>
      <c r="O7646" s="1"/>
      <c r="P7646" s="1"/>
      <c r="T7646" s="1"/>
      <c r="U7646" s="1"/>
    </row>
    <row r="7647" spans="8:21" x14ac:dyDescent="0.3">
      <c r="H7647" s="1"/>
      <c r="K7647" s="1"/>
      <c r="O7647" s="1"/>
      <c r="P7647" s="1"/>
      <c r="T7647" s="1"/>
      <c r="U7647" s="1"/>
    </row>
    <row r="7648" spans="8:21" x14ac:dyDescent="0.3">
      <c r="H7648" s="1"/>
      <c r="K7648" s="1"/>
      <c r="O7648" s="1"/>
      <c r="P7648" s="1"/>
      <c r="T7648" s="1"/>
      <c r="U7648" s="1"/>
    </row>
    <row r="7649" spans="8:21" x14ac:dyDescent="0.3">
      <c r="H7649" s="1"/>
      <c r="K7649" s="1"/>
      <c r="O7649" s="1"/>
      <c r="P7649" s="1"/>
      <c r="T7649" s="1"/>
      <c r="U7649" s="1"/>
    </row>
    <row r="7650" spans="8:21" x14ac:dyDescent="0.3">
      <c r="H7650" s="1"/>
      <c r="K7650" s="1"/>
      <c r="O7650" s="1"/>
      <c r="P7650" s="1"/>
      <c r="T7650" s="1"/>
      <c r="U7650" s="1"/>
    </row>
    <row r="7651" spans="8:21" x14ac:dyDescent="0.3">
      <c r="H7651" s="1"/>
      <c r="K7651" s="1"/>
      <c r="O7651" s="1"/>
      <c r="P7651" s="1"/>
      <c r="T7651" s="1"/>
      <c r="U7651" s="1"/>
    </row>
    <row r="7652" spans="8:21" x14ac:dyDescent="0.3">
      <c r="H7652" s="1"/>
      <c r="K7652" s="1"/>
      <c r="O7652" s="1"/>
      <c r="P7652" s="1"/>
      <c r="T7652" s="1"/>
      <c r="U7652" s="1"/>
    </row>
    <row r="7653" spans="8:21" x14ac:dyDescent="0.3">
      <c r="H7653" s="1"/>
      <c r="K7653" s="1"/>
      <c r="O7653" s="1"/>
      <c r="P7653" s="1"/>
      <c r="T7653" s="1"/>
      <c r="U7653" s="1"/>
    </row>
    <row r="7654" spans="8:21" x14ac:dyDescent="0.3">
      <c r="H7654" s="1"/>
      <c r="K7654" s="1"/>
      <c r="O7654" s="1"/>
      <c r="P7654" s="1"/>
      <c r="T7654" s="1"/>
      <c r="U7654" s="1"/>
    </row>
    <row r="7655" spans="8:21" x14ac:dyDescent="0.3">
      <c r="H7655" s="1"/>
      <c r="K7655" s="1"/>
      <c r="O7655" s="1"/>
      <c r="P7655" s="1"/>
      <c r="T7655" s="1"/>
      <c r="U7655" s="1"/>
    </row>
    <row r="7656" spans="8:21" x14ac:dyDescent="0.3">
      <c r="H7656" s="1"/>
      <c r="K7656" s="1"/>
      <c r="O7656" s="1"/>
      <c r="P7656" s="1"/>
      <c r="T7656" s="1"/>
      <c r="U7656" s="1"/>
    </row>
    <row r="7657" spans="8:21" x14ac:dyDescent="0.3">
      <c r="H7657" s="1"/>
      <c r="K7657" s="1"/>
      <c r="O7657" s="1"/>
      <c r="P7657" s="1"/>
      <c r="T7657" s="1"/>
      <c r="U7657" s="1"/>
    </row>
    <row r="7658" spans="8:21" x14ac:dyDescent="0.3">
      <c r="H7658" s="1"/>
      <c r="K7658" s="1"/>
      <c r="O7658" s="1"/>
      <c r="P7658" s="1"/>
      <c r="T7658" s="1"/>
      <c r="U7658" s="1"/>
    </row>
    <row r="7659" spans="8:21" x14ac:dyDescent="0.3">
      <c r="H7659" s="1"/>
      <c r="K7659" s="1"/>
      <c r="O7659" s="1"/>
      <c r="P7659" s="1"/>
      <c r="T7659" s="1"/>
      <c r="U7659" s="1"/>
    </row>
    <row r="7660" spans="8:21" x14ac:dyDescent="0.3">
      <c r="H7660" s="1"/>
      <c r="K7660" s="1"/>
      <c r="O7660" s="1"/>
      <c r="P7660" s="1"/>
      <c r="T7660" s="1"/>
      <c r="U7660" s="1"/>
    </row>
    <row r="7661" spans="8:21" x14ac:dyDescent="0.3">
      <c r="H7661" s="1"/>
      <c r="K7661" s="1"/>
      <c r="O7661" s="1"/>
      <c r="P7661" s="1"/>
      <c r="T7661" s="1"/>
      <c r="U7661" s="1"/>
    </row>
    <row r="7662" spans="8:21" x14ac:dyDescent="0.3">
      <c r="H7662" s="1"/>
      <c r="K7662" s="1"/>
      <c r="O7662" s="1"/>
      <c r="P7662" s="1"/>
      <c r="T7662" s="1"/>
      <c r="U7662" s="1"/>
    </row>
    <row r="7663" spans="8:21" x14ac:dyDescent="0.3">
      <c r="H7663" s="1"/>
      <c r="K7663" s="1"/>
      <c r="O7663" s="1"/>
      <c r="P7663" s="1"/>
      <c r="T7663" s="1"/>
      <c r="U7663" s="1"/>
    </row>
    <row r="7664" spans="8:21" x14ac:dyDescent="0.3">
      <c r="H7664" s="1"/>
      <c r="K7664" s="1"/>
      <c r="O7664" s="1"/>
      <c r="P7664" s="1"/>
      <c r="T7664" s="1"/>
      <c r="U7664" s="1"/>
    </row>
    <row r="7665" spans="8:21" x14ac:dyDescent="0.3">
      <c r="H7665" s="1"/>
      <c r="K7665" s="1"/>
      <c r="O7665" s="1"/>
      <c r="P7665" s="1"/>
      <c r="T7665" s="1"/>
      <c r="U7665" s="1"/>
    </row>
    <row r="7666" spans="8:21" x14ac:dyDescent="0.3">
      <c r="H7666" s="1"/>
      <c r="K7666" s="1"/>
      <c r="O7666" s="1"/>
      <c r="P7666" s="1"/>
      <c r="T7666" s="1"/>
      <c r="U7666" s="1"/>
    </row>
    <row r="7667" spans="8:21" x14ac:dyDescent="0.3">
      <c r="H7667" s="1"/>
      <c r="K7667" s="1"/>
      <c r="O7667" s="1"/>
      <c r="P7667" s="1"/>
      <c r="T7667" s="1"/>
      <c r="U7667" s="1"/>
    </row>
    <row r="7668" spans="8:21" x14ac:dyDescent="0.3">
      <c r="H7668" s="1"/>
      <c r="K7668" s="1"/>
      <c r="O7668" s="1"/>
      <c r="P7668" s="1"/>
      <c r="T7668" s="1"/>
      <c r="U7668" s="1"/>
    </row>
    <row r="7669" spans="8:21" x14ac:dyDescent="0.3">
      <c r="H7669" s="1"/>
      <c r="K7669" s="1"/>
      <c r="O7669" s="1"/>
      <c r="P7669" s="1"/>
      <c r="T7669" s="1"/>
      <c r="U7669" s="1"/>
    </row>
    <row r="7670" spans="8:21" x14ac:dyDescent="0.3">
      <c r="H7670" s="1"/>
      <c r="K7670" s="1"/>
      <c r="O7670" s="1"/>
      <c r="P7670" s="1"/>
      <c r="T7670" s="1"/>
      <c r="U7670" s="1"/>
    </row>
    <row r="7671" spans="8:21" x14ac:dyDescent="0.3">
      <c r="H7671" s="1"/>
      <c r="K7671" s="1"/>
      <c r="O7671" s="1"/>
      <c r="P7671" s="1"/>
      <c r="T7671" s="1"/>
      <c r="U7671" s="1"/>
    </row>
    <row r="7672" spans="8:21" x14ac:dyDescent="0.3">
      <c r="H7672" s="1"/>
      <c r="K7672" s="1"/>
      <c r="O7672" s="1"/>
      <c r="P7672" s="1"/>
      <c r="T7672" s="1"/>
      <c r="U7672" s="1"/>
    </row>
    <row r="7673" spans="8:21" x14ac:dyDescent="0.3">
      <c r="H7673" s="1"/>
      <c r="K7673" s="1"/>
      <c r="O7673" s="1"/>
      <c r="P7673" s="1"/>
      <c r="T7673" s="1"/>
      <c r="U7673" s="1"/>
    </row>
    <row r="7674" spans="8:21" x14ac:dyDescent="0.3">
      <c r="H7674" s="1"/>
      <c r="K7674" s="1"/>
      <c r="O7674" s="1"/>
      <c r="P7674" s="1"/>
      <c r="T7674" s="1"/>
      <c r="U7674" s="1"/>
    </row>
    <row r="7675" spans="8:21" x14ac:dyDescent="0.3">
      <c r="H7675" s="1"/>
      <c r="K7675" s="1"/>
      <c r="O7675" s="1"/>
      <c r="P7675" s="1"/>
      <c r="T7675" s="1"/>
      <c r="U7675" s="1"/>
    </row>
    <row r="7676" spans="8:21" x14ac:dyDescent="0.3">
      <c r="H7676" s="1"/>
      <c r="K7676" s="1"/>
      <c r="O7676" s="1"/>
      <c r="P7676" s="1"/>
      <c r="T7676" s="1"/>
      <c r="U7676" s="1"/>
    </row>
    <row r="7677" spans="8:21" x14ac:dyDescent="0.3">
      <c r="H7677" s="1"/>
      <c r="K7677" s="1"/>
      <c r="O7677" s="1"/>
      <c r="P7677" s="1"/>
      <c r="T7677" s="1"/>
      <c r="U7677" s="1"/>
    </row>
    <row r="7678" spans="8:21" x14ac:dyDescent="0.3">
      <c r="H7678" s="1"/>
      <c r="K7678" s="1"/>
      <c r="O7678" s="1"/>
      <c r="P7678" s="1"/>
      <c r="T7678" s="1"/>
      <c r="U7678" s="1"/>
    </row>
    <row r="7679" spans="8:21" x14ac:dyDescent="0.3">
      <c r="H7679" s="1"/>
      <c r="K7679" s="1"/>
      <c r="O7679" s="1"/>
      <c r="P7679" s="1"/>
      <c r="T7679" s="1"/>
      <c r="U7679" s="1"/>
    </row>
    <row r="7680" spans="8:21" x14ac:dyDescent="0.3">
      <c r="H7680" s="1"/>
      <c r="K7680" s="1"/>
      <c r="O7680" s="1"/>
      <c r="P7680" s="1"/>
      <c r="T7680" s="1"/>
      <c r="U7680" s="1"/>
    </row>
    <row r="7681" spans="8:21" x14ac:dyDescent="0.3">
      <c r="H7681" s="1"/>
      <c r="K7681" s="1"/>
      <c r="O7681" s="1"/>
      <c r="P7681" s="1"/>
      <c r="T7681" s="1"/>
      <c r="U7681" s="1"/>
    </row>
    <row r="7682" spans="8:21" x14ac:dyDescent="0.3">
      <c r="H7682" s="1"/>
      <c r="K7682" s="1"/>
      <c r="O7682" s="1"/>
      <c r="P7682" s="1"/>
      <c r="T7682" s="1"/>
      <c r="U7682" s="1"/>
    </row>
    <row r="7683" spans="8:21" x14ac:dyDescent="0.3">
      <c r="H7683" s="1"/>
      <c r="K7683" s="1"/>
      <c r="O7683" s="1"/>
      <c r="P7683" s="1"/>
      <c r="T7683" s="1"/>
      <c r="U7683" s="1"/>
    </row>
    <row r="7684" spans="8:21" x14ac:dyDescent="0.3">
      <c r="H7684" s="1"/>
      <c r="K7684" s="1"/>
      <c r="O7684" s="1"/>
      <c r="P7684" s="1"/>
      <c r="T7684" s="1"/>
      <c r="U7684" s="1"/>
    </row>
    <row r="7685" spans="8:21" x14ac:dyDescent="0.3">
      <c r="H7685" s="1"/>
      <c r="K7685" s="1"/>
      <c r="O7685" s="1"/>
      <c r="P7685" s="1"/>
      <c r="T7685" s="1"/>
      <c r="U7685" s="1"/>
    </row>
    <row r="7686" spans="8:21" x14ac:dyDescent="0.3">
      <c r="H7686" s="1"/>
      <c r="K7686" s="1"/>
      <c r="O7686" s="1"/>
      <c r="P7686" s="1"/>
      <c r="T7686" s="1"/>
      <c r="U7686" s="1"/>
    </row>
    <row r="7687" spans="8:21" x14ac:dyDescent="0.3">
      <c r="H7687" s="1"/>
      <c r="K7687" s="1"/>
      <c r="O7687" s="1"/>
      <c r="P7687" s="1"/>
      <c r="T7687" s="1"/>
      <c r="U7687" s="1"/>
    </row>
    <row r="7688" spans="8:21" x14ac:dyDescent="0.3">
      <c r="H7688" s="1"/>
      <c r="K7688" s="1"/>
      <c r="O7688" s="1"/>
      <c r="P7688" s="1"/>
      <c r="T7688" s="1"/>
      <c r="U7688" s="1"/>
    </row>
    <row r="7689" spans="8:21" x14ac:dyDescent="0.3">
      <c r="H7689" s="1"/>
      <c r="K7689" s="1"/>
      <c r="O7689" s="1"/>
      <c r="P7689" s="1"/>
      <c r="T7689" s="1"/>
      <c r="U7689" s="1"/>
    </row>
    <row r="7690" spans="8:21" x14ac:dyDescent="0.3">
      <c r="H7690" s="1"/>
      <c r="K7690" s="1"/>
      <c r="O7690" s="1"/>
      <c r="P7690" s="1"/>
      <c r="T7690" s="1"/>
      <c r="U7690" s="1"/>
    </row>
    <row r="7691" spans="8:21" x14ac:dyDescent="0.3">
      <c r="H7691" s="1"/>
      <c r="K7691" s="1"/>
      <c r="O7691" s="1"/>
      <c r="P7691" s="1"/>
      <c r="T7691" s="1"/>
      <c r="U7691" s="1"/>
    </row>
    <row r="7692" spans="8:21" x14ac:dyDescent="0.3">
      <c r="H7692" s="1"/>
      <c r="K7692" s="1"/>
      <c r="O7692" s="1"/>
      <c r="P7692" s="1"/>
      <c r="T7692" s="1"/>
      <c r="U7692" s="1"/>
    </row>
    <row r="7693" spans="8:21" x14ac:dyDescent="0.3">
      <c r="H7693" s="1"/>
      <c r="K7693" s="1"/>
      <c r="O7693" s="1"/>
      <c r="P7693" s="1"/>
      <c r="T7693" s="1"/>
      <c r="U7693" s="1"/>
    </row>
    <row r="7694" spans="8:21" x14ac:dyDescent="0.3">
      <c r="H7694" s="1"/>
      <c r="K7694" s="1"/>
      <c r="O7694" s="1"/>
      <c r="P7694" s="1"/>
      <c r="T7694" s="1"/>
      <c r="U7694" s="1"/>
    </row>
    <row r="7695" spans="8:21" x14ac:dyDescent="0.3">
      <c r="H7695" s="1"/>
      <c r="K7695" s="1"/>
      <c r="O7695" s="1"/>
      <c r="P7695" s="1"/>
      <c r="T7695" s="1"/>
      <c r="U7695" s="1"/>
    </row>
    <row r="7696" spans="8:21" x14ac:dyDescent="0.3">
      <c r="H7696" s="1"/>
      <c r="K7696" s="1"/>
      <c r="O7696" s="1"/>
      <c r="P7696" s="1"/>
      <c r="T7696" s="1"/>
      <c r="U7696" s="1"/>
    </row>
    <row r="7697" spans="8:21" x14ac:dyDescent="0.3">
      <c r="H7697" s="1"/>
      <c r="K7697" s="1"/>
      <c r="O7697" s="1"/>
      <c r="P7697" s="1"/>
      <c r="T7697" s="1"/>
      <c r="U7697" s="1"/>
    </row>
    <row r="7698" spans="8:21" x14ac:dyDescent="0.3">
      <c r="H7698" s="1"/>
      <c r="K7698" s="1"/>
      <c r="O7698" s="1"/>
      <c r="P7698" s="1"/>
      <c r="T7698" s="1"/>
      <c r="U7698" s="1"/>
    </row>
    <row r="7699" spans="8:21" x14ac:dyDescent="0.3">
      <c r="H7699" s="1"/>
      <c r="K7699" s="1"/>
      <c r="O7699" s="1"/>
      <c r="P7699" s="1"/>
      <c r="T7699" s="1"/>
      <c r="U7699" s="1"/>
    </row>
    <row r="7700" spans="8:21" x14ac:dyDescent="0.3">
      <c r="H7700" s="1"/>
      <c r="K7700" s="1"/>
      <c r="O7700" s="1"/>
      <c r="P7700" s="1"/>
      <c r="T7700" s="1"/>
      <c r="U7700" s="1"/>
    </row>
    <row r="7701" spans="8:21" x14ac:dyDescent="0.3">
      <c r="H7701" s="1"/>
      <c r="K7701" s="1"/>
      <c r="O7701" s="1"/>
      <c r="P7701" s="1"/>
      <c r="T7701" s="1"/>
      <c r="U7701" s="1"/>
    </row>
    <row r="7702" spans="8:21" x14ac:dyDescent="0.3">
      <c r="H7702" s="1"/>
      <c r="K7702" s="1"/>
      <c r="O7702" s="1"/>
      <c r="P7702" s="1"/>
      <c r="T7702" s="1"/>
      <c r="U7702" s="1"/>
    </row>
    <row r="7703" spans="8:21" x14ac:dyDescent="0.3">
      <c r="H7703" s="1"/>
      <c r="K7703" s="1"/>
      <c r="O7703" s="1"/>
      <c r="P7703" s="1"/>
      <c r="T7703" s="1"/>
      <c r="U7703" s="1"/>
    </row>
    <row r="7704" spans="8:21" x14ac:dyDescent="0.3">
      <c r="H7704" s="1"/>
      <c r="K7704" s="1"/>
      <c r="O7704" s="1"/>
      <c r="P7704" s="1"/>
      <c r="T7704" s="1"/>
      <c r="U7704" s="1"/>
    </row>
    <row r="7705" spans="8:21" x14ac:dyDescent="0.3">
      <c r="H7705" s="1"/>
      <c r="K7705" s="1"/>
      <c r="O7705" s="1"/>
      <c r="P7705" s="1"/>
      <c r="T7705" s="1"/>
      <c r="U7705" s="1"/>
    </row>
    <row r="7706" spans="8:21" x14ac:dyDescent="0.3">
      <c r="H7706" s="1"/>
      <c r="K7706" s="1"/>
      <c r="O7706" s="1"/>
      <c r="P7706" s="1"/>
      <c r="T7706" s="1"/>
      <c r="U7706" s="1"/>
    </row>
    <row r="7707" spans="8:21" x14ac:dyDescent="0.3">
      <c r="H7707" s="1"/>
      <c r="K7707" s="1"/>
      <c r="O7707" s="1"/>
      <c r="P7707" s="1"/>
      <c r="T7707" s="1"/>
      <c r="U7707" s="1"/>
    </row>
    <row r="7708" spans="8:21" x14ac:dyDescent="0.3">
      <c r="H7708" s="1"/>
      <c r="K7708" s="1"/>
      <c r="O7708" s="1"/>
      <c r="P7708" s="1"/>
      <c r="T7708" s="1"/>
      <c r="U7708" s="1"/>
    </row>
    <row r="7709" spans="8:21" x14ac:dyDescent="0.3">
      <c r="H7709" s="1"/>
      <c r="K7709" s="1"/>
      <c r="O7709" s="1"/>
      <c r="P7709" s="1"/>
      <c r="T7709" s="1"/>
      <c r="U7709" s="1"/>
    </row>
    <row r="7710" spans="8:21" x14ac:dyDescent="0.3">
      <c r="H7710" s="1"/>
      <c r="K7710" s="1"/>
      <c r="O7710" s="1"/>
      <c r="P7710" s="1"/>
      <c r="T7710" s="1"/>
      <c r="U7710" s="1"/>
    </row>
    <row r="7711" spans="8:21" x14ac:dyDescent="0.3">
      <c r="H7711" s="1"/>
      <c r="K7711" s="1"/>
      <c r="O7711" s="1"/>
      <c r="P7711" s="1"/>
      <c r="T7711" s="1"/>
      <c r="U7711" s="1"/>
    </row>
    <row r="7712" spans="8:21" x14ac:dyDescent="0.3">
      <c r="H7712" s="1"/>
      <c r="K7712" s="1"/>
      <c r="O7712" s="1"/>
      <c r="P7712" s="1"/>
      <c r="T7712" s="1"/>
      <c r="U7712" s="1"/>
    </row>
    <row r="7713" spans="8:21" x14ac:dyDescent="0.3">
      <c r="H7713" s="1"/>
      <c r="K7713" s="1"/>
      <c r="O7713" s="1"/>
      <c r="P7713" s="1"/>
      <c r="T7713" s="1"/>
      <c r="U7713" s="1"/>
    </row>
    <row r="7714" spans="8:21" x14ac:dyDescent="0.3">
      <c r="H7714" s="1"/>
      <c r="K7714" s="1"/>
      <c r="O7714" s="1"/>
      <c r="P7714" s="1"/>
      <c r="T7714" s="1"/>
      <c r="U7714" s="1"/>
    </row>
    <row r="7715" spans="8:21" x14ac:dyDescent="0.3">
      <c r="H7715" s="1"/>
      <c r="K7715" s="1"/>
      <c r="O7715" s="1"/>
      <c r="P7715" s="1"/>
      <c r="T7715" s="1"/>
      <c r="U7715" s="1"/>
    </row>
    <row r="7716" spans="8:21" x14ac:dyDescent="0.3">
      <c r="H7716" s="1"/>
      <c r="K7716" s="1"/>
      <c r="O7716" s="1"/>
      <c r="P7716" s="1"/>
      <c r="T7716" s="1"/>
      <c r="U7716" s="1"/>
    </row>
    <row r="7717" spans="8:21" x14ac:dyDescent="0.3">
      <c r="H7717" s="1"/>
      <c r="K7717" s="1"/>
      <c r="O7717" s="1"/>
      <c r="P7717" s="1"/>
      <c r="T7717" s="1"/>
      <c r="U7717" s="1"/>
    </row>
    <row r="7718" spans="8:21" x14ac:dyDescent="0.3">
      <c r="H7718" s="1"/>
      <c r="K7718" s="1"/>
      <c r="O7718" s="1"/>
      <c r="P7718" s="1"/>
      <c r="T7718" s="1"/>
      <c r="U7718" s="1"/>
    </row>
    <row r="7719" spans="8:21" x14ac:dyDescent="0.3">
      <c r="H7719" s="1"/>
      <c r="K7719" s="1"/>
      <c r="O7719" s="1"/>
      <c r="P7719" s="1"/>
      <c r="T7719" s="1"/>
      <c r="U7719" s="1"/>
    </row>
    <row r="7720" spans="8:21" x14ac:dyDescent="0.3">
      <c r="H7720" s="1"/>
      <c r="K7720" s="1"/>
      <c r="O7720" s="1"/>
      <c r="P7720" s="1"/>
      <c r="T7720" s="1"/>
      <c r="U7720" s="1"/>
    </row>
    <row r="7721" spans="8:21" x14ac:dyDescent="0.3">
      <c r="H7721" s="1"/>
      <c r="K7721" s="1"/>
      <c r="O7721" s="1"/>
      <c r="P7721" s="1"/>
      <c r="T7721" s="1"/>
      <c r="U7721" s="1"/>
    </row>
    <row r="7722" spans="8:21" x14ac:dyDescent="0.3">
      <c r="H7722" s="1"/>
      <c r="K7722" s="1"/>
      <c r="O7722" s="1"/>
      <c r="P7722" s="1"/>
      <c r="T7722" s="1"/>
      <c r="U7722" s="1"/>
    </row>
    <row r="7723" spans="8:21" x14ac:dyDescent="0.3">
      <c r="H7723" s="1"/>
      <c r="K7723" s="1"/>
      <c r="O7723" s="1"/>
      <c r="P7723" s="1"/>
      <c r="T7723" s="1"/>
      <c r="U7723" s="1"/>
    </row>
    <row r="7724" spans="8:21" x14ac:dyDescent="0.3">
      <c r="H7724" s="1"/>
      <c r="K7724" s="1"/>
      <c r="O7724" s="1"/>
      <c r="P7724" s="1"/>
      <c r="T7724" s="1"/>
      <c r="U7724" s="1"/>
    </row>
    <row r="7725" spans="8:21" x14ac:dyDescent="0.3">
      <c r="H7725" s="1"/>
      <c r="K7725" s="1"/>
      <c r="O7725" s="1"/>
      <c r="P7725" s="1"/>
      <c r="T7725" s="1"/>
      <c r="U7725" s="1"/>
    </row>
    <row r="7726" spans="8:21" x14ac:dyDescent="0.3">
      <c r="H7726" s="1"/>
      <c r="K7726" s="1"/>
      <c r="O7726" s="1"/>
      <c r="P7726" s="1"/>
      <c r="T7726" s="1"/>
      <c r="U7726" s="1"/>
    </row>
    <row r="7727" spans="8:21" x14ac:dyDescent="0.3">
      <c r="H7727" s="1"/>
      <c r="K7727" s="1"/>
      <c r="O7727" s="1"/>
      <c r="P7727" s="1"/>
      <c r="T7727" s="1"/>
      <c r="U7727" s="1"/>
    </row>
    <row r="7728" spans="8:21" x14ac:dyDescent="0.3">
      <c r="H7728" s="1"/>
      <c r="K7728" s="1"/>
      <c r="O7728" s="1"/>
      <c r="P7728" s="1"/>
      <c r="T7728" s="1"/>
      <c r="U7728" s="1"/>
    </row>
    <row r="7729" spans="8:21" x14ac:dyDescent="0.3">
      <c r="H7729" s="1"/>
      <c r="K7729" s="1"/>
      <c r="O7729" s="1"/>
      <c r="P7729" s="1"/>
      <c r="T7729" s="1"/>
      <c r="U7729" s="1"/>
    </row>
    <row r="7730" spans="8:21" x14ac:dyDescent="0.3">
      <c r="H7730" s="1"/>
      <c r="K7730" s="1"/>
      <c r="O7730" s="1"/>
      <c r="P7730" s="1"/>
      <c r="T7730" s="1"/>
      <c r="U7730" s="1"/>
    </row>
    <row r="7731" spans="8:21" x14ac:dyDescent="0.3">
      <c r="H7731" s="1"/>
      <c r="K7731" s="1"/>
      <c r="O7731" s="1"/>
      <c r="P7731" s="1"/>
      <c r="T7731" s="1"/>
      <c r="U7731" s="1"/>
    </row>
    <row r="7732" spans="8:21" x14ac:dyDescent="0.3">
      <c r="H7732" s="1"/>
      <c r="K7732" s="1"/>
      <c r="O7732" s="1"/>
      <c r="P7732" s="1"/>
      <c r="T7732" s="1"/>
      <c r="U7732" s="1"/>
    </row>
    <row r="7733" spans="8:21" x14ac:dyDescent="0.3">
      <c r="H7733" s="1"/>
      <c r="K7733" s="1"/>
      <c r="O7733" s="1"/>
      <c r="P7733" s="1"/>
      <c r="T7733" s="1"/>
      <c r="U7733" s="1"/>
    </row>
    <row r="7734" spans="8:21" x14ac:dyDescent="0.3">
      <c r="H7734" s="1"/>
      <c r="K7734" s="1"/>
      <c r="O7734" s="1"/>
      <c r="P7734" s="1"/>
      <c r="T7734" s="1"/>
      <c r="U7734" s="1"/>
    </row>
    <row r="7735" spans="8:21" x14ac:dyDescent="0.3">
      <c r="H7735" s="1"/>
      <c r="K7735" s="1"/>
      <c r="O7735" s="1"/>
      <c r="P7735" s="1"/>
      <c r="T7735" s="1"/>
      <c r="U7735" s="1"/>
    </row>
    <row r="7736" spans="8:21" x14ac:dyDescent="0.3">
      <c r="H7736" s="1"/>
      <c r="K7736" s="1"/>
      <c r="O7736" s="1"/>
      <c r="P7736" s="1"/>
      <c r="T7736" s="1"/>
      <c r="U7736" s="1"/>
    </row>
    <row r="7737" spans="8:21" x14ac:dyDescent="0.3">
      <c r="H7737" s="1"/>
      <c r="K7737" s="1"/>
      <c r="O7737" s="1"/>
      <c r="P7737" s="1"/>
      <c r="T7737" s="1"/>
      <c r="U7737" s="1"/>
    </row>
    <row r="7738" spans="8:21" x14ac:dyDescent="0.3">
      <c r="H7738" s="1"/>
      <c r="K7738" s="1"/>
      <c r="O7738" s="1"/>
      <c r="P7738" s="1"/>
      <c r="T7738" s="1"/>
      <c r="U7738" s="1"/>
    </row>
    <row r="7739" spans="8:21" x14ac:dyDescent="0.3">
      <c r="H7739" s="1"/>
      <c r="K7739" s="1"/>
      <c r="O7739" s="1"/>
      <c r="P7739" s="1"/>
      <c r="T7739" s="1"/>
      <c r="U7739" s="1"/>
    </row>
    <row r="7740" spans="8:21" x14ac:dyDescent="0.3">
      <c r="H7740" s="1"/>
      <c r="K7740" s="1"/>
      <c r="O7740" s="1"/>
      <c r="P7740" s="1"/>
      <c r="T7740" s="1"/>
      <c r="U7740" s="1"/>
    </row>
    <row r="7741" spans="8:21" x14ac:dyDescent="0.3">
      <c r="H7741" s="1"/>
      <c r="K7741" s="1"/>
      <c r="O7741" s="1"/>
      <c r="P7741" s="1"/>
      <c r="T7741" s="1"/>
      <c r="U7741" s="1"/>
    </row>
    <row r="7742" spans="8:21" x14ac:dyDescent="0.3">
      <c r="H7742" s="1"/>
      <c r="K7742" s="1"/>
      <c r="O7742" s="1"/>
      <c r="P7742" s="1"/>
      <c r="T7742" s="1"/>
      <c r="U7742" s="1"/>
    </row>
    <row r="7743" spans="8:21" x14ac:dyDescent="0.3">
      <c r="H7743" s="1"/>
      <c r="K7743" s="1"/>
      <c r="O7743" s="1"/>
      <c r="P7743" s="1"/>
      <c r="T7743" s="1"/>
      <c r="U7743" s="1"/>
    </row>
    <row r="7744" spans="8:21" x14ac:dyDescent="0.3">
      <c r="H7744" s="1"/>
      <c r="K7744" s="1"/>
      <c r="O7744" s="1"/>
      <c r="P7744" s="1"/>
      <c r="T7744" s="1"/>
      <c r="U7744" s="1"/>
    </row>
    <row r="7745" spans="8:21" x14ac:dyDescent="0.3">
      <c r="H7745" s="1"/>
      <c r="K7745" s="1"/>
      <c r="O7745" s="1"/>
      <c r="P7745" s="1"/>
      <c r="T7745" s="1"/>
      <c r="U7745" s="1"/>
    </row>
    <row r="7746" spans="8:21" x14ac:dyDescent="0.3">
      <c r="H7746" s="1"/>
      <c r="K7746" s="1"/>
      <c r="O7746" s="1"/>
      <c r="P7746" s="1"/>
      <c r="T7746" s="1"/>
      <c r="U7746" s="1"/>
    </row>
    <row r="7747" spans="8:21" x14ac:dyDescent="0.3">
      <c r="H7747" s="1"/>
      <c r="K7747" s="1"/>
      <c r="O7747" s="1"/>
      <c r="P7747" s="1"/>
      <c r="T7747" s="1"/>
      <c r="U7747" s="1"/>
    </row>
    <row r="7748" spans="8:21" x14ac:dyDescent="0.3">
      <c r="H7748" s="1"/>
      <c r="K7748" s="1"/>
      <c r="O7748" s="1"/>
      <c r="P7748" s="1"/>
      <c r="T7748" s="1"/>
      <c r="U7748" s="1"/>
    </row>
    <row r="7749" spans="8:21" x14ac:dyDescent="0.3">
      <c r="H7749" s="1"/>
      <c r="K7749" s="1"/>
      <c r="O7749" s="1"/>
      <c r="P7749" s="1"/>
      <c r="T7749" s="1"/>
      <c r="U7749" s="1"/>
    </row>
    <row r="7750" spans="8:21" x14ac:dyDescent="0.3">
      <c r="H7750" s="1"/>
      <c r="K7750" s="1"/>
      <c r="O7750" s="1"/>
      <c r="P7750" s="1"/>
      <c r="T7750" s="1"/>
      <c r="U7750" s="1"/>
    </row>
    <row r="7751" spans="8:21" x14ac:dyDescent="0.3">
      <c r="H7751" s="1"/>
      <c r="K7751" s="1"/>
      <c r="O7751" s="1"/>
      <c r="P7751" s="1"/>
      <c r="T7751" s="1"/>
      <c r="U7751" s="1"/>
    </row>
    <row r="7752" spans="8:21" x14ac:dyDescent="0.3">
      <c r="H7752" s="1"/>
      <c r="K7752" s="1"/>
      <c r="O7752" s="1"/>
      <c r="P7752" s="1"/>
      <c r="T7752" s="1"/>
      <c r="U7752" s="1"/>
    </row>
    <row r="7753" spans="8:21" x14ac:dyDescent="0.3">
      <c r="H7753" s="1"/>
      <c r="K7753" s="1"/>
      <c r="O7753" s="1"/>
      <c r="P7753" s="1"/>
      <c r="T7753" s="1"/>
      <c r="U7753" s="1"/>
    </row>
    <row r="7754" spans="8:21" x14ac:dyDescent="0.3">
      <c r="H7754" s="1"/>
      <c r="K7754" s="1"/>
      <c r="O7754" s="1"/>
      <c r="P7754" s="1"/>
      <c r="T7754" s="1"/>
      <c r="U7754" s="1"/>
    </row>
    <row r="7755" spans="8:21" x14ac:dyDescent="0.3">
      <c r="H7755" s="1"/>
      <c r="K7755" s="1"/>
      <c r="O7755" s="1"/>
      <c r="P7755" s="1"/>
      <c r="T7755" s="1"/>
      <c r="U7755" s="1"/>
    </row>
    <row r="7756" spans="8:21" x14ac:dyDescent="0.3">
      <c r="H7756" s="1"/>
      <c r="K7756" s="1"/>
      <c r="O7756" s="1"/>
      <c r="P7756" s="1"/>
      <c r="T7756" s="1"/>
      <c r="U7756" s="1"/>
    </row>
    <row r="7757" spans="8:21" x14ac:dyDescent="0.3">
      <c r="H7757" s="1"/>
      <c r="K7757" s="1"/>
      <c r="O7757" s="1"/>
      <c r="P7757" s="1"/>
      <c r="T7757" s="1"/>
      <c r="U7757" s="1"/>
    </row>
    <row r="7758" spans="8:21" x14ac:dyDescent="0.3">
      <c r="H7758" s="1"/>
      <c r="K7758" s="1"/>
      <c r="O7758" s="1"/>
      <c r="P7758" s="1"/>
      <c r="T7758" s="1"/>
      <c r="U7758" s="1"/>
    </row>
    <row r="7759" spans="8:21" x14ac:dyDescent="0.3">
      <c r="H7759" s="1"/>
      <c r="K7759" s="1"/>
      <c r="O7759" s="1"/>
      <c r="P7759" s="1"/>
      <c r="T7759" s="1"/>
      <c r="U7759" s="1"/>
    </row>
    <row r="7760" spans="8:21" x14ac:dyDescent="0.3">
      <c r="H7760" s="1"/>
      <c r="K7760" s="1"/>
      <c r="O7760" s="1"/>
      <c r="P7760" s="1"/>
      <c r="T7760" s="1"/>
      <c r="U7760" s="1"/>
    </row>
    <row r="7761" spans="8:21" x14ac:dyDescent="0.3">
      <c r="H7761" s="1"/>
      <c r="K7761" s="1"/>
      <c r="O7761" s="1"/>
      <c r="P7761" s="1"/>
      <c r="T7761" s="1"/>
      <c r="U7761" s="1"/>
    </row>
    <row r="7762" spans="8:21" x14ac:dyDescent="0.3">
      <c r="H7762" s="1"/>
      <c r="K7762" s="1"/>
      <c r="O7762" s="1"/>
      <c r="P7762" s="1"/>
      <c r="T7762" s="1"/>
      <c r="U7762" s="1"/>
    </row>
    <row r="7763" spans="8:21" x14ac:dyDescent="0.3">
      <c r="H7763" s="1"/>
      <c r="K7763" s="1"/>
      <c r="O7763" s="1"/>
      <c r="P7763" s="1"/>
      <c r="T7763" s="1"/>
      <c r="U7763" s="1"/>
    </row>
    <row r="7764" spans="8:21" x14ac:dyDescent="0.3">
      <c r="H7764" s="1"/>
      <c r="K7764" s="1"/>
      <c r="O7764" s="1"/>
      <c r="P7764" s="1"/>
      <c r="T7764" s="1"/>
      <c r="U7764" s="1"/>
    </row>
    <row r="7765" spans="8:21" x14ac:dyDescent="0.3">
      <c r="H7765" s="1"/>
      <c r="K7765" s="1"/>
      <c r="O7765" s="1"/>
      <c r="P7765" s="1"/>
      <c r="T7765" s="1"/>
      <c r="U7765" s="1"/>
    </row>
    <row r="7766" spans="8:21" x14ac:dyDescent="0.3">
      <c r="H7766" s="1"/>
      <c r="K7766" s="1"/>
      <c r="O7766" s="1"/>
      <c r="P7766" s="1"/>
      <c r="T7766" s="1"/>
      <c r="U7766" s="1"/>
    </row>
    <row r="7767" spans="8:21" x14ac:dyDescent="0.3">
      <c r="H7767" s="1"/>
      <c r="K7767" s="1"/>
      <c r="O7767" s="1"/>
      <c r="P7767" s="1"/>
      <c r="T7767" s="1"/>
      <c r="U7767" s="1"/>
    </row>
    <row r="7768" spans="8:21" x14ac:dyDescent="0.3">
      <c r="H7768" s="1"/>
      <c r="K7768" s="1"/>
      <c r="O7768" s="1"/>
      <c r="P7768" s="1"/>
      <c r="T7768" s="1"/>
      <c r="U7768" s="1"/>
    </row>
    <row r="7769" spans="8:21" x14ac:dyDescent="0.3">
      <c r="H7769" s="1"/>
      <c r="K7769" s="1"/>
      <c r="O7769" s="1"/>
      <c r="P7769" s="1"/>
      <c r="T7769" s="1"/>
      <c r="U7769" s="1"/>
    </row>
    <row r="7770" spans="8:21" x14ac:dyDescent="0.3">
      <c r="H7770" s="1"/>
      <c r="K7770" s="1"/>
      <c r="O7770" s="1"/>
      <c r="P7770" s="1"/>
      <c r="T7770" s="1"/>
      <c r="U7770" s="1"/>
    </row>
    <row r="7771" spans="8:21" x14ac:dyDescent="0.3">
      <c r="H7771" s="1"/>
      <c r="K7771" s="1"/>
      <c r="O7771" s="1"/>
      <c r="P7771" s="1"/>
      <c r="T7771" s="1"/>
      <c r="U7771" s="1"/>
    </row>
    <row r="7772" spans="8:21" x14ac:dyDescent="0.3">
      <c r="H7772" s="1"/>
      <c r="K7772" s="1"/>
      <c r="O7772" s="1"/>
      <c r="P7772" s="1"/>
      <c r="T7772" s="1"/>
      <c r="U7772" s="1"/>
    </row>
    <row r="7773" spans="8:21" x14ac:dyDescent="0.3">
      <c r="H7773" s="1"/>
      <c r="K7773" s="1"/>
      <c r="O7773" s="1"/>
      <c r="P7773" s="1"/>
      <c r="T7773" s="1"/>
      <c r="U7773" s="1"/>
    </row>
    <row r="7774" spans="8:21" x14ac:dyDescent="0.3">
      <c r="H7774" s="1"/>
      <c r="K7774" s="1"/>
      <c r="O7774" s="1"/>
      <c r="P7774" s="1"/>
      <c r="T7774" s="1"/>
      <c r="U7774" s="1"/>
    </row>
    <row r="7775" spans="8:21" x14ac:dyDescent="0.3">
      <c r="H7775" s="1"/>
      <c r="K7775" s="1"/>
      <c r="O7775" s="1"/>
      <c r="P7775" s="1"/>
      <c r="T7775" s="1"/>
      <c r="U7775" s="1"/>
    </row>
    <row r="7776" spans="8:21" x14ac:dyDescent="0.3">
      <c r="H7776" s="1"/>
      <c r="K7776" s="1"/>
      <c r="O7776" s="1"/>
      <c r="P7776" s="1"/>
      <c r="T7776" s="1"/>
      <c r="U7776" s="1"/>
    </row>
    <row r="7777" spans="8:21" x14ac:dyDescent="0.3">
      <c r="H7777" s="1"/>
      <c r="K7777" s="1"/>
      <c r="O7777" s="1"/>
      <c r="P7777" s="1"/>
      <c r="T7777" s="1"/>
      <c r="U7777" s="1"/>
    </row>
    <row r="7778" spans="8:21" x14ac:dyDescent="0.3">
      <c r="H7778" s="1"/>
      <c r="K7778" s="1"/>
      <c r="O7778" s="1"/>
      <c r="P7778" s="1"/>
      <c r="T7778" s="1"/>
      <c r="U7778" s="1"/>
    </row>
    <row r="7779" spans="8:21" x14ac:dyDescent="0.3">
      <c r="H7779" s="1"/>
      <c r="K7779" s="1"/>
      <c r="O7779" s="1"/>
      <c r="P7779" s="1"/>
      <c r="T7779" s="1"/>
      <c r="U7779" s="1"/>
    </row>
    <row r="7780" spans="8:21" x14ac:dyDescent="0.3">
      <c r="H7780" s="1"/>
      <c r="K7780" s="1"/>
      <c r="O7780" s="1"/>
      <c r="P7780" s="1"/>
      <c r="T7780" s="1"/>
      <c r="U7780" s="1"/>
    </row>
    <row r="7781" spans="8:21" x14ac:dyDescent="0.3">
      <c r="H7781" s="1"/>
      <c r="K7781" s="1"/>
      <c r="O7781" s="1"/>
      <c r="P7781" s="1"/>
      <c r="T7781" s="1"/>
      <c r="U7781" s="1"/>
    </row>
    <row r="7782" spans="8:21" x14ac:dyDescent="0.3">
      <c r="H7782" s="1"/>
      <c r="K7782" s="1"/>
      <c r="O7782" s="1"/>
      <c r="P7782" s="1"/>
      <c r="T7782" s="1"/>
      <c r="U7782" s="1"/>
    </row>
    <row r="7783" spans="8:21" x14ac:dyDescent="0.3">
      <c r="H7783" s="1"/>
      <c r="K7783" s="1"/>
      <c r="O7783" s="1"/>
      <c r="P7783" s="1"/>
      <c r="T7783" s="1"/>
      <c r="U7783" s="1"/>
    </row>
    <row r="7784" spans="8:21" x14ac:dyDescent="0.3">
      <c r="H7784" s="1"/>
      <c r="K7784" s="1"/>
      <c r="O7784" s="1"/>
      <c r="P7784" s="1"/>
      <c r="T7784" s="1"/>
      <c r="U7784" s="1"/>
    </row>
    <row r="7785" spans="8:21" x14ac:dyDescent="0.3">
      <c r="H7785" s="1"/>
      <c r="K7785" s="1"/>
      <c r="O7785" s="1"/>
      <c r="P7785" s="1"/>
      <c r="T7785" s="1"/>
      <c r="U7785" s="1"/>
    </row>
    <row r="7786" spans="8:21" x14ac:dyDescent="0.3">
      <c r="H7786" s="1"/>
      <c r="K7786" s="1"/>
      <c r="O7786" s="1"/>
      <c r="P7786" s="1"/>
      <c r="T7786" s="1"/>
      <c r="U7786" s="1"/>
    </row>
    <row r="7787" spans="8:21" x14ac:dyDescent="0.3">
      <c r="H7787" s="1"/>
      <c r="K7787" s="1"/>
      <c r="O7787" s="1"/>
      <c r="P7787" s="1"/>
      <c r="T7787" s="1"/>
      <c r="U7787" s="1"/>
    </row>
    <row r="7788" spans="8:21" x14ac:dyDescent="0.3">
      <c r="H7788" s="1"/>
      <c r="K7788" s="1"/>
      <c r="O7788" s="1"/>
      <c r="P7788" s="1"/>
      <c r="T7788" s="1"/>
      <c r="U7788" s="1"/>
    </row>
    <row r="7789" spans="8:21" x14ac:dyDescent="0.3">
      <c r="H7789" s="1"/>
      <c r="K7789" s="1"/>
      <c r="O7789" s="1"/>
      <c r="P7789" s="1"/>
      <c r="T7789" s="1"/>
      <c r="U7789" s="1"/>
    </row>
    <row r="7790" spans="8:21" x14ac:dyDescent="0.3">
      <c r="H7790" s="1"/>
      <c r="K7790" s="1"/>
      <c r="O7790" s="1"/>
      <c r="P7790" s="1"/>
      <c r="T7790" s="1"/>
      <c r="U7790" s="1"/>
    </row>
    <row r="7791" spans="8:21" x14ac:dyDescent="0.3">
      <c r="H7791" s="1"/>
      <c r="K7791" s="1"/>
      <c r="O7791" s="1"/>
      <c r="P7791" s="1"/>
      <c r="T7791" s="1"/>
      <c r="U7791" s="1"/>
    </row>
    <row r="7792" spans="8:21" x14ac:dyDescent="0.3">
      <c r="H7792" s="1"/>
      <c r="K7792" s="1"/>
      <c r="O7792" s="1"/>
      <c r="P7792" s="1"/>
      <c r="T7792" s="1"/>
      <c r="U7792" s="1"/>
    </row>
    <row r="7793" spans="8:21" x14ac:dyDescent="0.3">
      <c r="H7793" s="1"/>
      <c r="K7793" s="1"/>
      <c r="O7793" s="1"/>
      <c r="P7793" s="1"/>
      <c r="T7793" s="1"/>
      <c r="U7793" s="1"/>
    </row>
    <row r="7794" spans="8:21" x14ac:dyDescent="0.3">
      <c r="H7794" s="1"/>
      <c r="K7794" s="1"/>
      <c r="O7794" s="1"/>
      <c r="P7794" s="1"/>
      <c r="T7794" s="1"/>
      <c r="U7794" s="1"/>
    </row>
    <row r="7795" spans="8:21" x14ac:dyDescent="0.3">
      <c r="H7795" s="1"/>
      <c r="K7795" s="1"/>
      <c r="O7795" s="1"/>
      <c r="P7795" s="1"/>
      <c r="T7795" s="1"/>
      <c r="U7795" s="1"/>
    </row>
    <row r="7796" spans="8:21" x14ac:dyDescent="0.3">
      <c r="H7796" s="1"/>
      <c r="K7796" s="1"/>
      <c r="O7796" s="1"/>
      <c r="P7796" s="1"/>
      <c r="T7796" s="1"/>
      <c r="U7796" s="1"/>
    </row>
    <row r="7797" spans="8:21" x14ac:dyDescent="0.3">
      <c r="H7797" s="1"/>
      <c r="K7797" s="1"/>
      <c r="O7797" s="1"/>
      <c r="P7797" s="1"/>
      <c r="T7797" s="1"/>
      <c r="U7797" s="1"/>
    </row>
    <row r="7798" spans="8:21" x14ac:dyDescent="0.3">
      <c r="H7798" s="1"/>
      <c r="K7798" s="1"/>
      <c r="O7798" s="1"/>
      <c r="P7798" s="1"/>
      <c r="T7798" s="1"/>
      <c r="U7798" s="1"/>
    </row>
    <row r="7799" spans="8:21" x14ac:dyDescent="0.3">
      <c r="H7799" s="1"/>
      <c r="K7799" s="1"/>
      <c r="O7799" s="1"/>
      <c r="P7799" s="1"/>
      <c r="T7799" s="1"/>
      <c r="U7799" s="1"/>
    </row>
    <row r="7800" spans="8:21" x14ac:dyDescent="0.3">
      <c r="H7800" s="1"/>
      <c r="K7800" s="1"/>
      <c r="O7800" s="1"/>
      <c r="P7800" s="1"/>
      <c r="T7800" s="1"/>
      <c r="U7800" s="1"/>
    </row>
    <row r="7801" spans="8:21" x14ac:dyDescent="0.3">
      <c r="H7801" s="1"/>
      <c r="K7801" s="1"/>
      <c r="O7801" s="1"/>
      <c r="P7801" s="1"/>
      <c r="T7801" s="1"/>
      <c r="U7801" s="1"/>
    </row>
    <row r="7802" spans="8:21" x14ac:dyDescent="0.3">
      <c r="H7802" s="1"/>
      <c r="K7802" s="1"/>
      <c r="O7802" s="1"/>
      <c r="P7802" s="1"/>
      <c r="T7802" s="1"/>
      <c r="U7802" s="1"/>
    </row>
    <row r="7803" spans="8:21" x14ac:dyDescent="0.3">
      <c r="H7803" s="1"/>
      <c r="K7803" s="1"/>
      <c r="O7803" s="1"/>
      <c r="P7803" s="1"/>
      <c r="T7803" s="1"/>
      <c r="U7803" s="1"/>
    </row>
    <row r="7804" spans="8:21" x14ac:dyDescent="0.3">
      <c r="H7804" s="1"/>
      <c r="K7804" s="1"/>
      <c r="O7804" s="1"/>
      <c r="P7804" s="1"/>
      <c r="T7804" s="1"/>
      <c r="U7804" s="1"/>
    </row>
    <row r="7805" spans="8:21" x14ac:dyDescent="0.3">
      <c r="H7805" s="1"/>
      <c r="K7805" s="1"/>
      <c r="O7805" s="1"/>
      <c r="P7805" s="1"/>
      <c r="T7805" s="1"/>
      <c r="U7805" s="1"/>
    </row>
    <row r="7806" spans="8:21" x14ac:dyDescent="0.3">
      <c r="H7806" s="1"/>
      <c r="K7806" s="1"/>
      <c r="O7806" s="1"/>
      <c r="P7806" s="1"/>
      <c r="T7806" s="1"/>
      <c r="U7806" s="1"/>
    </row>
    <row r="7807" spans="8:21" x14ac:dyDescent="0.3">
      <c r="H7807" s="1"/>
      <c r="K7807" s="1"/>
      <c r="O7807" s="1"/>
      <c r="P7807" s="1"/>
      <c r="T7807" s="1"/>
      <c r="U7807" s="1"/>
    </row>
    <row r="7808" spans="8:21" x14ac:dyDescent="0.3">
      <c r="H7808" s="1"/>
      <c r="K7808" s="1"/>
      <c r="O7808" s="1"/>
      <c r="P7808" s="1"/>
      <c r="T7808" s="1"/>
      <c r="U7808" s="1"/>
    </row>
    <row r="7809" spans="8:21" x14ac:dyDescent="0.3">
      <c r="H7809" s="1"/>
      <c r="K7809" s="1"/>
      <c r="O7809" s="1"/>
      <c r="P7809" s="1"/>
      <c r="T7809" s="1"/>
      <c r="U7809" s="1"/>
    </row>
    <row r="7810" spans="8:21" x14ac:dyDescent="0.3">
      <c r="H7810" s="1"/>
      <c r="K7810" s="1"/>
      <c r="O7810" s="1"/>
      <c r="P7810" s="1"/>
      <c r="T7810" s="1"/>
      <c r="U7810" s="1"/>
    </row>
    <row r="7811" spans="8:21" x14ac:dyDescent="0.3">
      <c r="H7811" s="1"/>
      <c r="K7811" s="1"/>
      <c r="O7811" s="1"/>
      <c r="P7811" s="1"/>
      <c r="T7811" s="1"/>
      <c r="U7811" s="1"/>
    </row>
    <row r="7812" spans="8:21" x14ac:dyDescent="0.3">
      <c r="H7812" s="1"/>
      <c r="K7812" s="1"/>
      <c r="O7812" s="1"/>
      <c r="P7812" s="1"/>
      <c r="T7812" s="1"/>
      <c r="U7812" s="1"/>
    </row>
    <row r="7813" spans="8:21" x14ac:dyDescent="0.3">
      <c r="H7813" s="1"/>
      <c r="K7813" s="1"/>
      <c r="O7813" s="1"/>
      <c r="P7813" s="1"/>
      <c r="T7813" s="1"/>
      <c r="U7813" s="1"/>
    </row>
    <row r="7814" spans="8:21" x14ac:dyDescent="0.3">
      <c r="H7814" s="1"/>
      <c r="K7814" s="1"/>
      <c r="O7814" s="1"/>
      <c r="P7814" s="1"/>
      <c r="T7814" s="1"/>
      <c r="U7814" s="1"/>
    </row>
    <row r="7815" spans="8:21" x14ac:dyDescent="0.3">
      <c r="H7815" s="1"/>
      <c r="K7815" s="1"/>
      <c r="O7815" s="1"/>
      <c r="P7815" s="1"/>
      <c r="T7815" s="1"/>
      <c r="U7815" s="1"/>
    </row>
    <row r="7816" spans="8:21" x14ac:dyDescent="0.3">
      <c r="H7816" s="1"/>
      <c r="K7816" s="1"/>
      <c r="O7816" s="1"/>
      <c r="P7816" s="1"/>
      <c r="T7816" s="1"/>
      <c r="U7816" s="1"/>
    </row>
    <row r="7817" spans="8:21" x14ac:dyDescent="0.3">
      <c r="H7817" s="1"/>
      <c r="K7817" s="1"/>
      <c r="O7817" s="1"/>
      <c r="P7817" s="1"/>
      <c r="T7817" s="1"/>
      <c r="U7817" s="1"/>
    </row>
    <row r="7818" spans="8:21" x14ac:dyDescent="0.3">
      <c r="H7818" s="1"/>
      <c r="K7818" s="1"/>
      <c r="O7818" s="1"/>
      <c r="P7818" s="1"/>
      <c r="T7818" s="1"/>
      <c r="U7818" s="1"/>
    </row>
    <row r="7819" spans="8:21" x14ac:dyDescent="0.3">
      <c r="H7819" s="1"/>
      <c r="K7819" s="1"/>
      <c r="O7819" s="1"/>
      <c r="P7819" s="1"/>
      <c r="T7819" s="1"/>
      <c r="U7819" s="1"/>
    </row>
    <row r="7820" spans="8:21" x14ac:dyDescent="0.3">
      <c r="H7820" s="1"/>
      <c r="K7820" s="1"/>
      <c r="O7820" s="1"/>
      <c r="P7820" s="1"/>
      <c r="T7820" s="1"/>
      <c r="U7820" s="1"/>
    </row>
    <row r="7821" spans="8:21" x14ac:dyDescent="0.3">
      <c r="H7821" s="1"/>
      <c r="K7821" s="1"/>
      <c r="O7821" s="1"/>
      <c r="P7821" s="1"/>
      <c r="T7821" s="1"/>
      <c r="U7821" s="1"/>
    </row>
    <row r="7822" spans="8:21" x14ac:dyDescent="0.3">
      <c r="H7822" s="1"/>
      <c r="K7822" s="1"/>
      <c r="O7822" s="1"/>
      <c r="P7822" s="1"/>
      <c r="T7822" s="1"/>
      <c r="U7822" s="1"/>
    </row>
    <row r="7823" spans="8:21" x14ac:dyDescent="0.3">
      <c r="H7823" s="1"/>
      <c r="K7823" s="1"/>
      <c r="O7823" s="1"/>
      <c r="P7823" s="1"/>
      <c r="T7823" s="1"/>
      <c r="U7823" s="1"/>
    </row>
    <row r="7824" spans="8:21" x14ac:dyDescent="0.3">
      <c r="H7824" s="1"/>
      <c r="K7824" s="1"/>
      <c r="O7824" s="1"/>
      <c r="P7824" s="1"/>
      <c r="T7824" s="1"/>
      <c r="U7824" s="1"/>
    </row>
    <row r="7825" spans="8:21" x14ac:dyDescent="0.3">
      <c r="H7825" s="1"/>
      <c r="K7825" s="1"/>
      <c r="O7825" s="1"/>
      <c r="P7825" s="1"/>
      <c r="T7825" s="1"/>
      <c r="U7825" s="1"/>
    </row>
    <row r="7826" spans="8:21" x14ac:dyDescent="0.3">
      <c r="H7826" s="1"/>
      <c r="K7826" s="1"/>
      <c r="O7826" s="1"/>
      <c r="P7826" s="1"/>
      <c r="T7826" s="1"/>
      <c r="U7826" s="1"/>
    </row>
    <row r="7827" spans="8:21" x14ac:dyDescent="0.3">
      <c r="H7827" s="1"/>
      <c r="K7827" s="1"/>
      <c r="O7827" s="1"/>
      <c r="P7827" s="1"/>
      <c r="T7827" s="1"/>
      <c r="U7827" s="1"/>
    </row>
    <row r="7828" spans="8:21" x14ac:dyDescent="0.3">
      <c r="H7828" s="1"/>
      <c r="K7828" s="1"/>
      <c r="O7828" s="1"/>
      <c r="P7828" s="1"/>
      <c r="T7828" s="1"/>
      <c r="U7828" s="1"/>
    </row>
    <row r="7829" spans="8:21" x14ac:dyDescent="0.3">
      <c r="H7829" s="1"/>
      <c r="K7829" s="1"/>
      <c r="O7829" s="1"/>
      <c r="P7829" s="1"/>
      <c r="T7829" s="1"/>
      <c r="U7829" s="1"/>
    </row>
    <row r="7830" spans="8:21" x14ac:dyDescent="0.3">
      <c r="H7830" s="1"/>
      <c r="K7830" s="1"/>
      <c r="O7830" s="1"/>
      <c r="P7830" s="1"/>
      <c r="T7830" s="1"/>
      <c r="U7830" s="1"/>
    </row>
    <row r="7831" spans="8:21" x14ac:dyDescent="0.3">
      <c r="H7831" s="1"/>
      <c r="K7831" s="1"/>
      <c r="O7831" s="1"/>
      <c r="P7831" s="1"/>
      <c r="T7831" s="1"/>
      <c r="U7831" s="1"/>
    </row>
    <row r="7832" spans="8:21" x14ac:dyDescent="0.3">
      <c r="H7832" s="1"/>
      <c r="K7832" s="1"/>
      <c r="O7832" s="1"/>
      <c r="P7832" s="1"/>
      <c r="T7832" s="1"/>
      <c r="U7832" s="1"/>
    </row>
    <row r="7833" spans="8:21" x14ac:dyDescent="0.3">
      <c r="H7833" s="1"/>
      <c r="K7833" s="1"/>
      <c r="O7833" s="1"/>
      <c r="P7833" s="1"/>
      <c r="T7833" s="1"/>
      <c r="U7833" s="1"/>
    </row>
    <row r="7834" spans="8:21" x14ac:dyDescent="0.3">
      <c r="H7834" s="1"/>
      <c r="K7834" s="1"/>
      <c r="O7834" s="1"/>
      <c r="P7834" s="1"/>
      <c r="T7834" s="1"/>
      <c r="U7834" s="1"/>
    </row>
    <row r="7835" spans="8:21" x14ac:dyDescent="0.3">
      <c r="H7835" s="1"/>
      <c r="K7835" s="1"/>
      <c r="O7835" s="1"/>
      <c r="P7835" s="1"/>
      <c r="T7835" s="1"/>
      <c r="U7835" s="1"/>
    </row>
    <row r="7836" spans="8:21" x14ac:dyDescent="0.3">
      <c r="H7836" s="1"/>
      <c r="K7836" s="1"/>
      <c r="O7836" s="1"/>
      <c r="P7836" s="1"/>
      <c r="T7836" s="1"/>
      <c r="U7836" s="1"/>
    </row>
    <row r="7837" spans="8:21" x14ac:dyDescent="0.3">
      <c r="H7837" s="1"/>
      <c r="K7837" s="1"/>
      <c r="O7837" s="1"/>
      <c r="P7837" s="1"/>
      <c r="T7837" s="1"/>
      <c r="U7837" s="1"/>
    </row>
    <row r="7838" spans="8:21" x14ac:dyDescent="0.3">
      <c r="H7838" s="1"/>
      <c r="K7838" s="1"/>
      <c r="O7838" s="1"/>
      <c r="P7838" s="1"/>
      <c r="T7838" s="1"/>
      <c r="U7838" s="1"/>
    </row>
    <row r="7839" spans="8:21" x14ac:dyDescent="0.3">
      <c r="H7839" s="1"/>
      <c r="K7839" s="1"/>
      <c r="O7839" s="1"/>
      <c r="P7839" s="1"/>
      <c r="T7839" s="1"/>
      <c r="U7839" s="1"/>
    </row>
    <row r="7840" spans="8:21" x14ac:dyDescent="0.3">
      <c r="H7840" s="1"/>
      <c r="K7840" s="1"/>
      <c r="O7840" s="1"/>
      <c r="P7840" s="1"/>
      <c r="T7840" s="1"/>
      <c r="U7840" s="1"/>
    </row>
    <row r="7841" spans="8:21" x14ac:dyDescent="0.3">
      <c r="H7841" s="1"/>
      <c r="K7841" s="1"/>
      <c r="O7841" s="1"/>
      <c r="P7841" s="1"/>
      <c r="T7841" s="1"/>
      <c r="U7841" s="1"/>
    </row>
    <row r="7842" spans="8:21" x14ac:dyDescent="0.3">
      <c r="H7842" s="1"/>
      <c r="K7842" s="1"/>
      <c r="O7842" s="1"/>
      <c r="P7842" s="1"/>
      <c r="T7842" s="1"/>
      <c r="U7842" s="1"/>
    </row>
    <row r="7843" spans="8:21" x14ac:dyDescent="0.3">
      <c r="H7843" s="1"/>
      <c r="K7843" s="1"/>
      <c r="O7843" s="1"/>
      <c r="P7843" s="1"/>
      <c r="T7843" s="1"/>
      <c r="U7843" s="1"/>
    </row>
    <row r="7844" spans="8:21" x14ac:dyDescent="0.3">
      <c r="H7844" s="1"/>
      <c r="K7844" s="1"/>
      <c r="O7844" s="1"/>
      <c r="P7844" s="1"/>
      <c r="T7844" s="1"/>
      <c r="U7844" s="1"/>
    </row>
    <row r="7845" spans="8:21" x14ac:dyDescent="0.3">
      <c r="H7845" s="1"/>
      <c r="K7845" s="1"/>
      <c r="O7845" s="1"/>
      <c r="P7845" s="1"/>
      <c r="T7845" s="1"/>
      <c r="U7845" s="1"/>
    </row>
    <row r="7846" spans="8:21" x14ac:dyDescent="0.3">
      <c r="H7846" s="1"/>
      <c r="K7846" s="1"/>
      <c r="O7846" s="1"/>
      <c r="P7846" s="1"/>
      <c r="T7846" s="1"/>
      <c r="U7846" s="1"/>
    </row>
    <row r="7847" spans="8:21" x14ac:dyDescent="0.3">
      <c r="H7847" s="1"/>
      <c r="K7847" s="1"/>
      <c r="O7847" s="1"/>
      <c r="P7847" s="1"/>
      <c r="T7847" s="1"/>
      <c r="U7847" s="1"/>
    </row>
    <row r="7848" spans="8:21" x14ac:dyDescent="0.3">
      <c r="H7848" s="1"/>
      <c r="K7848" s="1"/>
      <c r="O7848" s="1"/>
      <c r="P7848" s="1"/>
      <c r="T7848" s="1"/>
      <c r="U7848" s="1"/>
    </row>
    <row r="7849" spans="8:21" x14ac:dyDescent="0.3">
      <c r="H7849" s="1"/>
      <c r="K7849" s="1"/>
      <c r="O7849" s="1"/>
      <c r="P7849" s="1"/>
      <c r="T7849" s="1"/>
      <c r="U7849" s="1"/>
    </row>
    <row r="7850" spans="8:21" x14ac:dyDescent="0.3">
      <c r="H7850" s="1"/>
      <c r="K7850" s="1"/>
      <c r="O7850" s="1"/>
      <c r="P7850" s="1"/>
      <c r="T7850" s="1"/>
      <c r="U7850" s="1"/>
    </row>
    <row r="7851" spans="8:21" x14ac:dyDescent="0.3">
      <c r="H7851" s="1"/>
      <c r="K7851" s="1"/>
      <c r="O7851" s="1"/>
      <c r="P7851" s="1"/>
      <c r="T7851" s="1"/>
      <c r="U7851" s="1"/>
    </row>
    <row r="7852" spans="8:21" x14ac:dyDescent="0.3">
      <c r="H7852" s="1"/>
      <c r="K7852" s="1"/>
      <c r="O7852" s="1"/>
      <c r="P7852" s="1"/>
      <c r="T7852" s="1"/>
      <c r="U7852" s="1"/>
    </row>
    <row r="7853" spans="8:21" x14ac:dyDescent="0.3">
      <c r="H7853" s="1"/>
      <c r="K7853" s="1"/>
      <c r="O7853" s="1"/>
      <c r="P7853" s="1"/>
      <c r="T7853" s="1"/>
      <c r="U7853" s="1"/>
    </row>
    <row r="7854" spans="8:21" x14ac:dyDescent="0.3">
      <c r="H7854" s="1"/>
      <c r="K7854" s="1"/>
      <c r="O7854" s="1"/>
      <c r="P7854" s="1"/>
      <c r="T7854" s="1"/>
      <c r="U7854" s="1"/>
    </row>
    <row r="7855" spans="8:21" x14ac:dyDescent="0.3">
      <c r="H7855" s="1"/>
      <c r="K7855" s="1"/>
      <c r="O7855" s="1"/>
      <c r="P7855" s="1"/>
      <c r="T7855" s="1"/>
      <c r="U7855" s="1"/>
    </row>
    <row r="7856" spans="8:21" x14ac:dyDescent="0.3">
      <c r="H7856" s="1"/>
      <c r="K7856" s="1"/>
      <c r="O7856" s="1"/>
      <c r="P7856" s="1"/>
      <c r="T7856" s="1"/>
      <c r="U7856" s="1"/>
    </row>
    <row r="7857" spans="8:21" x14ac:dyDescent="0.3">
      <c r="H7857" s="1"/>
      <c r="K7857" s="1"/>
      <c r="O7857" s="1"/>
      <c r="P7857" s="1"/>
      <c r="T7857" s="1"/>
      <c r="U7857" s="1"/>
    </row>
    <row r="7858" spans="8:21" x14ac:dyDescent="0.3">
      <c r="H7858" s="1"/>
      <c r="K7858" s="1"/>
      <c r="O7858" s="1"/>
      <c r="P7858" s="1"/>
      <c r="T7858" s="1"/>
      <c r="U7858" s="1"/>
    </row>
    <row r="7859" spans="8:21" x14ac:dyDescent="0.3">
      <c r="H7859" s="1"/>
      <c r="K7859" s="1"/>
      <c r="O7859" s="1"/>
      <c r="P7859" s="1"/>
      <c r="T7859" s="1"/>
      <c r="U7859" s="1"/>
    </row>
    <row r="7860" spans="8:21" x14ac:dyDescent="0.3">
      <c r="H7860" s="1"/>
      <c r="K7860" s="1"/>
      <c r="O7860" s="1"/>
      <c r="P7860" s="1"/>
      <c r="T7860" s="1"/>
      <c r="U7860" s="1"/>
    </row>
    <row r="7861" spans="8:21" x14ac:dyDescent="0.3">
      <c r="H7861" s="1"/>
      <c r="K7861" s="1"/>
      <c r="O7861" s="1"/>
      <c r="P7861" s="1"/>
      <c r="T7861" s="1"/>
      <c r="U7861" s="1"/>
    </row>
    <row r="7862" spans="8:21" x14ac:dyDescent="0.3">
      <c r="H7862" s="1"/>
      <c r="K7862" s="1"/>
      <c r="O7862" s="1"/>
      <c r="P7862" s="1"/>
      <c r="T7862" s="1"/>
      <c r="U7862" s="1"/>
    </row>
    <row r="7863" spans="8:21" x14ac:dyDescent="0.3">
      <c r="H7863" s="1"/>
      <c r="K7863" s="1"/>
      <c r="O7863" s="1"/>
      <c r="P7863" s="1"/>
      <c r="T7863" s="1"/>
      <c r="U7863" s="1"/>
    </row>
    <row r="7864" spans="8:21" x14ac:dyDescent="0.3">
      <c r="H7864" s="1"/>
      <c r="K7864" s="1"/>
      <c r="O7864" s="1"/>
      <c r="P7864" s="1"/>
      <c r="T7864" s="1"/>
      <c r="U7864" s="1"/>
    </row>
    <row r="7865" spans="8:21" x14ac:dyDescent="0.3">
      <c r="H7865" s="1"/>
      <c r="K7865" s="1"/>
      <c r="O7865" s="1"/>
      <c r="P7865" s="1"/>
      <c r="T7865" s="1"/>
      <c r="U7865" s="1"/>
    </row>
    <row r="7866" spans="8:21" x14ac:dyDescent="0.3">
      <c r="H7866" s="1"/>
      <c r="K7866" s="1"/>
      <c r="O7866" s="1"/>
      <c r="P7866" s="1"/>
      <c r="T7866" s="1"/>
      <c r="U7866" s="1"/>
    </row>
    <row r="7867" spans="8:21" x14ac:dyDescent="0.3">
      <c r="H7867" s="1"/>
      <c r="K7867" s="1"/>
      <c r="O7867" s="1"/>
      <c r="P7867" s="1"/>
      <c r="T7867" s="1"/>
      <c r="U7867" s="1"/>
    </row>
    <row r="7868" spans="8:21" x14ac:dyDescent="0.3">
      <c r="H7868" s="1"/>
      <c r="K7868" s="1"/>
      <c r="O7868" s="1"/>
      <c r="P7868" s="1"/>
      <c r="T7868" s="1"/>
      <c r="U7868" s="1"/>
    </row>
    <row r="7869" spans="8:21" x14ac:dyDescent="0.3">
      <c r="H7869" s="1"/>
      <c r="K7869" s="1"/>
      <c r="O7869" s="1"/>
      <c r="P7869" s="1"/>
      <c r="T7869" s="1"/>
      <c r="U7869" s="1"/>
    </row>
    <row r="7870" spans="8:21" x14ac:dyDescent="0.3">
      <c r="H7870" s="1"/>
      <c r="K7870" s="1"/>
      <c r="O7870" s="1"/>
      <c r="P7870" s="1"/>
      <c r="T7870" s="1"/>
      <c r="U7870" s="1"/>
    </row>
    <row r="7871" spans="8:21" x14ac:dyDescent="0.3">
      <c r="H7871" s="1"/>
      <c r="K7871" s="1"/>
      <c r="O7871" s="1"/>
      <c r="P7871" s="1"/>
      <c r="T7871" s="1"/>
      <c r="U7871" s="1"/>
    </row>
    <row r="7872" spans="8:21" x14ac:dyDescent="0.3">
      <c r="H7872" s="1"/>
      <c r="K7872" s="1"/>
      <c r="O7872" s="1"/>
      <c r="P7872" s="1"/>
      <c r="T7872" s="1"/>
      <c r="U7872" s="1"/>
    </row>
    <row r="7873" spans="8:21" x14ac:dyDescent="0.3">
      <c r="H7873" s="1"/>
      <c r="K7873" s="1"/>
      <c r="O7873" s="1"/>
      <c r="P7873" s="1"/>
      <c r="T7873" s="1"/>
      <c r="U7873" s="1"/>
    </row>
    <row r="7874" spans="8:21" x14ac:dyDescent="0.3">
      <c r="H7874" s="1"/>
      <c r="K7874" s="1"/>
      <c r="O7874" s="1"/>
      <c r="P7874" s="1"/>
      <c r="T7874" s="1"/>
      <c r="U7874" s="1"/>
    </row>
    <row r="7875" spans="8:21" x14ac:dyDescent="0.3">
      <c r="H7875" s="1"/>
      <c r="K7875" s="1"/>
      <c r="O7875" s="1"/>
      <c r="P7875" s="1"/>
      <c r="T7875" s="1"/>
      <c r="U7875" s="1"/>
    </row>
    <row r="7876" spans="8:21" x14ac:dyDescent="0.3">
      <c r="H7876" s="1"/>
      <c r="K7876" s="1"/>
      <c r="O7876" s="1"/>
      <c r="P7876" s="1"/>
      <c r="T7876" s="1"/>
      <c r="U7876" s="1"/>
    </row>
    <row r="7877" spans="8:21" x14ac:dyDescent="0.3">
      <c r="H7877" s="1"/>
      <c r="K7877" s="1"/>
      <c r="O7877" s="1"/>
      <c r="P7877" s="1"/>
      <c r="T7877" s="1"/>
      <c r="U7877" s="1"/>
    </row>
    <row r="7878" spans="8:21" x14ac:dyDescent="0.3">
      <c r="H7878" s="1"/>
      <c r="K7878" s="1"/>
      <c r="O7878" s="1"/>
      <c r="P7878" s="1"/>
      <c r="T7878" s="1"/>
      <c r="U7878" s="1"/>
    </row>
    <row r="7879" spans="8:21" x14ac:dyDescent="0.3">
      <c r="H7879" s="1"/>
      <c r="K7879" s="1"/>
      <c r="O7879" s="1"/>
      <c r="P7879" s="1"/>
      <c r="T7879" s="1"/>
      <c r="U7879" s="1"/>
    </row>
    <row r="7880" spans="8:21" x14ac:dyDescent="0.3">
      <c r="H7880" s="1"/>
      <c r="K7880" s="1"/>
      <c r="O7880" s="1"/>
      <c r="P7880" s="1"/>
      <c r="T7880" s="1"/>
      <c r="U7880" s="1"/>
    </row>
    <row r="7881" spans="8:21" x14ac:dyDescent="0.3">
      <c r="H7881" s="1"/>
      <c r="K7881" s="1"/>
      <c r="O7881" s="1"/>
      <c r="P7881" s="1"/>
      <c r="T7881" s="1"/>
      <c r="U7881" s="1"/>
    </row>
    <row r="7882" spans="8:21" x14ac:dyDescent="0.3">
      <c r="H7882" s="1"/>
      <c r="K7882" s="1"/>
      <c r="O7882" s="1"/>
      <c r="P7882" s="1"/>
      <c r="T7882" s="1"/>
      <c r="U7882" s="1"/>
    </row>
    <row r="7883" spans="8:21" x14ac:dyDescent="0.3">
      <c r="H7883" s="1"/>
      <c r="K7883" s="1"/>
      <c r="O7883" s="1"/>
      <c r="P7883" s="1"/>
      <c r="T7883" s="1"/>
      <c r="U7883" s="1"/>
    </row>
    <row r="7884" spans="8:21" x14ac:dyDescent="0.3">
      <c r="H7884" s="1"/>
      <c r="K7884" s="1"/>
      <c r="O7884" s="1"/>
      <c r="P7884" s="1"/>
      <c r="T7884" s="1"/>
      <c r="U7884" s="1"/>
    </row>
    <row r="7885" spans="8:21" x14ac:dyDescent="0.3">
      <c r="H7885" s="1"/>
      <c r="K7885" s="1"/>
      <c r="O7885" s="1"/>
      <c r="P7885" s="1"/>
      <c r="T7885" s="1"/>
      <c r="U7885" s="1"/>
    </row>
    <row r="7886" spans="8:21" x14ac:dyDescent="0.3">
      <c r="H7886" s="1"/>
      <c r="K7886" s="1"/>
      <c r="O7886" s="1"/>
      <c r="P7886" s="1"/>
      <c r="T7886" s="1"/>
      <c r="U7886" s="1"/>
    </row>
    <row r="7887" spans="8:21" x14ac:dyDescent="0.3">
      <c r="H7887" s="1"/>
      <c r="K7887" s="1"/>
      <c r="O7887" s="1"/>
      <c r="P7887" s="1"/>
      <c r="T7887" s="1"/>
      <c r="U7887" s="1"/>
    </row>
    <row r="7888" spans="8:21" x14ac:dyDescent="0.3">
      <c r="H7888" s="1"/>
      <c r="K7888" s="1"/>
      <c r="O7888" s="1"/>
      <c r="P7888" s="1"/>
      <c r="T7888" s="1"/>
      <c r="U7888" s="1"/>
    </row>
    <row r="7889" spans="8:21" x14ac:dyDescent="0.3">
      <c r="H7889" s="1"/>
      <c r="K7889" s="1"/>
      <c r="O7889" s="1"/>
      <c r="P7889" s="1"/>
      <c r="T7889" s="1"/>
      <c r="U7889" s="1"/>
    </row>
    <row r="7890" spans="8:21" x14ac:dyDescent="0.3">
      <c r="H7890" s="1"/>
      <c r="K7890" s="1"/>
      <c r="O7890" s="1"/>
      <c r="P7890" s="1"/>
      <c r="T7890" s="1"/>
      <c r="U7890" s="1"/>
    </row>
    <row r="7891" spans="8:21" x14ac:dyDescent="0.3">
      <c r="H7891" s="1"/>
      <c r="K7891" s="1"/>
      <c r="O7891" s="1"/>
      <c r="P7891" s="1"/>
      <c r="T7891" s="1"/>
      <c r="U7891" s="1"/>
    </row>
    <row r="7892" spans="8:21" x14ac:dyDescent="0.3">
      <c r="H7892" s="1"/>
      <c r="K7892" s="1"/>
      <c r="O7892" s="1"/>
      <c r="P7892" s="1"/>
      <c r="T7892" s="1"/>
      <c r="U7892" s="1"/>
    </row>
    <row r="7893" spans="8:21" x14ac:dyDescent="0.3">
      <c r="H7893" s="1"/>
      <c r="K7893" s="1"/>
      <c r="O7893" s="1"/>
      <c r="P7893" s="1"/>
      <c r="T7893" s="1"/>
      <c r="U7893" s="1"/>
    </row>
    <row r="7894" spans="8:21" x14ac:dyDescent="0.3">
      <c r="H7894" s="1"/>
      <c r="K7894" s="1"/>
      <c r="O7894" s="1"/>
      <c r="P7894" s="1"/>
      <c r="T7894" s="1"/>
      <c r="U7894" s="1"/>
    </row>
    <row r="7895" spans="8:21" x14ac:dyDescent="0.3">
      <c r="H7895" s="1"/>
      <c r="K7895" s="1"/>
      <c r="O7895" s="1"/>
      <c r="P7895" s="1"/>
      <c r="T7895" s="1"/>
      <c r="U7895" s="1"/>
    </row>
    <row r="7896" spans="8:21" x14ac:dyDescent="0.3">
      <c r="H7896" s="1"/>
      <c r="K7896" s="1"/>
      <c r="O7896" s="1"/>
      <c r="P7896" s="1"/>
      <c r="T7896" s="1"/>
      <c r="U7896" s="1"/>
    </row>
    <row r="7897" spans="8:21" x14ac:dyDescent="0.3">
      <c r="H7897" s="1"/>
      <c r="K7897" s="1"/>
      <c r="O7897" s="1"/>
      <c r="P7897" s="1"/>
      <c r="T7897" s="1"/>
      <c r="U7897" s="1"/>
    </row>
    <row r="7898" spans="8:21" x14ac:dyDescent="0.3">
      <c r="H7898" s="1"/>
      <c r="K7898" s="1"/>
      <c r="O7898" s="1"/>
      <c r="P7898" s="1"/>
      <c r="T7898" s="1"/>
      <c r="U7898" s="1"/>
    </row>
    <row r="7899" spans="8:21" x14ac:dyDescent="0.3">
      <c r="H7899" s="1"/>
      <c r="K7899" s="1"/>
      <c r="O7899" s="1"/>
      <c r="P7899" s="1"/>
      <c r="T7899" s="1"/>
      <c r="U7899" s="1"/>
    </row>
    <row r="7900" spans="8:21" x14ac:dyDescent="0.3">
      <c r="H7900" s="1"/>
      <c r="K7900" s="1"/>
      <c r="O7900" s="1"/>
      <c r="P7900" s="1"/>
      <c r="T7900" s="1"/>
      <c r="U7900" s="1"/>
    </row>
    <row r="7901" spans="8:21" x14ac:dyDescent="0.3">
      <c r="H7901" s="1"/>
      <c r="K7901" s="1"/>
      <c r="O7901" s="1"/>
      <c r="P7901" s="1"/>
      <c r="T7901" s="1"/>
      <c r="U7901" s="1"/>
    </row>
    <row r="7902" spans="8:21" x14ac:dyDescent="0.3">
      <c r="H7902" s="1"/>
      <c r="K7902" s="1"/>
      <c r="O7902" s="1"/>
      <c r="P7902" s="1"/>
      <c r="T7902" s="1"/>
      <c r="U7902" s="1"/>
    </row>
    <row r="7903" spans="8:21" x14ac:dyDescent="0.3">
      <c r="H7903" s="1"/>
      <c r="K7903" s="1"/>
      <c r="O7903" s="1"/>
      <c r="P7903" s="1"/>
      <c r="T7903" s="1"/>
      <c r="U7903" s="1"/>
    </row>
    <row r="7904" spans="8:21" x14ac:dyDescent="0.3">
      <c r="H7904" s="1"/>
      <c r="K7904" s="1"/>
      <c r="O7904" s="1"/>
      <c r="P7904" s="1"/>
      <c r="T7904" s="1"/>
      <c r="U7904" s="1"/>
    </row>
    <row r="7905" spans="8:21" x14ac:dyDescent="0.3">
      <c r="H7905" s="1"/>
      <c r="K7905" s="1"/>
      <c r="O7905" s="1"/>
      <c r="P7905" s="1"/>
      <c r="T7905" s="1"/>
      <c r="U7905" s="1"/>
    </row>
    <row r="7906" spans="8:21" x14ac:dyDescent="0.3">
      <c r="H7906" s="1"/>
      <c r="K7906" s="1"/>
      <c r="O7906" s="1"/>
      <c r="P7906" s="1"/>
      <c r="T7906" s="1"/>
      <c r="U7906" s="1"/>
    </row>
    <row r="7907" spans="8:21" x14ac:dyDescent="0.3">
      <c r="H7907" s="1"/>
      <c r="K7907" s="1"/>
      <c r="O7907" s="1"/>
      <c r="P7907" s="1"/>
      <c r="T7907" s="1"/>
      <c r="U7907" s="1"/>
    </row>
    <row r="7908" spans="8:21" x14ac:dyDescent="0.3">
      <c r="H7908" s="1"/>
      <c r="K7908" s="1"/>
      <c r="O7908" s="1"/>
      <c r="P7908" s="1"/>
      <c r="T7908" s="1"/>
      <c r="U7908" s="1"/>
    </row>
    <row r="7909" spans="8:21" x14ac:dyDescent="0.3">
      <c r="H7909" s="1"/>
      <c r="K7909" s="1"/>
      <c r="O7909" s="1"/>
      <c r="P7909" s="1"/>
      <c r="T7909" s="1"/>
      <c r="U7909" s="1"/>
    </row>
    <row r="7910" spans="8:21" x14ac:dyDescent="0.3">
      <c r="H7910" s="1"/>
      <c r="K7910" s="1"/>
      <c r="O7910" s="1"/>
      <c r="P7910" s="1"/>
      <c r="T7910" s="1"/>
      <c r="U7910" s="1"/>
    </row>
    <row r="7911" spans="8:21" x14ac:dyDescent="0.3">
      <c r="H7911" s="1"/>
      <c r="K7911" s="1"/>
      <c r="O7911" s="1"/>
      <c r="P7911" s="1"/>
      <c r="T7911" s="1"/>
      <c r="U7911" s="1"/>
    </row>
    <row r="7912" spans="8:21" x14ac:dyDescent="0.3">
      <c r="H7912" s="1"/>
      <c r="K7912" s="1"/>
      <c r="O7912" s="1"/>
      <c r="P7912" s="1"/>
      <c r="T7912" s="1"/>
      <c r="U7912" s="1"/>
    </row>
    <row r="7913" spans="8:21" x14ac:dyDescent="0.3">
      <c r="H7913" s="1"/>
      <c r="K7913" s="1"/>
      <c r="O7913" s="1"/>
      <c r="P7913" s="1"/>
      <c r="T7913" s="1"/>
      <c r="U7913" s="1"/>
    </row>
    <row r="7914" spans="8:21" x14ac:dyDescent="0.3">
      <c r="H7914" s="1"/>
      <c r="K7914" s="1"/>
      <c r="O7914" s="1"/>
      <c r="P7914" s="1"/>
      <c r="T7914" s="1"/>
      <c r="U7914" s="1"/>
    </row>
    <row r="7915" spans="8:21" x14ac:dyDescent="0.3">
      <c r="H7915" s="1"/>
      <c r="K7915" s="1"/>
      <c r="O7915" s="1"/>
      <c r="P7915" s="1"/>
      <c r="T7915" s="1"/>
      <c r="U7915" s="1"/>
    </row>
    <row r="7916" spans="8:21" x14ac:dyDescent="0.3">
      <c r="H7916" s="1"/>
      <c r="K7916" s="1"/>
      <c r="O7916" s="1"/>
      <c r="P7916" s="1"/>
      <c r="T7916" s="1"/>
      <c r="U7916" s="1"/>
    </row>
    <row r="7917" spans="8:21" x14ac:dyDescent="0.3">
      <c r="H7917" s="1"/>
      <c r="K7917" s="1"/>
      <c r="O7917" s="1"/>
      <c r="P7917" s="1"/>
      <c r="T7917" s="1"/>
      <c r="U7917" s="1"/>
    </row>
    <row r="7918" spans="8:21" x14ac:dyDescent="0.3">
      <c r="H7918" s="1"/>
      <c r="K7918" s="1"/>
      <c r="O7918" s="1"/>
      <c r="P7918" s="1"/>
      <c r="T7918" s="1"/>
      <c r="U7918" s="1"/>
    </row>
    <row r="7919" spans="8:21" x14ac:dyDescent="0.3">
      <c r="H7919" s="1"/>
      <c r="K7919" s="1"/>
      <c r="O7919" s="1"/>
      <c r="P7919" s="1"/>
      <c r="T7919" s="1"/>
      <c r="U7919" s="1"/>
    </row>
    <row r="7920" spans="8:21" x14ac:dyDescent="0.3">
      <c r="H7920" s="1"/>
      <c r="K7920" s="1"/>
      <c r="O7920" s="1"/>
      <c r="P7920" s="1"/>
      <c r="T7920" s="1"/>
      <c r="U7920" s="1"/>
    </row>
    <row r="7921" spans="8:21" x14ac:dyDescent="0.3">
      <c r="H7921" s="1"/>
      <c r="K7921" s="1"/>
      <c r="O7921" s="1"/>
      <c r="P7921" s="1"/>
      <c r="T7921" s="1"/>
      <c r="U7921" s="1"/>
    </row>
    <row r="7922" spans="8:21" x14ac:dyDescent="0.3">
      <c r="H7922" s="1"/>
      <c r="K7922" s="1"/>
      <c r="O7922" s="1"/>
      <c r="P7922" s="1"/>
      <c r="T7922" s="1"/>
      <c r="U7922" s="1"/>
    </row>
    <row r="7923" spans="8:21" x14ac:dyDescent="0.3">
      <c r="H7923" s="1"/>
      <c r="K7923" s="1"/>
      <c r="O7923" s="1"/>
      <c r="P7923" s="1"/>
      <c r="T7923" s="1"/>
      <c r="U7923" s="1"/>
    </row>
    <row r="7924" spans="8:21" x14ac:dyDescent="0.3">
      <c r="H7924" s="1"/>
      <c r="K7924" s="1"/>
      <c r="O7924" s="1"/>
      <c r="P7924" s="1"/>
      <c r="T7924" s="1"/>
      <c r="U7924" s="1"/>
    </row>
    <row r="7925" spans="8:21" x14ac:dyDescent="0.3">
      <c r="H7925" s="1"/>
      <c r="K7925" s="1"/>
      <c r="O7925" s="1"/>
      <c r="P7925" s="1"/>
      <c r="T7925" s="1"/>
      <c r="U7925" s="1"/>
    </row>
    <row r="7926" spans="8:21" x14ac:dyDescent="0.3">
      <c r="H7926" s="1"/>
      <c r="K7926" s="1"/>
      <c r="O7926" s="1"/>
      <c r="P7926" s="1"/>
      <c r="T7926" s="1"/>
      <c r="U7926" s="1"/>
    </row>
    <row r="7927" spans="8:21" x14ac:dyDescent="0.3">
      <c r="H7927" s="1"/>
      <c r="K7927" s="1"/>
      <c r="O7927" s="1"/>
      <c r="P7927" s="1"/>
      <c r="T7927" s="1"/>
      <c r="U7927" s="1"/>
    </row>
    <row r="7928" spans="8:21" x14ac:dyDescent="0.3">
      <c r="H7928" s="1"/>
      <c r="K7928" s="1"/>
      <c r="O7928" s="1"/>
      <c r="P7928" s="1"/>
      <c r="T7928" s="1"/>
      <c r="U7928" s="1"/>
    </row>
    <row r="7929" spans="8:21" x14ac:dyDescent="0.3">
      <c r="H7929" s="1"/>
      <c r="K7929" s="1"/>
      <c r="O7929" s="1"/>
      <c r="P7929" s="1"/>
      <c r="T7929" s="1"/>
      <c r="U7929" s="1"/>
    </row>
    <row r="7930" spans="8:21" x14ac:dyDescent="0.3">
      <c r="H7930" s="1"/>
      <c r="K7930" s="1"/>
      <c r="O7930" s="1"/>
      <c r="P7930" s="1"/>
      <c r="T7930" s="1"/>
      <c r="U7930" s="1"/>
    </row>
    <row r="7931" spans="8:21" x14ac:dyDescent="0.3">
      <c r="H7931" s="1"/>
      <c r="K7931" s="1"/>
      <c r="O7931" s="1"/>
      <c r="P7931" s="1"/>
      <c r="T7931" s="1"/>
      <c r="U7931" s="1"/>
    </row>
    <row r="7932" spans="8:21" x14ac:dyDescent="0.3">
      <c r="H7932" s="1"/>
      <c r="K7932" s="1"/>
      <c r="O7932" s="1"/>
      <c r="P7932" s="1"/>
      <c r="T7932" s="1"/>
      <c r="U7932" s="1"/>
    </row>
    <row r="7933" spans="8:21" x14ac:dyDescent="0.3">
      <c r="H7933" s="1"/>
      <c r="K7933" s="1"/>
      <c r="O7933" s="1"/>
      <c r="P7933" s="1"/>
      <c r="T7933" s="1"/>
      <c r="U7933" s="1"/>
    </row>
    <row r="7934" spans="8:21" x14ac:dyDescent="0.3">
      <c r="H7934" s="1"/>
      <c r="K7934" s="1"/>
      <c r="O7934" s="1"/>
      <c r="P7934" s="1"/>
      <c r="T7934" s="1"/>
      <c r="U7934" s="1"/>
    </row>
    <row r="7935" spans="8:21" x14ac:dyDescent="0.3">
      <c r="H7935" s="1"/>
      <c r="K7935" s="1"/>
      <c r="O7935" s="1"/>
      <c r="P7935" s="1"/>
      <c r="T7935" s="1"/>
      <c r="U7935" s="1"/>
    </row>
    <row r="7936" spans="8:21" x14ac:dyDescent="0.3">
      <c r="H7936" s="1"/>
      <c r="K7936" s="1"/>
      <c r="O7936" s="1"/>
      <c r="P7936" s="1"/>
      <c r="T7936" s="1"/>
      <c r="U7936" s="1"/>
    </row>
    <row r="7937" spans="8:21" x14ac:dyDescent="0.3">
      <c r="H7937" s="1"/>
      <c r="K7937" s="1"/>
      <c r="O7937" s="1"/>
      <c r="P7937" s="1"/>
      <c r="T7937" s="1"/>
      <c r="U7937" s="1"/>
    </row>
    <row r="7938" spans="8:21" x14ac:dyDescent="0.3">
      <c r="H7938" s="1"/>
      <c r="K7938" s="1"/>
      <c r="O7938" s="1"/>
      <c r="P7938" s="1"/>
      <c r="T7938" s="1"/>
      <c r="U7938" s="1"/>
    </row>
    <row r="7939" spans="8:21" x14ac:dyDescent="0.3">
      <c r="H7939" s="1"/>
      <c r="K7939" s="1"/>
      <c r="O7939" s="1"/>
      <c r="P7939" s="1"/>
      <c r="T7939" s="1"/>
      <c r="U7939" s="1"/>
    </row>
    <row r="7940" spans="8:21" x14ac:dyDescent="0.3">
      <c r="H7940" s="1"/>
      <c r="K7940" s="1"/>
      <c r="O7940" s="1"/>
      <c r="P7940" s="1"/>
      <c r="T7940" s="1"/>
      <c r="U7940" s="1"/>
    </row>
    <row r="7941" spans="8:21" x14ac:dyDescent="0.3">
      <c r="H7941" s="1"/>
      <c r="K7941" s="1"/>
      <c r="O7941" s="1"/>
      <c r="P7941" s="1"/>
      <c r="T7941" s="1"/>
      <c r="U7941" s="1"/>
    </row>
    <row r="7942" spans="8:21" x14ac:dyDescent="0.3">
      <c r="H7942" s="1"/>
      <c r="K7942" s="1"/>
      <c r="O7942" s="1"/>
      <c r="P7942" s="1"/>
      <c r="T7942" s="1"/>
      <c r="U7942" s="1"/>
    </row>
    <row r="7943" spans="8:21" x14ac:dyDescent="0.3">
      <c r="H7943" s="1"/>
      <c r="K7943" s="1"/>
      <c r="O7943" s="1"/>
      <c r="P7943" s="1"/>
      <c r="T7943" s="1"/>
      <c r="U7943" s="1"/>
    </row>
    <row r="7944" spans="8:21" x14ac:dyDescent="0.3">
      <c r="H7944" s="1"/>
      <c r="K7944" s="1"/>
      <c r="O7944" s="1"/>
      <c r="P7944" s="1"/>
      <c r="T7944" s="1"/>
      <c r="U7944" s="1"/>
    </row>
    <row r="7945" spans="8:21" x14ac:dyDescent="0.3">
      <c r="H7945" s="1"/>
      <c r="K7945" s="1"/>
      <c r="O7945" s="1"/>
      <c r="P7945" s="1"/>
      <c r="T7945" s="1"/>
      <c r="U7945" s="1"/>
    </row>
    <row r="7946" spans="8:21" x14ac:dyDescent="0.3">
      <c r="H7946" s="1"/>
      <c r="K7946" s="1"/>
      <c r="O7946" s="1"/>
      <c r="P7946" s="1"/>
      <c r="T7946" s="1"/>
      <c r="U7946" s="1"/>
    </row>
    <row r="7947" spans="8:21" x14ac:dyDescent="0.3">
      <c r="H7947" s="1"/>
      <c r="K7947" s="1"/>
      <c r="O7947" s="1"/>
      <c r="P7947" s="1"/>
      <c r="T7947" s="1"/>
      <c r="U7947" s="1"/>
    </row>
    <row r="7948" spans="8:21" x14ac:dyDescent="0.3">
      <c r="H7948" s="1"/>
      <c r="K7948" s="1"/>
      <c r="O7948" s="1"/>
      <c r="P7948" s="1"/>
      <c r="T7948" s="1"/>
      <c r="U7948" s="1"/>
    </row>
    <row r="7949" spans="8:21" x14ac:dyDescent="0.3">
      <c r="H7949" s="1"/>
      <c r="K7949" s="1"/>
      <c r="O7949" s="1"/>
      <c r="P7949" s="1"/>
      <c r="T7949" s="1"/>
      <c r="U7949" s="1"/>
    </row>
    <row r="7950" spans="8:21" x14ac:dyDescent="0.3">
      <c r="H7950" s="1"/>
      <c r="K7950" s="1"/>
      <c r="O7950" s="1"/>
      <c r="P7950" s="1"/>
      <c r="T7950" s="1"/>
      <c r="U7950" s="1"/>
    </row>
    <row r="7951" spans="8:21" x14ac:dyDescent="0.3">
      <c r="H7951" s="1"/>
      <c r="K7951" s="1"/>
      <c r="O7951" s="1"/>
      <c r="P7951" s="1"/>
      <c r="T7951" s="1"/>
      <c r="U7951" s="1"/>
    </row>
    <row r="7952" spans="8:21" x14ac:dyDescent="0.3">
      <c r="H7952" s="1"/>
      <c r="K7952" s="1"/>
      <c r="O7952" s="1"/>
      <c r="P7952" s="1"/>
      <c r="T7952" s="1"/>
      <c r="U7952" s="1"/>
    </row>
    <row r="7953" spans="8:21" x14ac:dyDescent="0.3">
      <c r="H7953" s="1"/>
      <c r="K7953" s="1"/>
      <c r="O7953" s="1"/>
      <c r="P7953" s="1"/>
      <c r="T7953" s="1"/>
      <c r="U7953" s="1"/>
    </row>
    <row r="7954" spans="8:21" x14ac:dyDescent="0.3">
      <c r="H7954" s="1"/>
      <c r="K7954" s="1"/>
      <c r="O7954" s="1"/>
      <c r="P7954" s="1"/>
      <c r="T7954" s="1"/>
      <c r="U7954" s="1"/>
    </row>
    <row r="7955" spans="8:21" x14ac:dyDescent="0.3">
      <c r="H7955" s="1"/>
      <c r="K7955" s="1"/>
      <c r="O7955" s="1"/>
      <c r="P7955" s="1"/>
      <c r="T7955" s="1"/>
      <c r="U7955" s="1"/>
    </row>
    <row r="7956" spans="8:21" x14ac:dyDescent="0.3">
      <c r="H7956" s="1"/>
      <c r="K7956" s="1"/>
      <c r="O7956" s="1"/>
      <c r="P7956" s="1"/>
      <c r="T7956" s="1"/>
      <c r="U7956" s="1"/>
    </row>
    <row r="7957" spans="8:21" x14ac:dyDescent="0.3">
      <c r="H7957" s="1"/>
      <c r="K7957" s="1"/>
      <c r="O7957" s="1"/>
      <c r="P7957" s="1"/>
      <c r="T7957" s="1"/>
      <c r="U7957" s="1"/>
    </row>
    <row r="7958" spans="8:21" x14ac:dyDescent="0.3">
      <c r="H7958" s="1"/>
      <c r="K7958" s="1"/>
      <c r="O7958" s="1"/>
      <c r="P7958" s="1"/>
      <c r="T7958" s="1"/>
      <c r="U7958" s="1"/>
    </row>
    <row r="7959" spans="8:21" x14ac:dyDescent="0.3">
      <c r="H7959" s="1"/>
      <c r="K7959" s="1"/>
      <c r="O7959" s="1"/>
      <c r="P7959" s="1"/>
      <c r="T7959" s="1"/>
      <c r="U7959" s="1"/>
    </row>
    <row r="7960" spans="8:21" x14ac:dyDescent="0.3">
      <c r="H7960" s="1"/>
      <c r="K7960" s="1"/>
      <c r="O7960" s="1"/>
      <c r="P7960" s="1"/>
      <c r="T7960" s="1"/>
      <c r="U7960" s="1"/>
    </row>
    <row r="7961" spans="8:21" x14ac:dyDescent="0.3">
      <c r="H7961" s="1"/>
      <c r="K7961" s="1"/>
      <c r="O7961" s="1"/>
      <c r="P7961" s="1"/>
      <c r="T7961" s="1"/>
      <c r="U7961" s="1"/>
    </row>
    <row r="7962" spans="8:21" x14ac:dyDescent="0.3">
      <c r="H7962" s="1"/>
      <c r="K7962" s="1"/>
      <c r="O7962" s="1"/>
      <c r="P7962" s="1"/>
      <c r="T7962" s="1"/>
      <c r="U7962" s="1"/>
    </row>
    <row r="7963" spans="8:21" x14ac:dyDescent="0.3">
      <c r="H7963" s="1"/>
      <c r="K7963" s="1"/>
      <c r="O7963" s="1"/>
      <c r="P7963" s="1"/>
      <c r="T7963" s="1"/>
      <c r="U7963" s="1"/>
    </row>
    <row r="7964" spans="8:21" x14ac:dyDescent="0.3">
      <c r="H7964" s="1"/>
      <c r="K7964" s="1"/>
      <c r="O7964" s="1"/>
      <c r="P7964" s="1"/>
      <c r="T7964" s="1"/>
      <c r="U7964" s="1"/>
    </row>
    <row r="7965" spans="8:21" x14ac:dyDescent="0.3">
      <c r="H7965" s="1"/>
      <c r="K7965" s="1"/>
      <c r="O7965" s="1"/>
      <c r="P7965" s="1"/>
      <c r="T7965" s="1"/>
      <c r="U7965" s="1"/>
    </row>
    <row r="7966" spans="8:21" x14ac:dyDescent="0.3">
      <c r="H7966" s="1"/>
      <c r="K7966" s="1"/>
      <c r="O7966" s="1"/>
      <c r="P7966" s="1"/>
      <c r="T7966" s="1"/>
      <c r="U7966" s="1"/>
    </row>
    <row r="7967" spans="8:21" x14ac:dyDescent="0.3">
      <c r="H7967" s="1"/>
      <c r="K7967" s="1"/>
      <c r="O7967" s="1"/>
      <c r="P7967" s="1"/>
      <c r="T7967" s="1"/>
      <c r="U7967" s="1"/>
    </row>
    <row r="7968" spans="8:21" x14ac:dyDescent="0.3">
      <c r="H7968" s="1"/>
      <c r="K7968" s="1"/>
      <c r="O7968" s="1"/>
      <c r="P7968" s="1"/>
      <c r="T7968" s="1"/>
      <c r="U7968" s="1"/>
    </row>
    <row r="7969" spans="8:21" x14ac:dyDescent="0.3">
      <c r="H7969" s="1"/>
      <c r="K7969" s="1"/>
      <c r="O7969" s="1"/>
      <c r="P7969" s="1"/>
      <c r="T7969" s="1"/>
      <c r="U7969" s="1"/>
    </row>
    <row r="7970" spans="8:21" x14ac:dyDescent="0.3">
      <c r="H7970" s="1"/>
      <c r="K7970" s="1"/>
      <c r="O7970" s="1"/>
      <c r="P7970" s="1"/>
      <c r="T7970" s="1"/>
      <c r="U7970" s="1"/>
    </row>
    <row r="7971" spans="8:21" x14ac:dyDescent="0.3">
      <c r="H7971" s="1"/>
      <c r="K7971" s="1"/>
      <c r="O7971" s="1"/>
      <c r="P7971" s="1"/>
      <c r="T7971" s="1"/>
      <c r="U7971" s="1"/>
    </row>
    <row r="7972" spans="8:21" x14ac:dyDescent="0.3">
      <c r="H7972" s="1"/>
      <c r="K7972" s="1"/>
      <c r="O7972" s="1"/>
      <c r="P7972" s="1"/>
      <c r="T7972" s="1"/>
      <c r="U7972" s="1"/>
    </row>
    <row r="7973" spans="8:21" x14ac:dyDescent="0.3">
      <c r="H7973" s="1"/>
      <c r="K7973" s="1"/>
      <c r="O7973" s="1"/>
      <c r="P7973" s="1"/>
      <c r="T7973" s="1"/>
      <c r="U7973" s="1"/>
    </row>
    <row r="7974" spans="8:21" x14ac:dyDescent="0.3">
      <c r="H7974" s="1"/>
      <c r="K7974" s="1"/>
      <c r="O7974" s="1"/>
      <c r="P7974" s="1"/>
      <c r="T7974" s="1"/>
      <c r="U7974" s="1"/>
    </row>
    <row r="7975" spans="8:21" x14ac:dyDescent="0.3">
      <c r="H7975" s="1"/>
      <c r="K7975" s="1"/>
      <c r="O7975" s="1"/>
      <c r="P7975" s="1"/>
      <c r="T7975" s="1"/>
      <c r="U7975" s="1"/>
    </row>
    <row r="7976" spans="8:21" x14ac:dyDescent="0.3">
      <c r="H7976" s="1"/>
      <c r="K7976" s="1"/>
      <c r="O7976" s="1"/>
      <c r="P7976" s="1"/>
      <c r="T7976" s="1"/>
      <c r="U7976" s="1"/>
    </row>
    <row r="7977" spans="8:21" x14ac:dyDescent="0.3">
      <c r="H7977" s="1"/>
      <c r="K7977" s="1"/>
      <c r="O7977" s="1"/>
      <c r="P7977" s="1"/>
      <c r="T7977" s="1"/>
      <c r="U7977" s="1"/>
    </row>
    <row r="7978" spans="8:21" x14ac:dyDescent="0.3">
      <c r="H7978" s="1"/>
      <c r="K7978" s="1"/>
      <c r="O7978" s="1"/>
      <c r="P7978" s="1"/>
      <c r="T7978" s="1"/>
      <c r="U7978" s="1"/>
    </row>
    <row r="7979" spans="8:21" x14ac:dyDescent="0.3">
      <c r="H7979" s="1"/>
      <c r="K7979" s="1"/>
      <c r="O7979" s="1"/>
      <c r="P7979" s="1"/>
      <c r="T7979" s="1"/>
      <c r="U7979" s="1"/>
    </row>
    <row r="7980" spans="8:21" x14ac:dyDescent="0.3">
      <c r="H7980" s="1"/>
      <c r="K7980" s="1"/>
      <c r="O7980" s="1"/>
      <c r="P7980" s="1"/>
      <c r="T7980" s="1"/>
      <c r="U7980" s="1"/>
    </row>
    <row r="7981" spans="8:21" x14ac:dyDescent="0.3">
      <c r="H7981" s="1"/>
      <c r="K7981" s="1"/>
      <c r="O7981" s="1"/>
      <c r="P7981" s="1"/>
      <c r="T7981" s="1"/>
      <c r="U7981" s="1"/>
    </row>
    <row r="7982" spans="8:21" x14ac:dyDescent="0.3">
      <c r="H7982" s="1"/>
      <c r="K7982" s="1"/>
      <c r="O7982" s="1"/>
      <c r="P7982" s="1"/>
      <c r="T7982" s="1"/>
      <c r="U7982" s="1"/>
    </row>
    <row r="7983" spans="8:21" x14ac:dyDescent="0.3">
      <c r="H7983" s="1"/>
      <c r="K7983" s="1"/>
      <c r="O7983" s="1"/>
      <c r="P7983" s="1"/>
      <c r="T7983" s="1"/>
      <c r="U7983" s="1"/>
    </row>
    <row r="7984" spans="8:21" x14ac:dyDescent="0.3">
      <c r="H7984" s="1"/>
      <c r="K7984" s="1"/>
      <c r="O7984" s="1"/>
      <c r="P7984" s="1"/>
      <c r="T7984" s="1"/>
      <c r="U7984" s="1"/>
    </row>
    <row r="7985" spans="8:21" x14ac:dyDescent="0.3">
      <c r="H7985" s="1"/>
      <c r="K7985" s="1"/>
      <c r="O7985" s="1"/>
      <c r="P7985" s="1"/>
      <c r="T7985" s="1"/>
      <c r="U7985" s="1"/>
    </row>
    <row r="7986" spans="8:21" x14ac:dyDescent="0.3">
      <c r="H7986" s="1"/>
      <c r="K7986" s="1"/>
      <c r="O7986" s="1"/>
      <c r="P7986" s="1"/>
      <c r="T7986" s="1"/>
      <c r="U7986" s="1"/>
    </row>
    <row r="7987" spans="8:21" x14ac:dyDescent="0.3">
      <c r="H7987" s="1"/>
      <c r="K7987" s="1"/>
      <c r="O7987" s="1"/>
      <c r="P7987" s="1"/>
      <c r="T7987" s="1"/>
      <c r="U7987" s="1"/>
    </row>
    <row r="7988" spans="8:21" x14ac:dyDescent="0.3">
      <c r="H7988" s="1"/>
      <c r="K7988" s="1"/>
      <c r="O7988" s="1"/>
      <c r="P7988" s="1"/>
      <c r="T7988" s="1"/>
      <c r="U7988" s="1"/>
    </row>
    <row r="7989" spans="8:21" x14ac:dyDescent="0.3">
      <c r="H7989" s="1"/>
      <c r="K7989" s="1"/>
      <c r="O7989" s="1"/>
      <c r="P7989" s="1"/>
      <c r="T7989" s="1"/>
      <c r="U7989" s="1"/>
    </row>
    <row r="7990" spans="8:21" x14ac:dyDescent="0.3">
      <c r="H7990" s="1"/>
      <c r="K7990" s="1"/>
      <c r="O7990" s="1"/>
      <c r="P7990" s="1"/>
      <c r="T7990" s="1"/>
      <c r="U7990" s="1"/>
    </row>
    <row r="7991" spans="8:21" x14ac:dyDescent="0.3">
      <c r="H7991" s="1"/>
      <c r="K7991" s="1"/>
      <c r="O7991" s="1"/>
      <c r="P7991" s="1"/>
      <c r="T7991" s="1"/>
      <c r="U7991" s="1"/>
    </row>
    <row r="7992" spans="8:21" x14ac:dyDescent="0.3">
      <c r="H7992" s="1"/>
      <c r="K7992" s="1"/>
      <c r="O7992" s="1"/>
      <c r="P7992" s="1"/>
      <c r="T7992" s="1"/>
      <c r="U7992" s="1"/>
    </row>
    <row r="7993" spans="8:21" x14ac:dyDescent="0.3">
      <c r="H7993" s="1"/>
      <c r="K7993" s="1"/>
      <c r="O7993" s="1"/>
      <c r="P7993" s="1"/>
      <c r="T7993" s="1"/>
      <c r="U7993" s="1"/>
    </row>
    <row r="7994" spans="8:21" x14ac:dyDescent="0.3">
      <c r="H7994" s="1"/>
      <c r="K7994" s="1"/>
      <c r="O7994" s="1"/>
      <c r="P7994" s="1"/>
      <c r="T7994" s="1"/>
      <c r="U7994" s="1"/>
    </row>
    <row r="7995" spans="8:21" x14ac:dyDescent="0.3">
      <c r="H7995" s="1"/>
      <c r="K7995" s="1"/>
      <c r="O7995" s="1"/>
      <c r="P7995" s="1"/>
      <c r="T7995" s="1"/>
      <c r="U7995" s="1"/>
    </row>
    <row r="7996" spans="8:21" x14ac:dyDescent="0.3">
      <c r="H7996" s="1"/>
      <c r="K7996" s="1"/>
      <c r="O7996" s="1"/>
      <c r="P7996" s="1"/>
      <c r="T7996" s="1"/>
      <c r="U7996" s="1"/>
    </row>
    <row r="7997" spans="8:21" x14ac:dyDescent="0.3">
      <c r="H7997" s="1"/>
      <c r="K7997" s="1"/>
      <c r="O7997" s="1"/>
      <c r="P7997" s="1"/>
      <c r="T7997" s="1"/>
      <c r="U7997" s="1"/>
    </row>
    <row r="7998" spans="8:21" x14ac:dyDescent="0.3">
      <c r="H7998" s="1"/>
      <c r="K7998" s="1"/>
      <c r="O7998" s="1"/>
      <c r="P7998" s="1"/>
      <c r="T7998" s="1"/>
      <c r="U7998" s="1"/>
    </row>
    <row r="7999" spans="8:21" x14ac:dyDescent="0.3">
      <c r="H7999" s="1"/>
      <c r="K7999" s="1"/>
      <c r="O7999" s="1"/>
      <c r="P7999" s="1"/>
      <c r="T7999" s="1"/>
      <c r="U7999" s="1"/>
    </row>
    <row r="8000" spans="8:21" x14ac:dyDescent="0.3">
      <c r="H8000" s="1"/>
      <c r="K8000" s="1"/>
      <c r="O8000" s="1"/>
      <c r="P8000" s="1"/>
      <c r="T8000" s="1"/>
      <c r="U8000" s="1"/>
    </row>
    <row r="8001" spans="8:21" x14ac:dyDescent="0.3">
      <c r="H8001" s="1"/>
      <c r="K8001" s="1"/>
      <c r="O8001" s="1"/>
      <c r="P8001" s="1"/>
      <c r="T8001" s="1"/>
      <c r="U8001" s="1"/>
    </row>
    <row r="8002" spans="8:21" x14ac:dyDescent="0.3">
      <c r="H8002" s="1"/>
      <c r="K8002" s="1"/>
      <c r="O8002" s="1"/>
      <c r="P8002" s="1"/>
      <c r="T8002" s="1"/>
      <c r="U8002" s="1"/>
    </row>
    <row r="8003" spans="8:21" x14ac:dyDescent="0.3">
      <c r="H8003" s="1"/>
      <c r="K8003" s="1"/>
      <c r="O8003" s="1"/>
      <c r="P8003" s="1"/>
      <c r="T8003" s="1"/>
      <c r="U8003" s="1"/>
    </row>
    <row r="8004" spans="8:21" x14ac:dyDescent="0.3">
      <c r="H8004" s="1"/>
      <c r="K8004" s="1"/>
      <c r="O8004" s="1"/>
      <c r="P8004" s="1"/>
      <c r="T8004" s="1"/>
      <c r="U8004" s="1"/>
    </row>
    <row r="8005" spans="8:21" x14ac:dyDescent="0.3">
      <c r="H8005" s="1"/>
      <c r="K8005" s="1"/>
      <c r="O8005" s="1"/>
      <c r="P8005" s="1"/>
      <c r="T8005" s="1"/>
      <c r="U8005" s="1"/>
    </row>
    <row r="8006" spans="8:21" x14ac:dyDescent="0.3">
      <c r="H8006" s="1"/>
      <c r="K8006" s="1"/>
      <c r="O8006" s="1"/>
      <c r="P8006" s="1"/>
      <c r="T8006" s="1"/>
      <c r="U8006" s="1"/>
    </row>
    <row r="8007" spans="8:21" x14ac:dyDescent="0.3">
      <c r="H8007" s="1"/>
      <c r="K8007" s="1"/>
      <c r="O8007" s="1"/>
      <c r="P8007" s="1"/>
      <c r="T8007" s="1"/>
      <c r="U8007" s="1"/>
    </row>
    <row r="8008" spans="8:21" x14ac:dyDescent="0.3">
      <c r="H8008" s="1"/>
      <c r="K8008" s="1"/>
      <c r="O8008" s="1"/>
      <c r="P8008" s="1"/>
      <c r="T8008" s="1"/>
      <c r="U8008" s="1"/>
    </row>
    <row r="8009" spans="8:21" x14ac:dyDescent="0.3">
      <c r="H8009" s="1"/>
      <c r="K8009" s="1"/>
      <c r="O8009" s="1"/>
      <c r="P8009" s="1"/>
      <c r="T8009" s="1"/>
      <c r="U8009" s="1"/>
    </row>
    <row r="8010" spans="8:21" x14ac:dyDescent="0.3">
      <c r="H8010" s="1"/>
      <c r="K8010" s="1"/>
      <c r="O8010" s="1"/>
      <c r="P8010" s="1"/>
      <c r="T8010" s="1"/>
      <c r="U8010" s="1"/>
    </row>
    <row r="8011" spans="8:21" x14ac:dyDescent="0.3">
      <c r="H8011" s="1"/>
      <c r="K8011" s="1"/>
      <c r="O8011" s="1"/>
      <c r="P8011" s="1"/>
      <c r="T8011" s="1"/>
      <c r="U8011" s="1"/>
    </row>
    <row r="8012" spans="8:21" x14ac:dyDescent="0.3">
      <c r="H8012" s="1"/>
      <c r="K8012" s="1"/>
      <c r="O8012" s="1"/>
      <c r="P8012" s="1"/>
      <c r="T8012" s="1"/>
      <c r="U8012" s="1"/>
    </row>
    <row r="8013" spans="8:21" x14ac:dyDescent="0.3">
      <c r="H8013" s="1"/>
      <c r="K8013" s="1"/>
      <c r="O8013" s="1"/>
      <c r="P8013" s="1"/>
      <c r="T8013" s="1"/>
      <c r="U8013" s="1"/>
    </row>
    <row r="8014" spans="8:21" x14ac:dyDescent="0.3">
      <c r="H8014" s="1"/>
      <c r="K8014" s="1"/>
      <c r="O8014" s="1"/>
      <c r="P8014" s="1"/>
      <c r="T8014" s="1"/>
      <c r="U8014" s="1"/>
    </row>
    <row r="8015" spans="8:21" x14ac:dyDescent="0.3">
      <c r="H8015" s="1"/>
      <c r="K8015" s="1"/>
      <c r="O8015" s="1"/>
      <c r="P8015" s="1"/>
      <c r="T8015" s="1"/>
      <c r="U8015" s="1"/>
    </row>
    <row r="8016" spans="8:21" x14ac:dyDescent="0.3">
      <c r="H8016" s="1"/>
      <c r="K8016" s="1"/>
      <c r="O8016" s="1"/>
      <c r="P8016" s="1"/>
      <c r="T8016" s="1"/>
      <c r="U8016" s="1"/>
    </row>
    <row r="8017" spans="8:21" x14ac:dyDescent="0.3">
      <c r="H8017" s="1"/>
      <c r="K8017" s="1"/>
      <c r="O8017" s="1"/>
      <c r="P8017" s="1"/>
      <c r="T8017" s="1"/>
      <c r="U8017" s="1"/>
    </row>
    <row r="8018" spans="8:21" x14ac:dyDescent="0.3">
      <c r="H8018" s="1"/>
      <c r="K8018" s="1"/>
      <c r="O8018" s="1"/>
      <c r="P8018" s="1"/>
      <c r="T8018" s="1"/>
      <c r="U8018" s="1"/>
    </row>
    <row r="8019" spans="8:21" x14ac:dyDescent="0.3">
      <c r="H8019" s="1"/>
      <c r="K8019" s="1"/>
      <c r="O8019" s="1"/>
      <c r="P8019" s="1"/>
      <c r="T8019" s="1"/>
      <c r="U8019" s="1"/>
    </row>
    <row r="8020" spans="8:21" x14ac:dyDescent="0.3">
      <c r="H8020" s="1"/>
      <c r="K8020" s="1"/>
      <c r="O8020" s="1"/>
      <c r="P8020" s="1"/>
      <c r="T8020" s="1"/>
      <c r="U8020" s="1"/>
    </row>
    <row r="8021" spans="8:21" x14ac:dyDescent="0.3">
      <c r="H8021" s="1"/>
      <c r="K8021" s="1"/>
      <c r="O8021" s="1"/>
      <c r="P8021" s="1"/>
      <c r="T8021" s="1"/>
      <c r="U8021" s="1"/>
    </row>
    <row r="8022" spans="8:21" x14ac:dyDescent="0.3">
      <c r="H8022" s="1"/>
      <c r="K8022" s="1"/>
      <c r="O8022" s="1"/>
      <c r="P8022" s="1"/>
      <c r="T8022" s="1"/>
      <c r="U8022" s="1"/>
    </row>
    <row r="8023" spans="8:21" x14ac:dyDescent="0.3">
      <c r="H8023" s="1"/>
      <c r="K8023" s="1"/>
      <c r="O8023" s="1"/>
      <c r="P8023" s="1"/>
      <c r="T8023" s="1"/>
      <c r="U8023" s="1"/>
    </row>
    <row r="8024" spans="8:21" x14ac:dyDescent="0.3">
      <c r="H8024" s="1"/>
      <c r="K8024" s="1"/>
      <c r="O8024" s="1"/>
      <c r="P8024" s="1"/>
      <c r="T8024" s="1"/>
      <c r="U8024" s="1"/>
    </row>
    <row r="8025" spans="8:21" x14ac:dyDescent="0.3">
      <c r="H8025" s="1"/>
      <c r="K8025" s="1"/>
      <c r="O8025" s="1"/>
      <c r="P8025" s="1"/>
      <c r="T8025" s="1"/>
      <c r="U8025" s="1"/>
    </row>
    <row r="8026" spans="8:21" x14ac:dyDescent="0.3">
      <c r="H8026" s="1"/>
      <c r="K8026" s="1"/>
      <c r="O8026" s="1"/>
      <c r="P8026" s="1"/>
      <c r="T8026" s="1"/>
      <c r="U8026" s="1"/>
    </row>
    <row r="8027" spans="8:21" x14ac:dyDescent="0.3">
      <c r="H8027" s="1"/>
      <c r="K8027" s="1"/>
      <c r="O8027" s="1"/>
      <c r="P8027" s="1"/>
      <c r="T8027" s="1"/>
      <c r="U8027" s="1"/>
    </row>
    <row r="8028" spans="8:21" x14ac:dyDescent="0.3">
      <c r="H8028" s="1"/>
      <c r="K8028" s="1"/>
      <c r="O8028" s="1"/>
      <c r="P8028" s="1"/>
      <c r="T8028" s="1"/>
      <c r="U8028" s="1"/>
    </row>
    <row r="8029" spans="8:21" x14ac:dyDescent="0.3">
      <c r="H8029" s="1"/>
      <c r="K8029" s="1"/>
      <c r="O8029" s="1"/>
      <c r="P8029" s="1"/>
      <c r="T8029" s="1"/>
      <c r="U8029" s="1"/>
    </row>
    <row r="8030" spans="8:21" x14ac:dyDescent="0.3">
      <c r="H8030" s="1"/>
      <c r="K8030" s="1"/>
      <c r="O8030" s="1"/>
      <c r="P8030" s="1"/>
      <c r="T8030" s="1"/>
      <c r="U8030" s="1"/>
    </row>
    <row r="8031" spans="8:21" x14ac:dyDescent="0.3">
      <c r="H8031" s="1"/>
      <c r="K8031" s="1"/>
      <c r="O8031" s="1"/>
      <c r="P8031" s="1"/>
      <c r="T8031" s="1"/>
      <c r="U8031" s="1"/>
    </row>
    <row r="8032" spans="8:21" x14ac:dyDescent="0.3">
      <c r="H8032" s="1"/>
      <c r="K8032" s="1"/>
      <c r="O8032" s="1"/>
      <c r="P8032" s="1"/>
      <c r="T8032" s="1"/>
      <c r="U8032" s="1"/>
    </row>
    <row r="8033" spans="8:21" x14ac:dyDescent="0.3">
      <c r="H8033" s="1"/>
      <c r="K8033" s="1"/>
      <c r="O8033" s="1"/>
      <c r="P8033" s="1"/>
      <c r="T8033" s="1"/>
      <c r="U8033" s="1"/>
    </row>
    <row r="8034" spans="8:21" x14ac:dyDescent="0.3">
      <c r="H8034" s="1"/>
      <c r="K8034" s="1"/>
      <c r="O8034" s="1"/>
      <c r="P8034" s="1"/>
      <c r="T8034" s="1"/>
      <c r="U8034" s="1"/>
    </row>
    <row r="8035" spans="8:21" x14ac:dyDescent="0.3">
      <c r="H8035" s="1"/>
      <c r="K8035" s="1"/>
      <c r="O8035" s="1"/>
      <c r="P8035" s="1"/>
      <c r="T8035" s="1"/>
      <c r="U8035" s="1"/>
    </row>
    <row r="8036" spans="8:21" x14ac:dyDescent="0.3">
      <c r="H8036" s="1"/>
      <c r="K8036" s="1"/>
      <c r="O8036" s="1"/>
      <c r="P8036" s="1"/>
      <c r="T8036" s="1"/>
      <c r="U8036" s="1"/>
    </row>
    <row r="8037" spans="8:21" x14ac:dyDescent="0.3">
      <c r="H8037" s="1"/>
      <c r="K8037" s="1"/>
      <c r="O8037" s="1"/>
      <c r="P8037" s="1"/>
      <c r="T8037" s="1"/>
      <c r="U8037" s="1"/>
    </row>
    <row r="8038" spans="8:21" x14ac:dyDescent="0.3">
      <c r="H8038" s="1"/>
      <c r="K8038" s="1"/>
      <c r="O8038" s="1"/>
      <c r="P8038" s="1"/>
      <c r="T8038" s="1"/>
      <c r="U8038" s="1"/>
    </row>
    <row r="8039" spans="8:21" x14ac:dyDescent="0.3">
      <c r="H8039" s="1"/>
      <c r="K8039" s="1"/>
      <c r="O8039" s="1"/>
      <c r="P8039" s="1"/>
      <c r="T8039" s="1"/>
      <c r="U8039" s="1"/>
    </row>
    <row r="8040" spans="8:21" x14ac:dyDescent="0.3">
      <c r="H8040" s="1"/>
      <c r="K8040" s="1"/>
      <c r="O8040" s="1"/>
      <c r="P8040" s="1"/>
      <c r="T8040" s="1"/>
      <c r="U8040" s="1"/>
    </row>
    <row r="8041" spans="8:21" x14ac:dyDescent="0.3">
      <c r="H8041" s="1"/>
      <c r="K8041" s="1"/>
      <c r="O8041" s="1"/>
      <c r="P8041" s="1"/>
      <c r="T8041" s="1"/>
      <c r="U8041" s="1"/>
    </row>
    <row r="8042" spans="8:21" x14ac:dyDescent="0.3">
      <c r="H8042" s="1"/>
      <c r="K8042" s="1"/>
      <c r="O8042" s="1"/>
      <c r="P8042" s="1"/>
      <c r="T8042" s="1"/>
      <c r="U8042" s="1"/>
    </row>
    <row r="8043" spans="8:21" x14ac:dyDescent="0.3">
      <c r="H8043" s="1"/>
      <c r="K8043" s="1"/>
      <c r="O8043" s="1"/>
      <c r="P8043" s="1"/>
      <c r="T8043" s="1"/>
      <c r="U8043" s="1"/>
    </row>
    <row r="8044" spans="8:21" x14ac:dyDescent="0.3">
      <c r="H8044" s="1"/>
      <c r="K8044" s="1"/>
      <c r="O8044" s="1"/>
      <c r="P8044" s="1"/>
      <c r="T8044" s="1"/>
      <c r="U8044" s="1"/>
    </row>
    <row r="8045" spans="8:21" x14ac:dyDescent="0.3">
      <c r="H8045" s="1"/>
      <c r="K8045" s="1"/>
      <c r="O8045" s="1"/>
      <c r="P8045" s="1"/>
      <c r="T8045" s="1"/>
      <c r="U8045" s="1"/>
    </row>
    <row r="8046" spans="8:21" x14ac:dyDescent="0.3">
      <c r="H8046" s="1"/>
      <c r="K8046" s="1"/>
      <c r="O8046" s="1"/>
      <c r="P8046" s="1"/>
      <c r="T8046" s="1"/>
      <c r="U8046" s="1"/>
    </row>
    <row r="8047" spans="8:21" x14ac:dyDescent="0.3">
      <c r="H8047" s="1"/>
      <c r="K8047" s="1"/>
      <c r="O8047" s="1"/>
      <c r="P8047" s="1"/>
      <c r="T8047" s="1"/>
      <c r="U8047" s="1"/>
    </row>
    <row r="8048" spans="8:21" x14ac:dyDescent="0.3">
      <c r="H8048" s="1"/>
      <c r="K8048" s="1"/>
      <c r="O8048" s="1"/>
      <c r="P8048" s="1"/>
      <c r="T8048" s="1"/>
      <c r="U8048" s="1"/>
    </row>
    <row r="8049" spans="8:21" x14ac:dyDescent="0.3">
      <c r="H8049" s="1"/>
      <c r="K8049" s="1"/>
      <c r="O8049" s="1"/>
      <c r="P8049" s="1"/>
      <c r="T8049" s="1"/>
      <c r="U8049" s="1"/>
    </row>
    <row r="8050" spans="8:21" x14ac:dyDescent="0.3">
      <c r="H8050" s="1"/>
      <c r="K8050" s="1"/>
      <c r="O8050" s="1"/>
      <c r="P8050" s="1"/>
      <c r="T8050" s="1"/>
      <c r="U8050" s="1"/>
    </row>
    <row r="8051" spans="8:21" x14ac:dyDescent="0.3">
      <c r="H8051" s="1"/>
      <c r="K8051" s="1"/>
      <c r="O8051" s="1"/>
      <c r="P8051" s="1"/>
      <c r="T8051" s="1"/>
      <c r="U8051" s="1"/>
    </row>
    <row r="8052" spans="8:21" x14ac:dyDescent="0.3">
      <c r="H8052" s="1"/>
      <c r="K8052" s="1"/>
      <c r="O8052" s="1"/>
      <c r="P8052" s="1"/>
      <c r="T8052" s="1"/>
      <c r="U8052" s="1"/>
    </row>
    <row r="8053" spans="8:21" x14ac:dyDescent="0.3">
      <c r="H8053" s="1"/>
      <c r="K8053" s="1"/>
      <c r="O8053" s="1"/>
      <c r="P8053" s="1"/>
      <c r="T8053" s="1"/>
      <c r="U8053" s="1"/>
    </row>
    <row r="8054" spans="8:21" x14ac:dyDescent="0.3">
      <c r="H8054" s="1"/>
      <c r="K8054" s="1"/>
      <c r="O8054" s="1"/>
      <c r="P8054" s="1"/>
      <c r="T8054" s="1"/>
      <c r="U8054" s="1"/>
    </row>
    <row r="8055" spans="8:21" x14ac:dyDescent="0.3">
      <c r="H8055" s="1"/>
      <c r="K8055" s="1"/>
      <c r="O8055" s="1"/>
      <c r="P8055" s="1"/>
      <c r="T8055" s="1"/>
      <c r="U8055" s="1"/>
    </row>
    <row r="8056" spans="8:21" x14ac:dyDescent="0.3">
      <c r="H8056" s="1"/>
      <c r="K8056" s="1"/>
      <c r="O8056" s="1"/>
      <c r="P8056" s="1"/>
      <c r="T8056" s="1"/>
      <c r="U8056" s="1"/>
    </row>
    <row r="8057" spans="8:21" x14ac:dyDescent="0.3">
      <c r="H8057" s="1"/>
      <c r="K8057" s="1"/>
      <c r="O8057" s="1"/>
      <c r="P8057" s="1"/>
      <c r="T8057" s="1"/>
      <c r="U8057" s="1"/>
    </row>
    <row r="8058" spans="8:21" x14ac:dyDescent="0.3">
      <c r="H8058" s="1"/>
      <c r="K8058" s="1"/>
      <c r="O8058" s="1"/>
      <c r="P8058" s="1"/>
      <c r="T8058" s="1"/>
      <c r="U8058" s="1"/>
    </row>
    <row r="8059" spans="8:21" x14ac:dyDescent="0.3">
      <c r="H8059" s="1"/>
      <c r="K8059" s="1"/>
      <c r="O8059" s="1"/>
      <c r="P8059" s="1"/>
      <c r="T8059" s="1"/>
      <c r="U8059" s="1"/>
    </row>
    <row r="8060" spans="8:21" x14ac:dyDescent="0.3">
      <c r="H8060" s="1"/>
      <c r="K8060" s="1"/>
      <c r="O8060" s="1"/>
      <c r="P8060" s="1"/>
      <c r="T8060" s="1"/>
      <c r="U8060" s="1"/>
    </row>
    <row r="8061" spans="8:21" x14ac:dyDescent="0.3">
      <c r="H8061" s="1"/>
      <c r="K8061" s="1"/>
      <c r="O8061" s="1"/>
      <c r="P8061" s="1"/>
      <c r="T8061" s="1"/>
      <c r="U8061" s="1"/>
    </row>
    <row r="8062" spans="8:21" x14ac:dyDescent="0.3">
      <c r="H8062" s="1"/>
      <c r="K8062" s="1"/>
      <c r="O8062" s="1"/>
      <c r="P8062" s="1"/>
      <c r="T8062" s="1"/>
      <c r="U8062" s="1"/>
    </row>
    <row r="8063" spans="8:21" x14ac:dyDescent="0.3">
      <c r="H8063" s="1"/>
      <c r="K8063" s="1"/>
      <c r="O8063" s="1"/>
      <c r="P8063" s="1"/>
      <c r="T8063" s="1"/>
      <c r="U8063" s="1"/>
    </row>
    <row r="8064" spans="8:21" x14ac:dyDescent="0.3">
      <c r="H8064" s="1"/>
      <c r="K8064" s="1"/>
      <c r="O8064" s="1"/>
      <c r="P8064" s="1"/>
      <c r="T8064" s="1"/>
      <c r="U8064" s="1"/>
    </row>
    <row r="8065" spans="8:21" x14ac:dyDescent="0.3">
      <c r="H8065" s="1"/>
      <c r="K8065" s="1"/>
      <c r="O8065" s="1"/>
      <c r="P8065" s="1"/>
      <c r="T8065" s="1"/>
      <c r="U8065" s="1"/>
    </row>
    <row r="8066" spans="8:21" x14ac:dyDescent="0.3">
      <c r="H8066" s="1"/>
      <c r="K8066" s="1"/>
      <c r="O8066" s="1"/>
      <c r="P8066" s="1"/>
      <c r="T8066" s="1"/>
      <c r="U8066" s="1"/>
    </row>
    <row r="8067" spans="8:21" x14ac:dyDescent="0.3">
      <c r="H8067" s="1"/>
      <c r="K8067" s="1"/>
      <c r="O8067" s="1"/>
      <c r="P8067" s="1"/>
      <c r="T8067" s="1"/>
      <c r="U8067" s="1"/>
    </row>
    <row r="8068" spans="8:21" x14ac:dyDescent="0.3">
      <c r="H8068" s="1"/>
      <c r="K8068" s="1"/>
      <c r="O8068" s="1"/>
      <c r="P8068" s="1"/>
      <c r="T8068" s="1"/>
      <c r="U8068" s="1"/>
    </row>
    <row r="8069" spans="8:21" x14ac:dyDescent="0.3">
      <c r="H8069" s="1"/>
      <c r="K8069" s="1"/>
      <c r="O8069" s="1"/>
      <c r="P8069" s="1"/>
      <c r="T8069" s="1"/>
      <c r="U8069" s="1"/>
    </row>
    <row r="8070" spans="8:21" x14ac:dyDescent="0.3">
      <c r="H8070" s="1"/>
      <c r="K8070" s="1"/>
      <c r="O8070" s="1"/>
      <c r="P8070" s="1"/>
      <c r="T8070" s="1"/>
      <c r="U8070" s="1"/>
    </row>
    <row r="8071" spans="8:21" x14ac:dyDescent="0.3">
      <c r="H8071" s="1"/>
      <c r="K8071" s="1"/>
      <c r="O8071" s="1"/>
      <c r="P8071" s="1"/>
      <c r="T8071" s="1"/>
      <c r="U8071" s="1"/>
    </row>
    <row r="8072" spans="8:21" x14ac:dyDescent="0.3">
      <c r="H8072" s="1"/>
      <c r="K8072" s="1"/>
      <c r="O8072" s="1"/>
      <c r="P8072" s="1"/>
      <c r="T8072" s="1"/>
      <c r="U8072" s="1"/>
    </row>
    <row r="8073" spans="8:21" x14ac:dyDescent="0.3">
      <c r="H8073" s="1"/>
      <c r="K8073" s="1"/>
      <c r="O8073" s="1"/>
      <c r="P8073" s="1"/>
      <c r="T8073" s="1"/>
      <c r="U8073" s="1"/>
    </row>
    <row r="8074" spans="8:21" x14ac:dyDescent="0.3">
      <c r="H8074" s="1"/>
      <c r="K8074" s="1"/>
      <c r="O8074" s="1"/>
      <c r="P8074" s="1"/>
      <c r="T8074" s="1"/>
      <c r="U8074" s="1"/>
    </row>
    <row r="8075" spans="8:21" x14ac:dyDescent="0.3">
      <c r="H8075" s="1"/>
      <c r="K8075" s="1"/>
      <c r="O8075" s="1"/>
      <c r="P8075" s="1"/>
      <c r="T8075" s="1"/>
      <c r="U8075" s="1"/>
    </row>
    <row r="8076" spans="8:21" x14ac:dyDescent="0.3">
      <c r="H8076" s="1"/>
      <c r="K8076" s="1"/>
      <c r="O8076" s="1"/>
      <c r="P8076" s="1"/>
      <c r="T8076" s="1"/>
      <c r="U8076" s="1"/>
    </row>
    <row r="8077" spans="8:21" x14ac:dyDescent="0.3">
      <c r="H8077" s="1"/>
      <c r="K8077" s="1"/>
      <c r="O8077" s="1"/>
      <c r="P8077" s="1"/>
      <c r="T8077" s="1"/>
      <c r="U8077" s="1"/>
    </row>
    <row r="8078" spans="8:21" x14ac:dyDescent="0.3">
      <c r="H8078" s="1"/>
      <c r="K8078" s="1"/>
      <c r="O8078" s="1"/>
      <c r="P8078" s="1"/>
      <c r="T8078" s="1"/>
      <c r="U8078" s="1"/>
    </row>
    <row r="8079" spans="8:21" x14ac:dyDescent="0.3">
      <c r="H8079" s="1"/>
      <c r="K8079" s="1"/>
      <c r="O8079" s="1"/>
      <c r="P8079" s="1"/>
      <c r="T8079" s="1"/>
      <c r="U8079" s="1"/>
    </row>
    <row r="8080" spans="8:21" x14ac:dyDescent="0.3">
      <c r="H8080" s="1"/>
      <c r="K8080" s="1"/>
      <c r="O8080" s="1"/>
      <c r="P8080" s="1"/>
      <c r="T8080" s="1"/>
      <c r="U8080" s="1"/>
    </row>
    <row r="8081" spans="8:21" x14ac:dyDescent="0.3">
      <c r="H8081" s="1"/>
      <c r="K8081" s="1"/>
      <c r="O8081" s="1"/>
      <c r="P8081" s="1"/>
      <c r="T8081" s="1"/>
      <c r="U8081" s="1"/>
    </row>
    <row r="8082" spans="8:21" x14ac:dyDescent="0.3">
      <c r="H8082" s="1"/>
      <c r="K8082" s="1"/>
      <c r="O8082" s="1"/>
      <c r="P8082" s="1"/>
      <c r="T8082" s="1"/>
      <c r="U8082" s="1"/>
    </row>
    <row r="8083" spans="8:21" x14ac:dyDescent="0.3">
      <c r="H8083" s="1"/>
      <c r="K8083" s="1"/>
      <c r="O8083" s="1"/>
      <c r="P8083" s="1"/>
      <c r="T8083" s="1"/>
      <c r="U8083" s="1"/>
    </row>
    <row r="8084" spans="8:21" x14ac:dyDescent="0.3">
      <c r="H8084" s="1"/>
      <c r="K8084" s="1"/>
      <c r="O8084" s="1"/>
      <c r="P8084" s="1"/>
      <c r="T8084" s="1"/>
      <c r="U8084" s="1"/>
    </row>
    <row r="8085" spans="8:21" x14ac:dyDescent="0.3">
      <c r="H8085" s="1"/>
      <c r="K8085" s="1"/>
      <c r="O8085" s="1"/>
      <c r="P8085" s="1"/>
      <c r="T8085" s="1"/>
      <c r="U8085" s="1"/>
    </row>
    <row r="8086" spans="8:21" x14ac:dyDescent="0.3">
      <c r="H8086" s="1"/>
      <c r="K8086" s="1"/>
      <c r="O8086" s="1"/>
      <c r="P8086" s="1"/>
      <c r="T8086" s="1"/>
      <c r="U8086" s="1"/>
    </row>
    <row r="8087" spans="8:21" x14ac:dyDescent="0.3">
      <c r="H8087" s="1"/>
      <c r="K8087" s="1"/>
      <c r="O8087" s="1"/>
      <c r="P8087" s="1"/>
      <c r="T8087" s="1"/>
      <c r="U8087" s="1"/>
    </row>
    <row r="8088" spans="8:21" x14ac:dyDescent="0.3">
      <c r="H8088" s="1"/>
      <c r="K8088" s="1"/>
      <c r="O8088" s="1"/>
      <c r="P8088" s="1"/>
      <c r="T8088" s="1"/>
      <c r="U8088" s="1"/>
    </row>
    <row r="8089" spans="8:21" x14ac:dyDescent="0.3">
      <c r="H8089" s="1"/>
      <c r="K8089" s="1"/>
      <c r="O8089" s="1"/>
      <c r="P8089" s="1"/>
      <c r="T8089" s="1"/>
      <c r="U8089" s="1"/>
    </row>
    <row r="8090" spans="8:21" x14ac:dyDescent="0.3">
      <c r="H8090" s="1"/>
      <c r="K8090" s="1"/>
      <c r="O8090" s="1"/>
      <c r="P8090" s="1"/>
      <c r="T8090" s="1"/>
      <c r="U8090" s="1"/>
    </row>
    <row r="8091" spans="8:21" x14ac:dyDescent="0.3">
      <c r="H8091" s="1"/>
      <c r="K8091" s="1"/>
      <c r="O8091" s="1"/>
      <c r="P8091" s="1"/>
      <c r="T8091" s="1"/>
      <c r="U8091" s="1"/>
    </row>
    <row r="8092" spans="8:21" x14ac:dyDescent="0.3">
      <c r="H8092" s="1"/>
      <c r="K8092" s="1"/>
      <c r="O8092" s="1"/>
      <c r="P8092" s="1"/>
      <c r="T8092" s="1"/>
      <c r="U8092" s="1"/>
    </row>
    <row r="8093" spans="8:21" x14ac:dyDescent="0.3">
      <c r="H8093" s="1"/>
      <c r="K8093" s="1"/>
      <c r="O8093" s="1"/>
      <c r="P8093" s="1"/>
      <c r="T8093" s="1"/>
      <c r="U8093" s="1"/>
    </row>
    <row r="8094" spans="8:21" x14ac:dyDescent="0.3">
      <c r="H8094" s="1"/>
      <c r="K8094" s="1"/>
      <c r="O8094" s="1"/>
      <c r="P8094" s="1"/>
      <c r="T8094" s="1"/>
      <c r="U8094" s="1"/>
    </row>
    <row r="8095" spans="8:21" x14ac:dyDescent="0.3">
      <c r="H8095" s="1"/>
      <c r="K8095" s="1"/>
      <c r="O8095" s="1"/>
      <c r="P8095" s="1"/>
      <c r="T8095" s="1"/>
      <c r="U8095" s="1"/>
    </row>
    <row r="8096" spans="8:21" x14ac:dyDescent="0.3">
      <c r="H8096" s="1"/>
      <c r="K8096" s="1"/>
      <c r="O8096" s="1"/>
      <c r="P8096" s="1"/>
      <c r="T8096" s="1"/>
      <c r="U8096" s="1"/>
    </row>
    <row r="8097" spans="8:21" x14ac:dyDescent="0.3">
      <c r="H8097" s="1"/>
      <c r="K8097" s="1"/>
      <c r="O8097" s="1"/>
      <c r="P8097" s="1"/>
      <c r="T8097" s="1"/>
      <c r="U8097" s="1"/>
    </row>
    <row r="8098" spans="8:21" x14ac:dyDescent="0.3">
      <c r="H8098" s="1"/>
      <c r="K8098" s="1"/>
      <c r="O8098" s="1"/>
      <c r="P8098" s="1"/>
      <c r="T8098" s="1"/>
      <c r="U8098" s="1"/>
    </row>
    <row r="8099" spans="8:21" x14ac:dyDescent="0.3">
      <c r="H8099" s="1"/>
      <c r="K8099" s="1"/>
      <c r="O8099" s="1"/>
      <c r="P8099" s="1"/>
      <c r="T8099" s="1"/>
      <c r="U8099" s="1"/>
    </row>
    <row r="8100" spans="8:21" x14ac:dyDescent="0.3">
      <c r="H8100" s="1"/>
      <c r="K8100" s="1"/>
      <c r="O8100" s="1"/>
      <c r="P8100" s="1"/>
      <c r="T8100" s="1"/>
      <c r="U8100" s="1"/>
    </row>
    <row r="8101" spans="8:21" x14ac:dyDescent="0.3">
      <c r="H8101" s="1"/>
      <c r="K8101" s="1"/>
      <c r="O8101" s="1"/>
      <c r="P8101" s="1"/>
      <c r="T8101" s="1"/>
      <c r="U8101" s="1"/>
    </row>
    <row r="8102" spans="8:21" x14ac:dyDescent="0.3">
      <c r="H8102" s="1"/>
      <c r="K8102" s="1"/>
      <c r="O8102" s="1"/>
      <c r="P8102" s="1"/>
      <c r="T8102" s="1"/>
      <c r="U8102" s="1"/>
    </row>
    <row r="8103" spans="8:21" x14ac:dyDescent="0.3">
      <c r="H8103" s="1"/>
      <c r="K8103" s="1"/>
      <c r="O8103" s="1"/>
      <c r="P8103" s="1"/>
      <c r="T8103" s="1"/>
      <c r="U8103" s="1"/>
    </row>
    <row r="8104" spans="8:21" x14ac:dyDescent="0.3">
      <c r="H8104" s="1"/>
      <c r="K8104" s="1"/>
      <c r="O8104" s="1"/>
      <c r="P8104" s="1"/>
      <c r="T8104" s="1"/>
      <c r="U8104" s="1"/>
    </row>
    <row r="8105" spans="8:21" x14ac:dyDescent="0.3">
      <c r="H8105" s="1"/>
      <c r="K8105" s="1"/>
      <c r="O8105" s="1"/>
      <c r="P8105" s="1"/>
      <c r="T8105" s="1"/>
      <c r="U8105" s="1"/>
    </row>
    <row r="8106" spans="8:21" x14ac:dyDescent="0.3">
      <c r="H8106" s="1"/>
      <c r="K8106" s="1"/>
      <c r="O8106" s="1"/>
      <c r="P8106" s="1"/>
      <c r="T8106" s="1"/>
      <c r="U8106" s="1"/>
    </row>
    <row r="8107" spans="8:21" x14ac:dyDescent="0.3">
      <c r="H8107" s="1"/>
      <c r="K8107" s="1"/>
      <c r="O8107" s="1"/>
      <c r="P8107" s="1"/>
      <c r="T8107" s="1"/>
      <c r="U8107" s="1"/>
    </row>
    <row r="8108" spans="8:21" x14ac:dyDescent="0.3">
      <c r="H8108" s="1"/>
      <c r="K8108" s="1"/>
      <c r="O8108" s="1"/>
      <c r="P8108" s="1"/>
      <c r="T8108" s="1"/>
      <c r="U8108" s="1"/>
    </row>
    <row r="8109" spans="8:21" x14ac:dyDescent="0.3">
      <c r="H8109" s="1"/>
      <c r="K8109" s="1"/>
      <c r="O8109" s="1"/>
      <c r="P8109" s="1"/>
      <c r="T8109" s="1"/>
      <c r="U8109" s="1"/>
    </row>
    <row r="8110" spans="8:21" x14ac:dyDescent="0.3">
      <c r="H8110" s="1"/>
      <c r="K8110" s="1"/>
      <c r="O8110" s="1"/>
      <c r="P8110" s="1"/>
      <c r="T8110" s="1"/>
      <c r="U8110" s="1"/>
    </row>
    <row r="8111" spans="8:21" x14ac:dyDescent="0.3">
      <c r="H8111" s="1"/>
      <c r="K8111" s="1"/>
      <c r="O8111" s="1"/>
      <c r="P8111" s="1"/>
      <c r="T8111" s="1"/>
      <c r="U8111" s="1"/>
    </row>
    <row r="8112" spans="8:21" x14ac:dyDescent="0.3">
      <c r="H8112" s="1"/>
      <c r="K8112" s="1"/>
      <c r="O8112" s="1"/>
      <c r="P8112" s="1"/>
      <c r="T8112" s="1"/>
      <c r="U8112" s="1"/>
    </row>
    <row r="8113" spans="8:21" x14ac:dyDescent="0.3">
      <c r="H8113" s="1"/>
      <c r="K8113" s="1"/>
      <c r="O8113" s="1"/>
      <c r="P8113" s="1"/>
      <c r="T8113" s="1"/>
      <c r="U8113" s="1"/>
    </row>
    <row r="8114" spans="8:21" x14ac:dyDescent="0.3">
      <c r="H8114" s="1"/>
      <c r="K8114" s="1"/>
      <c r="O8114" s="1"/>
      <c r="P8114" s="1"/>
      <c r="T8114" s="1"/>
      <c r="U8114" s="1"/>
    </row>
    <row r="8115" spans="8:21" x14ac:dyDescent="0.3">
      <c r="H8115" s="1"/>
      <c r="K8115" s="1"/>
      <c r="O8115" s="1"/>
      <c r="P8115" s="1"/>
      <c r="T8115" s="1"/>
      <c r="U8115" s="1"/>
    </row>
    <row r="8116" spans="8:21" x14ac:dyDescent="0.3">
      <c r="H8116" s="1"/>
      <c r="K8116" s="1"/>
      <c r="O8116" s="1"/>
      <c r="P8116" s="1"/>
      <c r="T8116" s="1"/>
      <c r="U8116" s="1"/>
    </row>
    <row r="8117" spans="8:21" x14ac:dyDescent="0.3">
      <c r="H8117" s="1"/>
      <c r="K8117" s="1"/>
      <c r="O8117" s="1"/>
      <c r="P8117" s="1"/>
      <c r="T8117" s="1"/>
      <c r="U8117" s="1"/>
    </row>
    <row r="8118" spans="8:21" x14ac:dyDescent="0.3">
      <c r="H8118" s="1"/>
      <c r="K8118" s="1"/>
      <c r="O8118" s="1"/>
      <c r="P8118" s="1"/>
      <c r="T8118" s="1"/>
      <c r="U8118" s="1"/>
    </row>
    <row r="8119" spans="8:21" x14ac:dyDescent="0.3">
      <c r="H8119" s="1"/>
      <c r="K8119" s="1"/>
      <c r="O8119" s="1"/>
      <c r="P8119" s="1"/>
      <c r="T8119" s="1"/>
      <c r="U8119" s="1"/>
    </row>
    <row r="8120" spans="8:21" x14ac:dyDescent="0.3">
      <c r="H8120" s="1"/>
      <c r="K8120" s="1"/>
      <c r="O8120" s="1"/>
      <c r="P8120" s="1"/>
      <c r="T8120" s="1"/>
      <c r="U8120" s="1"/>
    </row>
    <row r="8121" spans="8:21" x14ac:dyDescent="0.3">
      <c r="H8121" s="1"/>
      <c r="K8121" s="1"/>
      <c r="O8121" s="1"/>
      <c r="P8121" s="1"/>
      <c r="T8121" s="1"/>
      <c r="U8121" s="1"/>
    </row>
    <row r="8122" spans="8:21" x14ac:dyDescent="0.3">
      <c r="H8122" s="1"/>
      <c r="K8122" s="1"/>
      <c r="O8122" s="1"/>
      <c r="P8122" s="1"/>
      <c r="T8122" s="1"/>
      <c r="U8122" s="1"/>
    </row>
    <row r="8123" spans="8:21" x14ac:dyDescent="0.3">
      <c r="H8123" s="1"/>
      <c r="K8123" s="1"/>
      <c r="O8123" s="1"/>
      <c r="P8123" s="1"/>
      <c r="T8123" s="1"/>
      <c r="U8123" s="1"/>
    </row>
    <row r="8124" spans="8:21" x14ac:dyDescent="0.3">
      <c r="H8124" s="1"/>
      <c r="K8124" s="1"/>
      <c r="O8124" s="1"/>
      <c r="P8124" s="1"/>
      <c r="T8124" s="1"/>
      <c r="U8124" s="1"/>
    </row>
    <row r="8125" spans="8:21" x14ac:dyDescent="0.3">
      <c r="H8125" s="1"/>
      <c r="K8125" s="1"/>
      <c r="O8125" s="1"/>
      <c r="P8125" s="1"/>
      <c r="T8125" s="1"/>
      <c r="U8125" s="1"/>
    </row>
    <row r="8126" spans="8:21" x14ac:dyDescent="0.3">
      <c r="H8126" s="1"/>
      <c r="K8126" s="1"/>
      <c r="O8126" s="1"/>
      <c r="P8126" s="1"/>
      <c r="T8126" s="1"/>
      <c r="U8126" s="1"/>
    </row>
    <row r="8127" spans="8:21" x14ac:dyDescent="0.3">
      <c r="H8127" s="1"/>
      <c r="K8127" s="1"/>
      <c r="O8127" s="1"/>
      <c r="P8127" s="1"/>
      <c r="T8127" s="1"/>
      <c r="U8127" s="1"/>
    </row>
    <row r="8128" spans="8:21" x14ac:dyDescent="0.3">
      <c r="H8128" s="1"/>
      <c r="K8128" s="1"/>
      <c r="O8128" s="1"/>
      <c r="P8128" s="1"/>
      <c r="T8128" s="1"/>
      <c r="U8128" s="1"/>
    </row>
    <row r="8129" spans="8:21" x14ac:dyDescent="0.3">
      <c r="H8129" s="1"/>
      <c r="K8129" s="1"/>
      <c r="O8129" s="1"/>
      <c r="P8129" s="1"/>
      <c r="T8129" s="1"/>
      <c r="U8129" s="1"/>
    </row>
    <row r="8130" spans="8:21" x14ac:dyDescent="0.3">
      <c r="H8130" s="1"/>
      <c r="K8130" s="1"/>
      <c r="O8130" s="1"/>
      <c r="P8130" s="1"/>
      <c r="T8130" s="1"/>
      <c r="U8130" s="1"/>
    </row>
    <row r="8131" spans="8:21" x14ac:dyDescent="0.3">
      <c r="H8131" s="1"/>
      <c r="K8131" s="1"/>
      <c r="O8131" s="1"/>
      <c r="P8131" s="1"/>
      <c r="T8131" s="1"/>
      <c r="U8131" s="1"/>
    </row>
    <row r="8132" spans="8:21" x14ac:dyDescent="0.3">
      <c r="H8132" s="1"/>
      <c r="K8132" s="1"/>
      <c r="O8132" s="1"/>
      <c r="P8132" s="1"/>
      <c r="T8132" s="1"/>
      <c r="U8132" s="1"/>
    </row>
    <row r="8133" spans="8:21" x14ac:dyDescent="0.3">
      <c r="H8133" s="1"/>
      <c r="K8133" s="1"/>
      <c r="O8133" s="1"/>
      <c r="P8133" s="1"/>
      <c r="T8133" s="1"/>
      <c r="U8133" s="1"/>
    </row>
    <row r="8134" spans="8:21" x14ac:dyDescent="0.3">
      <c r="H8134" s="1"/>
      <c r="K8134" s="1"/>
      <c r="O8134" s="1"/>
      <c r="P8134" s="1"/>
      <c r="T8134" s="1"/>
      <c r="U8134" s="1"/>
    </row>
    <row r="8135" spans="8:21" x14ac:dyDescent="0.3">
      <c r="H8135" s="1"/>
      <c r="K8135" s="1"/>
      <c r="O8135" s="1"/>
      <c r="P8135" s="1"/>
      <c r="T8135" s="1"/>
      <c r="U8135" s="1"/>
    </row>
    <row r="8136" spans="8:21" x14ac:dyDescent="0.3">
      <c r="H8136" s="1"/>
      <c r="K8136" s="1"/>
      <c r="O8136" s="1"/>
      <c r="P8136" s="1"/>
      <c r="T8136" s="1"/>
      <c r="U8136" s="1"/>
    </row>
    <row r="8137" spans="8:21" x14ac:dyDescent="0.3">
      <c r="H8137" s="1"/>
      <c r="K8137" s="1"/>
      <c r="O8137" s="1"/>
      <c r="P8137" s="1"/>
      <c r="T8137" s="1"/>
      <c r="U8137" s="1"/>
    </row>
    <row r="8138" spans="8:21" x14ac:dyDescent="0.3">
      <c r="H8138" s="1"/>
      <c r="K8138" s="1"/>
      <c r="O8138" s="1"/>
      <c r="P8138" s="1"/>
      <c r="T8138" s="1"/>
      <c r="U8138" s="1"/>
    </row>
    <row r="8139" spans="8:21" x14ac:dyDescent="0.3">
      <c r="H8139" s="1"/>
      <c r="K8139" s="1"/>
      <c r="O8139" s="1"/>
      <c r="P8139" s="1"/>
      <c r="T8139" s="1"/>
      <c r="U8139" s="1"/>
    </row>
    <row r="8140" spans="8:21" x14ac:dyDescent="0.3">
      <c r="H8140" s="1"/>
      <c r="K8140" s="1"/>
      <c r="O8140" s="1"/>
      <c r="P8140" s="1"/>
      <c r="T8140" s="1"/>
      <c r="U8140" s="1"/>
    </row>
    <row r="8141" spans="8:21" x14ac:dyDescent="0.3">
      <c r="H8141" s="1"/>
      <c r="K8141" s="1"/>
      <c r="O8141" s="1"/>
      <c r="P8141" s="1"/>
      <c r="T8141" s="1"/>
      <c r="U8141" s="1"/>
    </row>
    <row r="8142" spans="8:21" x14ac:dyDescent="0.3">
      <c r="H8142" s="1"/>
      <c r="K8142" s="1"/>
      <c r="O8142" s="1"/>
      <c r="P8142" s="1"/>
      <c r="T8142" s="1"/>
      <c r="U8142" s="1"/>
    </row>
    <row r="8143" spans="8:21" x14ac:dyDescent="0.3">
      <c r="H8143" s="1"/>
      <c r="K8143" s="1"/>
      <c r="O8143" s="1"/>
      <c r="P8143" s="1"/>
      <c r="T8143" s="1"/>
      <c r="U8143" s="1"/>
    </row>
    <row r="8144" spans="8:21" x14ac:dyDescent="0.3">
      <c r="H8144" s="1"/>
      <c r="K8144" s="1"/>
      <c r="O8144" s="1"/>
      <c r="P8144" s="1"/>
      <c r="T8144" s="1"/>
      <c r="U8144" s="1"/>
    </row>
    <row r="8145" spans="8:21" x14ac:dyDescent="0.3">
      <c r="H8145" s="1"/>
      <c r="K8145" s="1"/>
      <c r="O8145" s="1"/>
      <c r="P8145" s="1"/>
      <c r="T8145" s="1"/>
      <c r="U8145" s="1"/>
    </row>
    <row r="8146" spans="8:21" x14ac:dyDescent="0.3">
      <c r="H8146" s="1"/>
      <c r="K8146" s="1"/>
      <c r="O8146" s="1"/>
      <c r="P8146" s="1"/>
      <c r="T8146" s="1"/>
      <c r="U8146" s="1"/>
    </row>
    <row r="8147" spans="8:21" x14ac:dyDescent="0.3">
      <c r="H8147" s="1"/>
      <c r="K8147" s="1"/>
      <c r="O8147" s="1"/>
      <c r="P8147" s="1"/>
      <c r="T8147" s="1"/>
      <c r="U8147" s="1"/>
    </row>
    <row r="8148" spans="8:21" x14ac:dyDescent="0.3">
      <c r="H8148" s="1"/>
      <c r="K8148" s="1"/>
      <c r="O8148" s="1"/>
      <c r="P8148" s="1"/>
      <c r="T8148" s="1"/>
      <c r="U8148" s="1"/>
    </row>
    <row r="8149" spans="8:21" x14ac:dyDescent="0.3">
      <c r="H8149" s="1"/>
      <c r="K8149" s="1"/>
      <c r="O8149" s="1"/>
      <c r="P8149" s="1"/>
      <c r="T8149" s="1"/>
      <c r="U8149" s="1"/>
    </row>
    <row r="8150" spans="8:21" x14ac:dyDescent="0.3">
      <c r="H8150" s="1"/>
      <c r="K8150" s="1"/>
      <c r="O8150" s="1"/>
      <c r="P8150" s="1"/>
      <c r="T8150" s="1"/>
      <c r="U8150" s="1"/>
    </row>
    <row r="8151" spans="8:21" x14ac:dyDescent="0.3">
      <c r="H8151" s="1"/>
      <c r="K8151" s="1"/>
      <c r="O8151" s="1"/>
      <c r="P8151" s="1"/>
      <c r="T8151" s="1"/>
      <c r="U8151" s="1"/>
    </row>
    <row r="8152" spans="8:21" x14ac:dyDescent="0.3">
      <c r="H8152" s="1"/>
      <c r="K8152" s="1"/>
      <c r="O8152" s="1"/>
      <c r="P8152" s="1"/>
      <c r="T8152" s="1"/>
      <c r="U8152" s="1"/>
    </row>
    <row r="8153" spans="8:21" x14ac:dyDescent="0.3">
      <c r="H8153" s="1"/>
      <c r="K8153" s="1"/>
      <c r="O8153" s="1"/>
      <c r="P8153" s="1"/>
      <c r="T8153" s="1"/>
      <c r="U8153" s="1"/>
    </row>
    <row r="8154" spans="8:21" x14ac:dyDescent="0.3">
      <c r="H8154" s="1"/>
      <c r="K8154" s="1"/>
      <c r="O8154" s="1"/>
      <c r="P8154" s="1"/>
      <c r="T8154" s="1"/>
      <c r="U8154" s="1"/>
    </row>
    <row r="8155" spans="8:21" x14ac:dyDescent="0.3">
      <c r="H8155" s="1"/>
      <c r="K8155" s="1"/>
      <c r="O8155" s="1"/>
      <c r="P8155" s="1"/>
      <c r="T8155" s="1"/>
      <c r="U8155" s="1"/>
    </row>
    <row r="8156" spans="8:21" x14ac:dyDescent="0.3">
      <c r="H8156" s="1"/>
      <c r="K8156" s="1"/>
      <c r="O8156" s="1"/>
      <c r="P8156" s="1"/>
      <c r="T8156" s="1"/>
      <c r="U8156" s="1"/>
    </row>
    <row r="8157" spans="8:21" x14ac:dyDescent="0.3">
      <c r="H8157" s="1"/>
      <c r="K8157" s="1"/>
      <c r="O8157" s="1"/>
      <c r="P8157" s="1"/>
      <c r="T8157" s="1"/>
      <c r="U8157" s="1"/>
    </row>
    <row r="8158" spans="8:21" x14ac:dyDescent="0.3">
      <c r="H8158" s="1"/>
      <c r="K8158" s="1"/>
      <c r="O8158" s="1"/>
      <c r="P8158" s="1"/>
      <c r="T8158" s="1"/>
      <c r="U8158" s="1"/>
    </row>
    <row r="8159" spans="8:21" x14ac:dyDescent="0.3">
      <c r="H8159" s="1"/>
      <c r="K8159" s="1"/>
      <c r="O8159" s="1"/>
      <c r="P8159" s="1"/>
      <c r="T8159" s="1"/>
      <c r="U8159" s="1"/>
    </row>
    <row r="8160" spans="8:21" x14ac:dyDescent="0.3">
      <c r="H8160" s="1"/>
      <c r="K8160" s="1"/>
      <c r="O8160" s="1"/>
      <c r="P8160" s="1"/>
      <c r="T8160" s="1"/>
      <c r="U8160" s="1"/>
    </row>
    <row r="8161" spans="8:21" x14ac:dyDescent="0.3">
      <c r="H8161" s="1"/>
      <c r="K8161" s="1"/>
      <c r="O8161" s="1"/>
      <c r="P8161" s="1"/>
      <c r="T8161" s="1"/>
      <c r="U8161" s="1"/>
    </row>
    <row r="8162" spans="8:21" x14ac:dyDescent="0.3">
      <c r="H8162" s="1"/>
      <c r="K8162" s="1"/>
      <c r="O8162" s="1"/>
      <c r="P8162" s="1"/>
      <c r="T8162" s="1"/>
      <c r="U8162" s="1"/>
    </row>
    <row r="8163" spans="8:21" x14ac:dyDescent="0.3">
      <c r="H8163" s="1"/>
      <c r="K8163" s="1"/>
      <c r="O8163" s="1"/>
      <c r="P8163" s="1"/>
      <c r="T8163" s="1"/>
      <c r="U8163" s="1"/>
    </row>
    <row r="8164" spans="8:21" x14ac:dyDescent="0.3">
      <c r="H8164" s="1"/>
      <c r="K8164" s="1"/>
      <c r="O8164" s="1"/>
      <c r="P8164" s="1"/>
      <c r="T8164" s="1"/>
      <c r="U8164" s="1"/>
    </row>
    <row r="8165" spans="8:21" x14ac:dyDescent="0.3">
      <c r="H8165" s="1"/>
      <c r="K8165" s="1"/>
      <c r="O8165" s="1"/>
      <c r="P8165" s="1"/>
      <c r="T8165" s="1"/>
      <c r="U8165" s="1"/>
    </row>
    <row r="8166" spans="8:21" x14ac:dyDescent="0.3">
      <c r="H8166" s="1"/>
      <c r="K8166" s="1"/>
      <c r="O8166" s="1"/>
      <c r="P8166" s="1"/>
      <c r="T8166" s="1"/>
      <c r="U8166" s="1"/>
    </row>
    <row r="8167" spans="8:21" x14ac:dyDescent="0.3">
      <c r="H8167" s="1"/>
      <c r="K8167" s="1"/>
      <c r="O8167" s="1"/>
      <c r="P8167" s="1"/>
      <c r="T8167" s="1"/>
      <c r="U8167" s="1"/>
    </row>
    <row r="8168" spans="8:21" x14ac:dyDescent="0.3">
      <c r="H8168" s="1"/>
      <c r="K8168" s="1"/>
      <c r="O8168" s="1"/>
      <c r="P8168" s="1"/>
      <c r="T8168" s="1"/>
      <c r="U8168" s="1"/>
    </row>
    <row r="8169" spans="8:21" x14ac:dyDescent="0.3">
      <c r="H8169" s="1"/>
      <c r="K8169" s="1"/>
      <c r="O8169" s="1"/>
      <c r="P8169" s="1"/>
      <c r="T8169" s="1"/>
      <c r="U8169" s="1"/>
    </row>
    <row r="8170" spans="8:21" x14ac:dyDescent="0.3">
      <c r="H8170" s="1"/>
      <c r="K8170" s="1"/>
      <c r="O8170" s="1"/>
      <c r="P8170" s="1"/>
      <c r="T8170" s="1"/>
      <c r="U8170" s="1"/>
    </row>
    <row r="8171" spans="8:21" x14ac:dyDescent="0.3">
      <c r="H8171" s="1"/>
      <c r="K8171" s="1"/>
      <c r="O8171" s="1"/>
      <c r="P8171" s="1"/>
      <c r="T8171" s="1"/>
      <c r="U8171" s="1"/>
    </row>
    <row r="8172" spans="8:21" x14ac:dyDescent="0.3">
      <c r="H8172" s="1"/>
      <c r="K8172" s="1"/>
      <c r="O8172" s="1"/>
      <c r="P8172" s="1"/>
      <c r="T8172" s="1"/>
      <c r="U8172" s="1"/>
    </row>
    <row r="8173" spans="8:21" x14ac:dyDescent="0.3">
      <c r="H8173" s="1"/>
      <c r="K8173" s="1"/>
      <c r="O8173" s="1"/>
      <c r="P8173" s="1"/>
      <c r="T8173" s="1"/>
      <c r="U8173" s="1"/>
    </row>
    <row r="8174" spans="8:21" x14ac:dyDescent="0.3">
      <c r="H8174" s="1"/>
      <c r="K8174" s="1"/>
      <c r="O8174" s="1"/>
      <c r="P8174" s="1"/>
      <c r="T8174" s="1"/>
      <c r="U8174" s="1"/>
    </row>
    <row r="8175" spans="8:21" x14ac:dyDescent="0.3">
      <c r="H8175" s="1"/>
      <c r="K8175" s="1"/>
      <c r="O8175" s="1"/>
      <c r="P8175" s="1"/>
      <c r="T8175" s="1"/>
      <c r="U8175" s="1"/>
    </row>
    <row r="8176" spans="8:21" x14ac:dyDescent="0.3">
      <c r="H8176" s="1"/>
      <c r="K8176" s="1"/>
      <c r="O8176" s="1"/>
      <c r="P8176" s="1"/>
      <c r="T8176" s="1"/>
      <c r="U8176" s="1"/>
    </row>
    <row r="8177" spans="8:21" x14ac:dyDescent="0.3">
      <c r="H8177" s="1"/>
      <c r="K8177" s="1"/>
      <c r="O8177" s="1"/>
      <c r="P8177" s="1"/>
      <c r="T8177" s="1"/>
      <c r="U8177" s="1"/>
    </row>
    <row r="8178" spans="8:21" x14ac:dyDescent="0.3">
      <c r="H8178" s="1"/>
      <c r="K8178" s="1"/>
      <c r="O8178" s="1"/>
      <c r="P8178" s="1"/>
      <c r="T8178" s="1"/>
      <c r="U8178" s="1"/>
    </row>
    <row r="8179" spans="8:21" x14ac:dyDescent="0.3">
      <c r="H8179" s="1"/>
      <c r="K8179" s="1"/>
      <c r="O8179" s="1"/>
      <c r="P8179" s="1"/>
      <c r="T8179" s="1"/>
      <c r="U8179" s="1"/>
    </row>
    <row r="8180" spans="8:21" x14ac:dyDescent="0.3">
      <c r="H8180" s="1"/>
      <c r="K8180" s="1"/>
      <c r="O8180" s="1"/>
      <c r="P8180" s="1"/>
      <c r="T8180" s="1"/>
      <c r="U8180" s="1"/>
    </row>
    <row r="8181" spans="8:21" x14ac:dyDescent="0.3">
      <c r="H8181" s="1"/>
      <c r="K8181" s="1"/>
      <c r="O8181" s="1"/>
      <c r="P8181" s="1"/>
      <c r="T8181" s="1"/>
      <c r="U8181" s="1"/>
    </row>
    <row r="8182" spans="8:21" x14ac:dyDescent="0.3">
      <c r="H8182" s="1"/>
      <c r="K8182" s="1"/>
      <c r="O8182" s="1"/>
      <c r="P8182" s="1"/>
      <c r="T8182" s="1"/>
      <c r="U8182" s="1"/>
    </row>
    <row r="8183" spans="8:21" x14ac:dyDescent="0.3">
      <c r="H8183" s="1"/>
      <c r="K8183" s="1"/>
      <c r="O8183" s="1"/>
      <c r="P8183" s="1"/>
      <c r="T8183" s="1"/>
      <c r="U8183" s="1"/>
    </row>
    <row r="8184" spans="8:21" x14ac:dyDescent="0.3">
      <c r="H8184" s="1"/>
      <c r="K8184" s="1"/>
      <c r="O8184" s="1"/>
      <c r="P8184" s="1"/>
      <c r="T8184" s="1"/>
      <c r="U8184" s="1"/>
    </row>
    <row r="8185" spans="8:21" x14ac:dyDescent="0.3">
      <c r="H8185" s="1"/>
      <c r="K8185" s="1"/>
      <c r="O8185" s="1"/>
      <c r="P8185" s="1"/>
      <c r="T8185" s="1"/>
      <c r="U8185" s="1"/>
    </row>
    <row r="8186" spans="8:21" x14ac:dyDescent="0.3">
      <c r="H8186" s="1"/>
      <c r="K8186" s="1"/>
      <c r="O8186" s="1"/>
      <c r="P8186" s="1"/>
      <c r="T8186" s="1"/>
      <c r="U8186" s="1"/>
    </row>
    <row r="8187" spans="8:21" x14ac:dyDescent="0.3">
      <c r="H8187" s="1"/>
      <c r="K8187" s="1"/>
      <c r="O8187" s="1"/>
      <c r="P8187" s="1"/>
      <c r="T8187" s="1"/>
      <c r="U8187" s="1"/>
    </row>
    <row r="8188" spans="8:21" x14ac:dyDescent="0.3">
      <c r="H8188" s="1"/>
      <c r="K8188" s="1"/>
      <c r="O8188" s="1"/>
      <c r="P8188" s="1"/>
      <c r="T8188" s="1"/>
      <c r="U8188" s="1"/>
    </row>
    <row r="8189" spans="8:21" x14ac:dyDescent="0.3">
      <c r="H8189" s="1"/>
      <c r="K8189" s="1"/>
      <c r="O8189" s="1"/>
      <c r="P8189" s="1"/>
      <c r="T8189" s="1"/>
      <c r="U8189" s="1"/>
    </row>
    <row r="8190" spans="8:21" x14ac:dyDescent="0.3">
      <c r="H8190" s="1"/>
      <c r="K8190" s="1"/>
      <c r="O8190" s="1"/>
      <c r="P8190" s="1"/>
      <c r="T8190" s="1"/>
      <c r="U8190" s="1"/>
    </row>
    <row r="8191" spans="8:21" x14ac:dyDescent="0.3">
      <c r="H8191" s="1"/>
      <c r="K8191" s="1"/>
      <c r="O8191" s="1"/>
      <c r="P8191" s="1"/>
      <c r="T8191" s="1"/>
      <c r="U8191" s="1"/>
    </row>
    <row r="8192" spans="8:21" x14ac:dyDescent="0.3">
      <c r="H8192" s="1"/>
      <c r="K8192" s="1"/>
      <c r="O8192" s="1"/>
      <c r="P8192" s="1"/>
      <c r="T8192" s="1"/>
      <c r="U8192" s="1"/>
    </row>
    <row r="8193" spans="8:21" x14ac:dyDescent="0.3">
      <c r="H8193" s="1"/>
      <c r="K8193" s="1"/>
      <c r="O8193" s="1"/>
      <c r="P8193" s="1"/>
      <c r="T8193" s="1"/>
      <c r="U8193" s="1"/>
    </row>
    <row r="8194" spans="8:21" x14ac:dyDescent="0.3">
      <c r="H8194" s="1"/>
      <c r="K8194" s="1"/>
      <c r="O8194" s="1"/>
      <c r="P8194" s="1"/>
      <c r="T8194" s="1"/>
      <c r="U8194" s="1"/>
    </row>
    <row r="8195" spans="8:21" x14ac:dyDescent="0.3">
      <c r="H8195" s="1"/>
      <c r="K8195" s="1"/>
      <c r="O8195" s="1"/>
      <c r="P8195" s="1"/>
      <c r="T8195" s="1"/>
      <c r="U8195" s="1"/>
    </row>
    <row r="8196" spans="8:21" x14ac:dyDescent="0.3">
      <c r="H8196" s="1"/>
      <c r="K8196" s="1"/>
      <c r="O8196" s="1"/>
      <c r="P8196" s="1"/>
      <c r="T8196" s="1"/>
      <c r="U8196" s="1"/>
    </row>
    <row r="8197" spans="8:21" x14ac:dyDescent="0.3">
      <c r="H8197" s="1"/>
      <c r="K8197" s="1"/>
      <c r="O8197" s="1"/>
      <c r="P8197" s="1"/>
      <c r="T8197" s="1"/>
      <c r="U8197" s="1"/>
    </row>
    <row r="8198" spans="8:21" x14ac:dyDescent="0.3">
      <c r="H8198" s="1"/>
      <c r="K8198" s="1"/>
      <c r="O8198" s="1"/>
      <c r="P8198" s="1"/>
      <c r="T8198" s="1"/>
      <c r="U8198" s="1"/>
    </row>
    <row r="8199" spans="8:21" x14ac:dyDescent="0.3">
      <c r="H8199" s="1"/>
      <c r="K8199" s="1"/>
      <c r="O8199" s="1"/>
      <c r="P8199" s="1"/>
      <c r="T8199" s="1"/>
      <c r="U8199" s="1"/>
    </row>
    <row r="8200" spans="8:21" x14ac:dyDescent="0.3">
      <c r="H8200" s="1"/>
      <c r="K8200" s="1"/>
      <c r="O8200" s="1"/>
      <c r="P8200" s="1"/>
      <c r="T8200" s="1"/>
      <c r="U8200" s="1"/>
    </row>
    <row r="8201" spans="8:21" x14ac:dyDescent="0.3">
      <c r="H8201" s="1"/>
      <c r="K8201" s="1"/>
      <c r="O8201" s="1"/>
      <c r="P8201" s="1"/>
      <c r="T8201" s="1"/>
      <c r="U8201" s="1"/>
    </row>
    <row r="8202" spans="8:21" x14ac:dyDescent="0.3">
      <c r="H8202" s="1"/>
      <c r="K8202" s="1"/>
      <c r="O8202" s="1"/>
      <c r="P8202" s="1"/>
      <c r="T8202" s="1"/>
      <c r="U8202" s="1"/>
    </row>
    <row r="8203" spans="8:21" x14ac:dyDescent="0.3">
      <c r="H8203" s="1"/>
      <c r="K8203" s="1"/>
      <c r="O8203" s="1"/>
      <c r="P8203" s="1"/>
      <c r="T8203" s="1"/>
      <c r="U8203" s="1"/>
    </row>
    <row r="8204" spans="8:21" x14ac:dyDescent="0.3">
      <c r="H8204" s="1"/>
      <c r="K8204" s="1"/>
      <c r="O8204" s="1"/>
      <c r="P8204" s="1"/>
      <c r="T8204" s="1"/>
      <c r="U8204" s="1"/>
    </row>
    <row r="8205" spans="8:21" x14ac:dyDescent="0.3">
      <c r="H8205" s="1"/>
      <c r="K8205" s="1"/>
      <c r="O8205" s="1"/>
      <c r="P8205" s="1"/>
      <c r="T8205" s="1"/>
      <c r="U8205" s="1"/>
    </row>
    <row r="8206" spans="8:21" x14ac:dyDescent="0.3">
      <c r="H8206" s="1"/>
      <c r="K8206" s="1"/>
      <c r="O8206" s="1"/>
      <c r="P8206" s="1"/>
      <c r="T8206" s="1"/>
      <c r="U8206" s="1"/>
    </row>
    <row r="8207" spans="8:21" x14ac:dyDescent="0.3">
      <c r="H8207" s="1"/>
      <c r="K8207" s="1"/>
      <c r="O8207" s="1"/>
      <c r="P8207" s="1"/>
      <c r="T8207" s="1"/>
      <c r="U8207" s="1"/>
    </row>
    <row r="8208" spans="8:21" x14ac:dyDescent="0.3">
      <c r="H8208" s="1"/>
      <c r="K8208" s="1"/>
      <c r="O8208" s="1"/>
      <c r="P8208" s="1"/>
      <c r="T8208" s="1"/>
      <c r="U8208" s="1"/>
    </row>
    <row r="8209" spans="8:21" x14ac:dyDescent="0.3">
      <c r="H8209" s="1"/>
      <c r="K8209" s="1"/>
      <c r="O8209" s="1"/>
      <c r="P8209" s="1"/>
      <c r="T8209" s="1"/>
      <c r="U8209" s="1"/>
    </row>
    <row r="8210" spans="8:21" x14ac:dyDescent="0.3">
      <c r="H8210" s="1"/>
      <c r="K8210" s="1"/>
      <c r="O8210" s="1"/>
      <c r="P8210" s="1"/>
      <c r="T8210" s="1"/>
      <c r="U8210" s="1"/>
    </row>
    <row r="8211" spans="8:21" x14ac:dyDescent="0.3">
      <c r="H8211" s="1"/>
      <c r="K8211" s="1"/>
      <c r="O8211" s="1"/>
      <c r="P8211" s="1"/>
      <c r="T8211" s="1"/>
      <c r="U8211" s="1"/>
    </row>
    <row r="8212" spans="8:21" x14ac:dyDescent="0.3">
      <c r="H8212" s="1"/>
      <c r="K8212" s="1"/>
      <c r="O8212" s="1"/>
      <c r="P8212" s="1"/>
      <c r="T8212" s="1"/>
      <c r="U8212" s="1"/>
    </row>
    <row r="8213" spans="8:21" x14ac:dyDescent="0.3">
      <c r="H8213" s="1"/>
      <c r="K8213" s="1"/>
      <c r="O8213" s="1"/>
      <c r="P8213" s="1"/>
      <c r="T8213" s="1"/>
      <c r="U8213" s="1"/>
    </row>
    <row r="8214" spans="8:21" x14ac:dyDescent="0.3">
      <c r="H8214" s="1"/>
      <c r="K8214" s="1"/>
      <c r="O8214" s="1"/>
      <c r="P8214" s="1"/>
      <c r="T8214" s="1"/>
      <c r="U8214" s="1"/>
    </row>
    <row r="8215" spans="8:21" x14ac:dyDescent="0.3">
      <c r="H8215" s="1"/>
      <c r="K8215" s="1"/>
      <c r="O8215" s="1"/>
      <c r="P8215" s="1"/>
      <c r="T8215" s="1"/>
      <c r="U8215" s="1"/>
    </row>
    <row r="8216" spans="8:21" x14ac:dyDescent="0.3">
      <c r="H8216" s="1"/>
      <c r="K8216" s="1"/>
      <c r="O8216" s="1"/>
      <c r="P8216" s="1"/>
      <c r="T8216" s="1"/>
      <c r="U8216" s="1"/>
    </row>
    <row r="8217" spans="8:21" x14ac:dyDescent="0.3">
      <c r="H8217" s="1"/>
      <c r="K8217" s="1"/>
      <c r="O8217" s="1"/>
      <c r="P8217" s="1"/>
      <c r="T8217" s="1"/>
      <c r="U8217" s="1"/>
    </row>
    <row r="8218" spans="8:21" x14ac:dyDescent="0.3">
      <c r="H8218" s="1"/>
      <c r="K8218" s="1"/>
      <c r="O8218" s="1"/>
      <c r="P8218" s="1"/>
      <c r="T8218" s="1"/>
      <c r="U8218" s="1"/>
    </row>
    <row r="8219" spans="8:21" x14ac:dyDescent="0.3">
      <c r="H8219" s="1"/>
      <c r="K8219" s="1"/>
      <c r="O8219" s="1"/>
      <c r="P8219" s="1"/>
      <c r="T8219" s="1"/>
      <c r="U8219" s="1"/>
    </row>
    <row r="8220" spans="8:21" x14ac:dyDescent="0.3">
      <c r="H8220" s="1"/>
      <c r="K8220" s="1"/>
      <c r="O8220" s="1"/>
      <c r="P8220" s="1"/>
      <c r="T8220" s="1"/>
      <c r="U8220" s="1"/>
    </row>
    <row r="8221" spans="8:21" x14ac:dyDescent="0.3">
      <c r="H8221" s="1"/>
      <c r="K8221" s="1"/>
      <c r="O8221" s="1"/>
      <c r="P8221" s="1"/>
      <c r="T8221" s="1"/>
      <c r="U8221" s="1"/>
    </row>
    <row r="8222" spans="8:21" x14ac:dyDescent="0.3">
      <c r="H8222" s="1"/>
      <c r="K8222" s="1"/>
      <c r="O8222" s="1"/>
      <c r="P8222" s="1"/>
      <c r="T8222" s="1"/>
      <c r="U8222" s="1"/>
    </row>
    <row r="8223" spans="8:21" x14ac:dyDescent="0.3">
      <c r="H8223" s="1"/>
      <c r="K8223" s="1"/>
      <c r="O8223" s="1"/>
      <c r="P8223" s="1"/>
      <c r="T8223" s="1"/>
      <c r="U8223" s="1"/>
    </row>
    <row r="8224" spans="8:21" x14ac:dyDescent="0.3">
      <c r="H8224" s="1"/>
      <c r="K8224" s="1"/>
      <c r="O8224" s="1"/>
      <c r="P8224" s="1"/>
      <c r="T8224" s="1"/>
      <c r="U8224" s="1"/>
    </row>
    <row r="8225" spans="8:21" x14ac:dyDescent="0.3">
      <c r="H8225" s="1"/>
      <c r="K8225" s="1"/>
      <c r="O8225" s="1"/>
      <c r="P8225" s="1"/>
      <c r="T8225" s="1"/>
      <c r="U8225" s="1"/>
    </row>
    <row r="8226" spans="8:21" x14ac:dyDescent="0.3">
      <c r="H8226" s="1"/>
      <c r="K8226" s="1"/>
      <c r="O8226" s="1"/>
      <c r="P8226" s="1"/>
      <c r="T8226" s="1"/>
      <c r="U8226" s="1"/>
    </row>
    <row r="8227" spans="8:21" x14ac:dyDescent="0.3">
      <c r="H8227" s="1"/>
      <c r="K8227" s="1"/>
      <c r="O8227" s="1"/>
      <c r="P8227" s="1"/>
      <c r="T8227" s="1"/>
      <c r="U8227" s="1"/>
    </row>
    <row r="8228" spans="8:21" x14ac:dyDescent="0.3">
      <c r="H8228" s="1"/>
      <c r="K8228" s="1"/>
      <c r="O8228" s="1"/>
      <c r="P8228" s="1"/>
      <c r="T8228" s="1"/>
      <c r="U8228" s="1"/>
    </row>
    <row r="8229" spans="8:21" x14ac:dyDescent="0.3">
      <c r="H8229" s="1"/>
      <c r="K8229" s="1"/>
      <c r="O8229" s="1"/>
      <c r="P8229" s="1"/>
      <c r="T8229" s="1"/>
      <c r="U8229" s="1"/>
    </row>
    <row r="8230" spans="8:21" x14ac:dyDescent="0.3">
      <c r="H8230" s="1"/>
      <c r="K8230" s="1"/>
      <c r="O8230" s="1"/>
      <c r="P8230" s="1"/>
      <c r="T8230" s="1"/>
      <c r="U8230" s="1"/>
    </row>
    <row r="8231" spans="8:21" x14ac:dyDescent="0.3">
      <c r="H8231" s="1"/>
      <c r="K8231" s="1"/>
      <c r="O8231" s="1"/>
      <c r="P8231" s="1"/>
      <c r="T8231" s="1"/>
      <c r="U8231" s="1"/>
    </row>
    <row r="8232" spans="8:21" x14ac:dyDescent="0.3">
      <c r="H8232" s="1"/>
      <c r="K8232" s="1"/>
      <c r="O8232" s="1"/>
      <c r="P8232" s="1"/>
      <c r="T8232" s="1"/>
      <c r="U8232" s="1"/>
    </row>
    <row r="8233" spans="8:21" x14ac:dyDescent="0.3">
      <c r="H8233" s="1"/>
      <c r="K8233" s="1"/>
      <c r="O8233" s="1"/>
      <c r="P8233" s="1"/>
      <c r="T8233" s="1"/>
      <c r="U8233" s="1"/>
    </row>
    <row r="8234" spans="8:21" x14ac:dyDescent="0.3">
      <c r="H8234" s="1"/>
      <c r="K8234" s="1"/>
      <c r="O8234" s="1"/>
      <c r="P8234" s="1"/>
      <c r="T8234" s="1"/>
      <c r="U8234" s="1"/>
    </row>
    <row r="8235" spans="8:21" x14ac:dyDescent="0.3">
      <c r="H8235" s="1"/>
      <c r="K8235" s="1"/>
      <c r="O8235" s="1"/>
      <c r="P8235" s="1"/>
      <c r="T8235" s="1"/>
      <c r="U8235" s="1"/>
    </row>
    <row r="8236" spans="8:21" x14ac:dyDescent="0.3">
      <c r="H8236" s="1"/>
      <c r="K8236" s="1"/>
      <c r="O8236" s="1"/>
      <c r="P8236" s="1"/>
      <c r="T8236" s="1"/>
      <c r="U8236" s="1"/>
    </row>
    <row r="8237" spans="8:21" x14ac:dyDescent="0.3">
      <c r="H8237" s="1"/>
      <c r="K8237" s="1"/>
      <c r="O8237" s="1"/>
      <c r="P8237" s="1"/>
      <c r="T8237" s="1"/>
      <c r="U8237" s="1"/>
    </row>
    <row r="8238" spans="8:21" x14ac:dyDescent="0.3">
      <c r="H8238" s="1"/>
      <c r="K8238" s="1"/>
      <c r="O8238" s="1"/>
      <c r="P8238" s="1"/>
      <c r="T8238" s="1"/>
      <c r="U8238" s="1"/>
    </row>
    <row r="8239" spans="8:21" x14ac:dyDescent="0.3">
      <c r="H8239" s="1"/>
      <c r="K8239" s="1"/>
      <c r="O8239" s="1"/>
      <c r="P8239" s="1"/>
      <c r="T8239" s="1"/>
      <c r="U8239" s="1"/>
    </row>
    <row r="8240" spans="8:21" x14ac:dyDescent="0.3">
      <c r="H8240" s="1"/>
      <c r="K8240" s="1"/>
      <c r="O8240" s="1"/>
      <c r="P8240" s="1"/>
      <c r="T8240" s="1"/>
      <c r="U8240" s="1"/>
    </row>
    <row r="8241" spans="8:21" x14ac:dyDescent="0.3">
      <c r="H8241" s="1"/>
      <c r="K8241" s="1"/>
      <c r="O8241" s="1"/>
      <c r="P8241" s="1"/>
      <c r="T8241" s="1"/>
      <c r="U8241" s="1"/>
    </row>
    <row r="8242" spans="8:21" x14ac:dyDescent="0.3">
      <c r="H8242" s="1"/>
      <c r="K8242" s="1"/>
      <c r="O8242" s="1"/>
      <c r="P8242" s="1"/>
      <c r="T8242" s="1"/>
      <c r="U8242" s="1"/>
    </row>
    <row r="8243" spans="8:21" x14ac:dyDescent="0.3">
      <c r="H8243" s="1"/>
      <c r="K8243" s="1"/>
      <c r="O8243" s="1"/>
      <c r="P8243" s="1"/>
      <c r="T8243" s="1"/>
      <c r="U8243" s="1"/>
    </row>
    <row r="8244" spans="8:21" x14ac:dyDescent="0.3">
      <c r="H8244" s="1"/>
      <c r="K8244" s="1"/>
      <c r="O8244" s="1"/>
      <c r="P8244" s="1"/>
      <c r="T8244" s="1"/>
      <c r="U8244" s="1"/>
    </row>
    <row r="8245" spans="8:21" x14ac:dyDescent="0.3">
      <c r="H8245" s="1"/>
      <c r="K8245" s="1"/>
      <c r="O8245" s="1"/>
      <c r="P8245" s="1"/>
      <c r="T8245" s="1"/>
      <c r="U8245" s="1"/>
    </row>
    <row r="8246" spans="8:21" x14ac:dyDescent="0.3">
      <c r="H8246" s="1"/>
      <c r="K8246" s="1"/>
      <c r="O8246" s="1"/>
      <c r="P8246" s="1"/>
      <c r="T8246" s="1"/>
      <c r="U8246" s="1"/>
    </row>
    <row r="8247" spans="8:21" x14ac:dyDescent="0.3">
      <c r="H8247" s="1"/>
      <c r="K8247" s="1"/>
      <c r="O8247" s="1"/>
      <c r="P8247" s="1"/>
      <c r="T8247" s="1"/>
      <c r="U8247" s="1"/>
    </row>
    <row r="8248" spans="8:21" x14ac:dyDescent="0.3">
      <c r="H8248" s="1"/>
      <c r="K8248" s="1"/>
      <c r="O8248" s="1"/>
      <c r="P8248" s="1"/>
      <c r="T8248" s="1"/>
      <c r="U8248" s="1"/>
    </row>
    <row r="8249" spans="8:21" x14ac:dyDescent="0.3">
      <c r="H8249" s="1"/>
      <c r="K8249" s="1"/>
      <c r="O8249" s="1"/>
      <c r="P8249" s="1"/>
      <c r="T8249" s="1"/>
      <c r="U8249" s="1"/>
    </row>
    <row r="8250" spans="8:21" x14ac:dyDescent="0.3">
      <c r="H8250" s="1"/>
      <c r="K8250" s="1"/>
      <c r="O8250" s="1"/>
      <c r="P8250" s="1"/>
      <c r="T8250" s="1"/>
      <c r="U8250" s="1"/>
    </row>
    <row r="8251" spans="8:21" x14ac:dyDescent="0.3">
      <c r="H8251" s="1"/>
      <c r="K8251" s="1"/>
      <c r="O8251" s="1"/>
      <c r="P8251" s="1"/>
      <c r="T8251" s="1"/>
      <c r="U8251" s="1"/>
    </row>
    <row r="8252" spans="8:21" x14ac:dyDescent="0.3">
      <c r="H8252" s="1"/>
      <c r="K8252" s="1"/>
      <c r="O8252" s="1"/>
      <c r="P8252" s="1"/>
      <c r="T8252" s="1"/>
      <c r="U8252" s="1"/>
    </row>
    <row r="8253" spans="8:21" x14ac:dyDescent="0.3">
      <c r="H8253" s="1"/>
      <c r="K8253" s="1"/>
      <c r="O8253" s="1"/>
      <c r="P8253" s="1"/>
      <c r="T8253" s="1"/>
      <c r="U8253" s="1"/>
    </row>
    <row r="8254" spans="8:21" x14ac:dyDescent="0.3">
      <c r="H8254" s="1"/>
      <c r="K8254" s="1"/>
      <c r="O8254" s="1"/>
      <c r="P8254" s="1"/>
      <c r="T8254" s="1"/>
      <c r="U8254" s="1"/>
    </row>
    <row r="8255" spans="8:21" x14ac:dyDescent="0.3">
      <c r="H8255" s="1"/>
      <c r="K8255" s="1"/>
      <c r="O8255" s="1"/>
      <c r="P8255" s="1"/>
      <c r="T8255" s="1"/>
      <c r="U8255" s="1"/>
    </row>
    <row r="8256" spans="8:21" x14ac:dyDescent="0.3">
      <c r="H8256" s="1"/>
      <c r="K8256" s="1"/>
      <c r="O8256" s="1"/>
      <c r="P8256" s="1"/>
      <c r="T8256" s="1"/>
      <c r="U8256" s="1"/>
    </row>
    <row r="8257" spans="8:21" x14ac:dyDescent="0.3">
      <c r="H8257" s="1"/>
      <c r="K8257" s="1"/>
      <c r="O8257" s="1"/>
      <c r="P8257" s="1"/>
      <c r="T8257" s="1"/>
      <c r="U8257" s="1"/>
    </row>
    <row r="8258" spans="8:21" x14ac:dyDescent="0.3">
      <c r="H8258" s="1"/>
      <c r="K8258" s="1"/>
      <c r="O8258" s="1"/>
      <c r="P8258" s="1"/>
      <c r="T8258" s="1"/>
      <c r="U8258" s="1"/>
    </row>
    <row r="8259" spans="8:21" x14ac:dyDescent="0.3">
      <c r="H8259" s="1"/>
      <c r="K8259" s="1"/>
      <c r="O8259" s="1"/>
      <c r="P8259" s="1"/>
      <c r="T8259" s="1"/>
      <c r="U8259" s="1"/>
    </row>
    <row r="8260" spans="8:21" x14ac:dyDescent="0.3">
      <c r="H8260" s="1"/>
      <c r="K8260" s="1"/>
      <c r="O8260" s="1"/>
      <c r="P8260" s="1"/>
      <c r="T8260" s="1"/>
      <c r="U8260" s="1"/>
    </row>
    <row r="8261" spans="8:21" x14ac:dyDescent="0.3">
      <c r="H8261" s="1"/>
      <c r="K8261" s="1"/>
      <c r="O8261" s="1"/>
      <c r="P8261" s="1"/>
      <c r="T8261" s="1"/>
      <c r="U8261" s="1"/>
    </row>
    <row r="8262" spans="8:21" x14ac:dyDescent="0.3">
      <c r="H8262" s="1"/>
      <c r="K8262" s="1"/>
      <c r="O8262" s="1"/>
      <c r="P8262" s="1"/>
      <c r="T8262" s="1"/>
      <c r="U8262" s="1"/>
    </row>
    <row r="8263" spans="8:21" x14ac:dyDescent="0.3">
      <c r="H8263" s="1"/>
      <c r="K8263" s="1"/>
      <c r="O8263" s="1"/>
      <c r="P8263" s="1"/>
      <c r="T8263" s="1"/>
      <c r="U8263" s="1"/>
    </row>
    <row r="8264" spans="8:21" x14ac:dyDescent="0.3">
      <c r="H8264" s="1"/>
      <c r="K8264" s="1"/>
      <c r="O8264" s="1"/>
      <c r="P8264" s="1"/>
      <c r="T8264" s="1"/>
      <c r="U8264" s="1"/>
    </row>
    <row r="8265" spans="8:21" x14ac:dyDescent="0.3">
      <c r="H8265" s="1"/>
      <c r="K8265" s="1"/>
      <c r="O8265" s="1"/>
      <c r="P8265" s="1"/>
      <c r="T8265" s="1"/>
      <c r="U8265" s="1"/>
    </row>
    <row r="8266" spans="8:21" x14ac:dyDescent="0.3">
      <c r="H8266" s="1"/>
      <c r="K8266" s="1"/>
      <c r="O8266" s="1"/>
      <c r="P8266" s="1"/>
      <c r="T8266" s="1"/>
      <c r="U8266" s="1"/>
    </row>
    <row r="8267" spans="8:21" x14ac:dyDescent="0.3">
      <c r="H8267" s="1"/>
      <c r="K8267" s="1"/>
      <c r="O8267" s="1"/>
      <c r="P8267" s="1"/>
      <c r="T8267" s="1"/>
      <c r="U8267" s="1"/>
    </row>
    <row r="8268" spans="8:21" x14ac:dyDescent="0.3">
      <c r="H8268" s="1"/>
      <c r="K8268" s="1"/>
      <c r="O8268" s="1"/>
      <c r="P8268" s="1"/>
      <c r="T8268" s="1"/>
      <c r="U8268" s="1"/>
    </row>
    <row r="8269" spans="8:21" x14ac:dyDescent="0.3">
      <c r="H8269" s="1"/>
      <c r="K8269" s="1"/>
      <c r="O8269" s="1"/>
      <c r="P8269" s="1"/>
      <c r="T8269" s="1"/>
      <c r="U8269" s="1"/>
    </row>
    <row r="8270" spans="8:21" x14ac:dyDescent="0.3">
      <c r="H8270" s="1"/>
      <c r="K8270" s="1"/>
      <c r="O8270" s="1"/>
      <c r="P8270" s="1"/>
      <c r="T8270" s="1"/>
      <c r="U8270" s="1"/>
    </row>
    <row r="8271" spans="8:21" x14ac:dyDescent="0.3">
      <c r="H8271" s="1"/>
      <c r="K8271" s="1"/>
      <c r="O8271" s="1"/>
      <c r="P8271" s="1"/>
      <c r="T8271" s="1"/>
      <c r="U8271" s="1"/>
    </row>
    <row r="8272" spans="8:21" x14ac:dyDescent="0.3">
      <c r="H8272" s="1"/>
      <c r="K8272" s="1"/>
      <c r="O8272" s="1"/>
      <c r="P8272" s="1"/>
      <c r="T8272" s="1"/>
      <c r="U8272" s="1"/>
    </row>
    <row r="8273" spans="8:21" x14ac:dyDescent="0.3">
      <c r="H8273" s="1"/>
      <c r="K8273" s="1"/>
      <c r="O8273" s="1"/>
      <c r="P8273" s="1"/>
      <c r="T8273" s="1"/>
      <c r="U8273" s="1"/>
    </row>
    <row r="8274" spans="8:21" x14ac:dyDescent="0.3">
      <c r="H8274" s="1"/>
      <c r="K8274" s="1"/>
      <c r="O8274" s="1"/>
      <c r="P8274" s="1"/>
      <c r="T8274" s="1"/>
      <c r="U8274" s="1"/>
    </row>
    <row r="8275" spans="8:21" x14ac:dyDescent="0.3">
      <c r="H8275" s="1"/>
      <c r="K8275" s="1"/>
      <c r="O8275" s="1"/>
      <c r="P8275" s="1"/>
      <c r="T8275" s="1"/>
      <c r="U8275" s="1"/>
    </row>
    <row r="8276" spans="8:21" x14ac:dyDescent="0.3">
      <c r="H8276" s="1"/>
      <c r="K8276" s="1"/>
      <c r="O8276" s="1"/>
      <c r="P8276" s="1"/>
      <c r="T8276" s="1"/>
      <c r="U8276" s="1"/>
    </row>
    <row r="8277" spans="8:21" x14ac:dyDescent="0.3">
      <c r="H8277" s="1"/>
      <c r="K8277" s="1"/>
      <c r="O8277" s="1"/>
      <c r="P8277" s="1"/>
      <c r="T8277" s="1"/>
      <c r="U8277" s="1"/>
    </row>
    <row r="8278" spans="8:21" x14ac:dyDescent="0.3">
      <c r="H8278" s="1"/>
      <c r="K8278" s="1"/>
      <c r="O8278" s="1"/>
      <c r="P8278" s="1"/>
      <c r="T8278" s="1"/>
      <c r="U8278" s="1"/>
    </row>
    <row r="8279" spans="8:21" x14ac:dyDescent="0.3">
      <c r="H8279" s="1"/>
      <c r="K8279" s="1"/>
      <c r="O8279" s="1"/>
      <c r="P8279" s="1"/>
      <c r="T8279" s="1"/>
      <c r="U8279" s="1"/>
    </row>
    <row r="8280" spans="8:21" x14ac:dyDescent="0.3">
      <c r="H8280" s="1"/>
      <c r="K8280" s="1"/>
      <c r="O8280" s="1"/>
      <c r="P8280" s="1"/>
      <c r="T8280" s="1"/>
      <c r="U8280" s="1"/>
    </row>
    <row r="8281" spans="8:21" x14ac:dyDescent="0.3">
      <c r="H8281" s="1"/>
      <c r="K8281" s="1"/>
      <c r="O8281" s="1"/>
      <c r="P8281" s="1"/>
      <c r="T8281" s="1"/>
      <c r="U8281" s="1"/>
    </row>
    <row r="8282" spans="8:21" x14ac:dyDescent="0.3">
      <c r="H8282" s="1"/>
      <c r="K8282" s="1"/>
      <c r="O8282" s="1"/>
      <c r="P8282" s="1"/>
      <c r="T8282" s="1"/>
      <c r="U8282" s="1"/>
    </row>
    <row r="8283" spans="8:21" x14ac:dyDescent="0.3">
      <c r="H8283" s="1"/>
      <c r="K8283" s="1"/>
      <c r="O8283" s="1"/>
      <c r="P8283" s="1"/>
      <c r="T8283" s="1"/>
      <c r="U8283" s="1"/>
    </row>
    <row r="8284" spans="8:21" x14ac:dyDescent="0.3">
      <c r="H8284" s="1"/>
      <c r="K8284" s="1"/>
      <c r="O8284" s="1"/>
      <c r="P8284" s="1"/>
      <c r="T8284" s="1"/>
      <c r="U8284" s="1"/>
    </row>
    <row r="8285" spans="8:21" x14ac:dyDescent="0.3">
      <c r="H8285" s="1"/>
      <c r="K8285" s="1"/>
      <c r="O8285" s="1"/>
      <c r="P8285" s="1"/>
      <c r="T8285" s="1"/>
      <c r="U8285" s="1"/>
    </row>
    <row r="8286" spans="8:21" x14ac:dyDescent="0.3">
      <c r="H8286" s="1"/>
      <c r="K8286" s="1"/>
      <c r="O8286" s="1"/>
      <c r="P8286" s="1"/>
      <c r="T8286" s="1"/>
      <c r="U8286" s="1"/>
    </row>
    <row r="8287" spans="8:21" x14ac:dyDescent="0.3">
      <c r="H8287" s="1"/>
      <c r="K8287" s="1"/>
      <c r="O8287" s="1"/>
      <c r="P8287" s="1"/>
      <c r="T8287" s="1"/>
      <c r="U8287" s="1"/>
    </row>
    <row r="8288" spans="8:21" x14ac:dyDescent="0.3">
      <c r="H8288" s="1"/>
      <c r="K8288" s="1"/>
      <c r="O8288" s="1"/>
      <c r="P8288" s="1"/>
      <c r="T8288" s="1"/>
      <c r="U8288" s="1"/>
    </row>
    <row r="8289" spans="8:21" x14ac:dyDescent="0.3">
      <c r="H8289" s="1"/>
      <c r="K8289" s="1"/>
      <c r="O8289" s="1"/>
      <c r="P8289" s="1"/>
      <c r="T8289" s="1"/>
      <c r="U8289" s="1"/>
    </row>
    <row r="8290" spans="8:21" x14ac:dyDescent="0.3">
      <c r="H8290" s="1"/>
      <c r="K8290" s="1"/>
      <c r="O8290" s="1"/>
      <c r="P8290" s="1"/>
      <c r="T8290" s="1"/>
      <c r="U8290" s="1"/>
    </row>
    <row r="8291" spans="8:21" x14ac:dyDescent="0.3">
      <c r="H8291" s="1"/>
      <c r="K8291" s="1"/>
      <c r="O8291" s="1"/>
      <c r="P8291" s="1"/>
      <c r="T8291" s="1"/>
      <c r="U8291" s="1"/>
    </row>
    <row r="8292" spans="8:21" x14ac:dyDescent="0.3">
      <c r="H8292" s="1"/>
      <c r="K8292" s="1"/>
      <c r="O8292" s="1"/>
      <c r="P8292" s="1"/>
      <c r="T8292" s="1"/>
      <c r="U8292" s="1"/>
    </row>
    <row r="8293" spans="8:21" x14ac:dyDescent="0.3">
      <c r="H8293" s="1"/>
      <c r="K8293" s="1"/>
      <c r="O8293" s="1"/>
      <c r="P8293" s="1"/>
      <c r="T8293" s="1"/>
      <c r="U8293" s="1"/>
    </row>
    <row r="8294" spans="8:21" x14ac:dyDescent="0.3">
      <c r="H8294" s="1"/>
      <c r="K8294" s="1"/>
      <c r="O8294" s="1"/>
      <c r="P8294" s="1"/>
      <c r="T8294" s="1"/>
      <c r="U8294" s="1"/>
    </row>
    <row r="8295" spans="8:21" x14ac:dyDescent="0.3">
      <c r="H8295" s="1"/>
      <c r="K8295" s="1"/>
      <c r="O8295" s="1"/>
      <c r="P8295" s="1"/>
      <c r="T8295" s="1"/>
      <c r="U8295" s="1"/>
    </row>
    <row r="8296" spans="8:21" x14ac:dyDescent="0.3">
      <c r="H8296" s="1"/>
      <c r="K8296" s="1"/>
      <c r="O8296" s="1"/>
      <c r="P8296" s="1"/>
      <c r="T8296" s="1"/>
      <c r="U8296" s="1"/>
    </row>
    <row r="8297" spans="8:21" x14ac:dyDescent="0.3">
      <c r="H8297" s="1"/>
      <c r="K8297" s="1"/>
      <c r="O8297" s="1"/>
      <c r="P8297" s="1"/>
      <c r="T8297" s="1"/>
      <c r="U8297" s="1"/>
    </row>
    <row r="8298" spans="8:21" x14ac:dyDescent="0.3">
      <c r="H8298" s="1"/>
      <c r="K8298" s="1"/>
      <c r="O8298" s="1"/>
      <c r="P8298" s="1"/>
      <c r="T8298" s="1"/>
      <c r="U8298" s="1"/>
    </row>
    <row r="8299" spans="8:21" x14ac:dyDescent="0.3">
      <c r="H8299" s="1"/>
      <c r="K8299" s="1"/>
      <c r="O8299" s="1"/>
      <c r="P8299" s="1"/>
      <c r="T8299" s="1"/>
      <c r="U8299" s="1"/>
    </row>
    <row r="8300" spans="8:21" x14ac:dyDescent="0.3">
      <c r="H8300" s="1"/>
      <c r="K8300" s="1"/>
      <c r="O8300" s="1"/>
      <c r="P8300" s="1"/>
      <c r="T8300" s="1"/>
      <c r="U8300" s="1"/>
    </row>
    <row r="8301" spans="8:21" x14ac:dyDescent="0.3">
      <c r="H8301" s="1"/>
      <c r="K8301" s="1"/>
      <c r="O8301" s="1"/>
      <c r="P8301" s="1"/>
      <c r="T8301" s="1"/>
      <c r="U8301" s="1"/>
    </row>
    <row r="8302" spans="8:21" x14ac:dyDescent="0.3">
      <c r="H8302" s="1"/>
      <c r="K8302" s="1"/>
      <c r="O8302" s="1"/>
      <c r="P8302" s="1"/>
      <c r="T8302" s="1"/>
      <c r="U8302" s="1"/>
    </row>
    <row r="8303" spans="8:21" x14ac:dyDescent="0.3">
      <c r="H8303" s="1"/>
      <c r="K8303" s="1"/>
      <c r="O8303" s="1"/>
      <c r="P8303" s="1"/>
      <c r="T8303" s="1"/>
      <c r="U8303" s="1"/>
    </row>
    <row r="8304" spans="8:21" x14ac:dyDescent="0.3">
      <c r="H8304" s="1"/>
      <c r="K8304" s="1"/>
      <c r="O8304" s="1"/>
      <c r="P8304" s="1"/>
      <c r="T8304" s="1"/>
      <c r="U8304" s="1"/>
    </row>
    <row r="8305" spans="8:21" x14ac:dyDescent="0.3">
      <c r="H8305" s="1"/>
      <c r="K8305" s="1"/>
      <c r="O8305" s="1"/>
      <c r="P8305" s="1"/>
      <c r="T8305" s="1"/>
      <c r="U8305" s="1"/>
    </row>
    <row r="8306" spans="8:21" x14ac:dyDescent="0.3">
      <c r="H8306" s="1"/>
      <c r="K8306" s="1"/>
      <c r="O8306" s="1"/>
      <c r="P8306" s="1"/>
      <c r="T8306" s="1"/>
      <c r="U8306" s="1"/>
    </row>
    <row r="8307" spans="8:21" x14ac:dyDescent="0.3">
      <c r="H8307" s="1"/>
      <c r="K8307" s="1"/>
      <c r="O8307" s="1"/>
      <c r="P8307" s="1"/>
      <c r="T8307" s="1"/>
      <c r="U8307" s="1"/>
    </row>
    <row r="8308" spans="8:21" x14ac:dyDescent="0.3">
      <c r="H8308" s="1"/>
      <c r="K8308" s="1"/>
      <c r="O8308" s="1"/>
      <c r="P8308" s="1"/>
      <c r="T8308" s="1"/>
      <c r="U8308" s="1"/>
    </row>
    <row r="8309" spans="8:21" x14ac:dyDescent="0.3">
      <c r="H8309" s="1"/>
      <c r="K8309" s="1"/>
      <c r="O8309" s="1"/>
      <c r="P8309" s="1"/>
      <c r="T8309" s="1"/>
      <c r="U8309" s="1"/>
    </row>
    <row r="8310" spans="8:21" x14ac:dyDescent="0.3">
      <c r="H8310" s="1"/>
      <c r="K8310" s="1"/>
      <c r="O8310" s="1"/>
      <c r="P8310" s="1"/>
      <c r="T8310" s="1"/>
      <c r="U8310" s="1"/>
    </row>
    <row r="8311" spans="8:21" x14ac:dyDescent="0.3">
      <c r="H8311" s="1"/>
      <c r="K8311" s="1"/>
      <c r="O8311" s="1"/>
      <c r="P8311" s="1"/>
      <c r="T8311" s="1"/>
      <c r="U8311" s="1"/>
    </row>
    <row r="8312" spans="8:21" x14ac:dyDescent="0.3">
      <c r="H8312" s="1"/>
      <c r="K8312" s="1"/>
      <c r="O8312" s="1"/>
      <c r="P8312" s="1"/>
      <c r="T8312" s="1"/>
      <c r="U8312" s="1"/>
    </row>
    <row r="8313" spans="8:21" x14ac:dyDescent="0.3">
      <c r="H8313" s="1"/>
      <c r="K8313" s="1"/>
      <c r="O8313" s="1"/>
      <c r="P8313" s="1"/>
      <c r="T8313" s="1"/>
      <c r="U8313" s="1"/>
    </row>
    <row r="8314" spans="8:21" x14ac:dyDescent="0.3">
      <c r="H8314" s="1"/>
      <c r="K8314" s="1"/>
      <c r="O8314" s="1"/>
      <c r="P8314" s="1"/>
      <c r="T8314" s="1"/>
      <c r="U8314" s="1"/>
    </row>
    <row r="8315" spans="8:21" x14ac:dyDescent="0.3">
      <c r="H8315" s="1"/>
      <c r="K8315" s="1"/>
      <c r="O8315" s="1"/>
      <c r="P8315" s="1"/>
      <c r="T8315" s="1"/>
      <c r="U8315" s="1"/>
    </row>
    <row r="8316" spans="8:21" x14ac:dyDescent="0.3">
      <c r="H8316" s="1"/>
      <c r="K8316" s="1"/>
      <c r="O8316" s="1"/>
      <c r="P8316" s="1"/>
      <c r="T8316" s="1"/>
      <c r="U8316" s="1"/>
    </row>
    <row r="8317" spans="8:21" x14ac:dyDescent="0.3">
      <c r="H8317" s="1"/>
      <c r="K8317" s="1"/>
      <c r="O8317" s="1"/>
      <c r="P8317" s="1"/>
      <c r="T8317" s="1"/>
      <c r="U8317" s="1"/>
    </row>
    <row r="8318" spans="8:21" x14ac:dyDescent="0.3">
      <c r="H8318" s="1"/>
      <c r="K8318" s="1"/>
      <c r="O8318" s="1"/>
      <c r="P8318" s="1"/>
      <c r="T8318" s="1"/>
      <c r="U8318" s="1"/>
    </row>
    <row r="8319" spans="8:21" x14ac:dyDescent="0.3">
      <c r="H8319" s="1"/>
      <c r="K8319" s="1"/>
      <c r="O8319" s="1"/>
      <c r="P8319" s="1"/>
      <c r="T8319" s="1"/>
      <c r="U8319" s="1"/>
    </row>
    <row r="8320" spans="8:21" x14ac:dyDescent="0.3">
      <c r="H8320" s="1"/>
      <c r="K8320" s="1"/>
      <c r="O8320" s="1"/>
      <c r="P8320" s="1"/>
      <c r="T8320" s="1"/>
      <c r="U8320" s="1"/>
    </row>
    <row r="8321" spans="8:21" x14ac:dyDescent="0.3">
      <c r="H8321" s="1"/>
      <c r="K8321" s="1"/>
      <c r="O8321" s="1"/>
      <c r="P8321" s="1"/>
      <c r="T8321" s="1"/>
      <c r="U8321" s="1"/>
    </row>
    <row r="8322" spans="8:21" x14ac:dyDescent="0.3">
      <c r="H8322" s="1"/>
      <c r="K8322" s="1"/>
      <c r="O8322" s="1"/>
      <c r="P8322" s="1"/>
      <c r="T8322" s="1"/>
      <c r="U8322" s="1"/>
    </row>
    <row r="8323" spans="8:21" x14ac:dyDescent="0.3">
      <c r="H8323" s="1"/>
      <c r="K8323" s="1"/>
      <c r="O8323" s="1"/>
      <c r="P8323" s="1"/>
      <c r="T8323" s="1"/>
      <c r="U8323" s="1"/>
    </row>
    <row r="8324" spans="8:21" x14ac:dyDescent="0.3">
      <c r="H8324" s="1"/>
      <c r="K8324" s="1"/>
      <c r="O8324" s="1"/>
      <c r="P8324" s="1"/>
      <c r="T8324" s="1"/>
      <c r="U8324" s="1"/>
    </row>
    <row r="8325" spans="8:21" x14ac:dyDescent="0.3">
      <c r="H8325" s="1"/>
      <c r="K8325" s="1"/>
      <c r="O8325" s="1"/>
      <c r="P8325" s="1"/>
      <c r="T8325" s="1"/>
      <c r="U8325" s="1"/>
    </row>
    <row r="8326" spans="8:21" x14ac:dyDescent="0.3">
      <c r="H8326" s="1"/>
      <c r="K8326" s="1"/>
      <c r="O8326" s="1"/>
      <c r="P8326" s="1"/>
      <c r="T8326" s="1"/>
      <c r="U8326" s="1"/>
    </row>
    <row r="8327" spans="8:21" x14ac:dyDescent="0.3">
      <c r="H8327" s="1"/>
      <c r="K8327" s="1"/>
      <c r="O8327" s="1"/>
      <c r="P8327" s="1"/>
      <c r="T8327" s="1"/>
      <c r="U8327" s="1"/>
    </row>
    <row r="8328" spans="8:21" x14ac:dyDescent="0.3">
      <c r="H8328" s="1"/>
      <c r="K8328" s="1"/>
      <c r="O8328" s="1"/>
      <c r="P8328" s="1"/>
      <c r="T8328" s="1"/>
      <c r="U8328" s="1"/>
    </row>
    <row r="8329" spans="8:21" x14ac:dyDescent="0.3">
      <c r="H8329" s="1"/>
      <c r="K8329" s="1"/>
      <c r="O8329" s="1"/>
      <c r="P8329" s="1"/>
      <c r="T8329" s="1"/>
      <c r="U8329" s="1"/>
    </row>
    <row r="8330" spans="8:21" x14ac:dyDescent="0.3">
      <c r="H8330" s="1"/>
      <c r="K8330" s="1"/>
      <c r="O8330" s="1"/>
      <c r="P8330" s="1"/>
      <c r="T8330" s="1"/>
      <c r="U8330" s="1"/>
    </row>
    <row r="8331" spans="8:21" x14ac:dyDescent="0.3">
      <c r="H8331" s="1"/>
      <c r="K8331" s="1"/>
      <c r="O8331" s="1"/>
      <c r="P8331" s="1"/>
      <c r="T8331" s="1"/>
      <c r="U8331" s="1"/>
    </row>
    <row r="8332" spans="8:21" x14ac:dyDescent="0.3">
      <c r="H8332" s="1"/>
      <c r="K8332" s="1"/>
      <c r="O8332" s="1"/>
      <c r="P8332" s="1"/>
      <c r="T8332" s="1"/>
      <c r="U8332" s="1"/>
    </row>
    <row r="8333" spans="8:21" x14ac:dyDescent="0.3">
      <c r="H8333" s="1"/>
      <c r="K8333" s="1"/>
      <c r="O8333" s="1"/>
      <c r="P8333" s="1"/>
      <c r="T8333" s="1"/>
      <c r="U8333" s="1"/>
    </row>
    <row r="8334" spans="8:21" x14ac:dyDescent="0.3">
      <c r="H8334" s="1"/>
      <c r="K8334" s="1"/>
      <c r="O8334" s="1"/>
      <c r="P8334" s="1"/>
      <c r="T8334" s="1"/>
      <c r="U8334" s="1"/>
    </row>
    <row r="8335" spans="8:21" x14ac:dyDescent="0.3">
      <c r="H8335" s="1"/>
      <c r="K8335" s="1"/>
      <c r="O8335" s="1"/>
      <c r="P8335" s="1"/>
      <c r="T8335" s="1"/>
      <c r="U8335" s="1"/>
    </row>
    <row r="8336" spans="8:21" x14ac:dyDescent="0.3">
      <c r="H8336" s="1"/>
      <c r="K8336" s="1"/>
      <c r="O8336" s="1"/>
      <c r="P8336" s="1"/>
      <c r="T8336" s="1"/>
      <c r="U8336" s="1"/>
    </row>
    <row r="8337" spans="8:21" x14ac:dyDescent="0.3">
      <c r="H8337" s="1"/>
      <c r="K8337" s="1"/>
      <c r="O8337" s="1"/>
      <c r="P8337" s="1"/>
      <c r="T8337" s="1"/>
      <c r="U8337" s="1"/>
    </row>
    <row r="8338" spans="8:21" x14ac:dyDescent="0.3">
      <c r="H8338" s="1"/>
      <c r="K8338" s="1"/>
      <c r="O8338" s="1"/>
      <c r="P8338" s="1"/>
      <c r="T8338" s="1"/>
      <c r="U8338" s="1"/>
    </row>
    <row r="8339" spans="8:21" x14ac:dyDescent="0.3">
      <c r="H8339" s="1"/>
      <c r="K8339" s="1"/>
      <c r="O8339" s="1"/>
      <c r="P8339" s="1"/>
      <c r="T8339" s="1"/>
      <c r="U8339" s="1"/>
    </row>
    <row r="8340" spans="8:21" x14ac:dyDescent="0.3">
      <c r="H8340" s="1"/>
      <c r="K8340" s="1"/>
      <c r="O8340" s="1"/>
      <c r="P8340" s="1"/>
      <c r="T8340" s="1"/>
      <c r="U8340" s="1"/>
    </row>
    <row r="8341" spans="8:21" x14ac:dyDescent="0.3">
      <c r="H8341" s="1"/>
      <c r="K8341" s="1"/>
      <c r="O8341" s="1"/>
      <c r="P8341" s="1"/>
      <c r="T8341" s="1"/>
      <c r="U8341" s="1"/>
    </row>
    <row r="8342" spans="8:21" x14ac:dyDescent="0.3">
      <c r="H8342" s="1"/>
      <c r="K8342" s="1"/>
      <c r="O8342" s="1"/>
      <c r="P8342" s="1"/>
      <c r="T8342" s="1"/>
      <c r="U8342" s="1"/>
    </row>
    <row r="8343" spans="8:21" x14ac:dyDescent="0.3">
      <c r="H8343" s="1"/>
      <c r="K8343" s="1"/>
      <c r="O8343" s="1"/>
      <c r="P8343" s="1"/>
      <c r="T8343" s="1"/>
      <c r="U8343" s="1"/>
    </row>
    <row r="8344" spans="8:21" x14ac:dyDescent="0.3">
      <c r="H8344" s="1"/>
      <c r="K8344" s="1"/>
      <c r="O8344" s="1"/>
      <c r="P8344" s="1"/>
      <c r="T8344" s="1"/>
      <c r="U8344" s="1"/>
    </row>
    <row r="8345" spans="8:21" x14ac:dyDescent="0.3">
      <c r="H8345" s="1"/>
      <c r="K8345" s="1"/>
      <c r="O8345" s="1"/>
      <c r="P8345" s="1"/>
      <c r="T8345" s="1"/>
      <c r="U8345" s="1"/>
    </row>
    <row r="8346" spans="8:21" x14ac:dyDescent="0.3">
      <c r="H8346" s="1"/>
      <c r="K8346" s="1"/>
      <c r="O8346" s="1"/>
      <c r="P8346" s="1"/>
      <c r="T8346" s="1"/>
      <c r="U8346" s="1"/>
    </row>
    <row r="8347" spans="8:21" x14ac:dyDescent="0.3">
      <c r="H8347" s="1"/>
      <c r="K8347" s="1"/>
      <c r="O8347" s="1"/>
      <c r="P8347" s="1"/>
      <c r="T8347" s="1"/>
      <c r="U8347" s="1"/>
    </row>
    <row r="8348" spans="8:21" x14ac:dyDescent="0.3">
      <c r="H8348" s="1"/>
      <c r="K8348" s="1"/>
      <c r="O8348" s="1"/>
      <c r="P8348" s="1"/>
      <c r="T8348" s="1"/>
      <c r="U8348" s="1"/>
    </row>
    <row r="8349" spans="8:21" x14ac:dyDescent="0.3">
      <c r="H8349" s="1"/>
      <c r="K8349" s="1"/>
      <c r="O8349" s="1"/>
      <c r="P8349" s="1"/>
      <c r="T8349" s="1"/>
      <c r="U8349" s="1"/>
    </row>
    <row r="8350" spans="8:21" x14ac:dyDescent="0.3">
      <c r="H8350" s="1"/>
      <c r="K8350" s="1"/>
      <c r="O8350" s="1"/>
      <c r="P8350" s="1"/>
      <c r="T8350" s="1"/>
      <c r="U8350" s="1"/>
    </row>
    <row r="8351" spans="8:21" x14ac:dyDescent="0.3">
      <c r="H8351" s="1"/>
      <c r="K8351" s="1"/>
      <c r="O8351" s="1"/>
      <c r="P8351" s="1"/>
      <c r="T8351" s="1"/>
      <c r="U8351" s="1"/>
    </row>
    <row r="8352" spans="8:21" x14ac:dyDescent="0.3">
      <c r="H8352" s="1"/>
      <c r="K8352" s="1"/>
      <c r="O8352" s="1"/>
      <c r="P8352" s="1"/>
      <c r="T8352" s="1"/>
      <c r="U8352" s="1"/>
    </row>
    <row r="8353" spans="8:21" x14ac:dyDescent="0.3">
      <c r="H8353" s="1"/>
      <c r="K8353" s="1"/>
      <c r="O8353" s="1"/>
      <c r="P8353" s="1"/>
      <c r="T8353" s="1"/>
      <c r="U8353" s="1"/>
    </row>
    <row r="8354" spans="8:21" x14ac:dyDescent="0.3">
      <c r="H8354" s="1"/>
      <c r="K8354" s="1"/>
      <c r="O8354" s="1"/>
      <c r="P8354" s="1"/>
      <c r="T8354" s="1"/>
      <c r="U8354" s="1"/>
    </row>
    <row r="8355" spans="8:21" x14ac:dyDescent="0.3">
      <c r="H8355" s="1"/>
      <c r="K8355" s="1"/>
      <c r="O8355" s="1"/>
      <c r="P8355" s="1"/>
      <c r="T8355" s="1"/>
      <c r="U8355" s="1"/>
    </row>
    <row r="8356" spans="8:21" x14ac:dyDescent="0.3">
      <c r="H8356" s="1"/>
      <c r="K8356" s="1"/>
      <c r="O8356" s="1"/>
      <c r="P8356" s="1"/>
      <c r="T8356" s="1"/>
      <c r="U8356" s="1"/>
    </row>
    <row r="8357" spans="8:21" x14ac:dyDescent="0.3">
      <c r="H8357" s="1"/>
      <c r="K8357" s="1"/>
      <c r="O8357" s="1"/>
      <c r="P8357" s="1"/>
      <c r="T8357" s="1"/>
      <c r="U8357" s="1"/>
    </row>
    <row r="8358" spans="8:21" x14ac:dyDescent="0.3">
      <c r="H8358" s="1"/>
      <c r="K8358" s="1"/>
      <c r="O8358" s="1"/>
      <c r="P8358" s="1"/>
      <c r="T8358" s="1"/>
      <c r="U8358" s="1"/>
    </row>
    <row r="8359" spans="8:21" x14ac:dyDescent="0.3">
      <c r="H8359" s="1"/>
      <c r="K8359" s="1"/>
      <c r="O8359" s="1"/>
      <c r="P8359" s="1"/>
      <c r="T8359" s="1"/>
      <c r="U8359" s="1"/>
    </row>
    <row r="8360" spans="8:21" x14ac:dyDescent="0.3">
      <c r="H8360" s="1"/>
      <c r="K8360" s="1"/>
      <c r="O8360" s="1"/>
      <c r="P8360" s="1"/>
      <c r="T8360" s="1"/>
      <c r="U8360" s="1"/>
    </row>
    <row r="8361" spans="8:21" x14ac:dyDescent="0.3">
      <c r="H8361" s="1"/>
      <c r="K8361" s="1"/>
      <c r="O8361" s="1"/>
      <c r="P8361" s="1"/>
      <c r="T8361" s="1"/>
      <c r="U8361" s="1"/>
    </row>
    <row r="8362" spans="8:21" x14ac:dyDescent="0.3">
      <c r="H8362" s="1"/>
      <c r="K8362" s="1"/>
      <c r="O8362" s="1"/>
      <c r="P8362" s="1"/>
      <c r="T8362" s="1"/>
      <c r="U8362" s="1"/>
    </row>
    <row r="8363" spans="8:21" x14ac:dyDescent="0.3">
      <c r="H8363" s="1"/>
      <c r="K8363" s="1"/>
      <c r="O8363" s="1"/>
      <c r="P8363" s="1"/>
      <c r="T8363" s="1"/>
      <c r="U8363" s="1"/>
    </row>
    <row r="8364" spans="8:21" x14ac:dyDescent="0.3">
      <c r="H8364" s="1"/>
      <c r="K8364" s="1"/>
      <c r="O8364" s="1"/>
      <c r="P8364" s="1"/>
      <c r="T8364" s="1"/>
      <c r="U8364" s="1"/>
    </row>
    <row r="8365" spans="8:21" x14ac:dyDescent="0.3">
      <c r="H8365" s="1"/>
      <c r="K8365" s="1"/>
      <c r="O8365" s="1"/>
      <c r="P8365" s="1"/>
      <c r="T8365" s="1"/>
      <c r="U8365" s="1"/>
    </row>
    <row r="8366" spans="8:21" x14ac:dyDescent="0.3">
      <c r="H8366" s="1"/>
      <c r="K8366" s="1"/>
      <c r="O8366" s="1"/>
      <c r="P8366" s="1"/>
      <c r="T8366" s="1"/>
      <c r="U8366" s="1"/>
    </row>
    <row r="8367" spans="8:21" x14ac:dyDescent="0.3">
      <c r="H8367" s="1"/>
      <c r="K8367" s="1"/>
      <c r="O8367" s="1"/>
      <c r="P8367" s="1"/>
      <c r="T8367" s="1"/>
      <c r="U8367" s="1"/>
    </row>
    <row r="8368" spans="8:21" x14ac:dyDescent="0.3">
      <c r="H8368" s="1"/>
      <c r="K8368" s="1"/>
      <c r="O8368" s="1"/>
      <c r="P8368" s="1"/>
      <c r="T8368" s="1"/>
      <c r="U8368" s="1"/>
    </row>
    <row r="8369" spans="8:21" x14ac:dyDescent="0.3">
      <c r="H8369" s="1"/>
      <c r="K8369" s="1"/>
      <c r="O8369" s="1"/>
      <c r="P8369" s="1"/>
      <c r="T8369" s="1"/>
      <c r="U8369" s="1"/>
    </row>
    <row r="8370" spans="8:21" x14ac:dyDescent="0.3">
      <c r="H8370" s="1"/>
      <c r="K8370" s="1"/>
      <c r="O8370" s="1"/>
      <c r="P8370" s="1"/>
      <c r="T8370" s="1"/>
      <c r="U8370" s="1"/>
    </row>
    <row r="8371" spans="8:21" x14ac:dyDescent="0.3">
      <c r="H8371" s="1"/>
      <c r="K8371" s="1"/>
      <c r="O8371" s="1"/>
      <c r="P8371" s="1"/>
      <c r="T8371" s="1"/>
      <c r="U8371" s="1"/>
    </row>
    <row r="8372" spans="8:21" x14ac:dyDescent="0.3">
      <c r="H8372" s="1"/>
      <c r="K8372" s="1"/>
      <c r="O8372" s="1"/>
      <c r="P8372" s="1"/>
      <c r="T8372" s="1"/>
      <c r="U8372" s="1"/>
    </row>
    <row r="8373" spans="8:21" x14ac:dyDescent="0.3">
      <c r="H8373" s="1"/>
      <c r="K8373" s="1"/>
      <c r="O8373" s="1"/>
      <c r="P8373" s="1"/>
      <c r="T8373" s="1"/>
      <c r="U8373" s="1"/>
    </row>
    <row r="8374" spans="8:21" x14ac:dyDescent="0.3">
      <c r="H8374" s="1"/>
      <c r="K8374" s="1"/>
      <c r="O8374" s="1"/>
      <c r="P8374" s="1"/>
      <c r="T8374" s="1"/>
      <c r="U8374" s="1"/>
    </row>
    <row r="8375" spans="8:21" x14ac:dyDescent="0.3">
      <c r="H8375" s="1"/>
      <c r="K8375" s="1"/>
      <c r="O8375" s="1"/>
      <c r="P8375" s="1"/>
      <c r="T8375" s="1"/>
      <c r="U8375" s="1"/>
    </row>
    <row r="8376" spans="8:21" x14ac:dyDescent="0.3">
      <c r="H8376" s="1"/>
      <c r="K8376" s="1"/>
      <c r="O8376" s="1"/>
      <c r="P8376" s="1"/>
      <c r="T8376" s="1"/>
      <c r="U8376" s="1"/>
    </row>
    <row r="8377" spans="8:21" x14ac:dyDescent="0.3">
      <c r="H8377" s="1"/>
      <c r="K8377" s="1"/>
      <c r="O8377" s="1"/>
      <c r="P8377" s="1"/>
      <c r="T8377" s="1"/>
      <c r="U8377" s="1"/>
    </row>
    <row r="8378" spans="8:21" x14ac:dyDescent="0.3">
      <c r="H8378" s="1"/>
      <c r="K8378" s="1"/>
      <c r="O8378" s="1"/>
      <c r="P8378" s="1"/>
      <c r="T8378" s="1"/>
      <c r="U8378" s="1"/>
    </row>
    <row r="8379" spans="8:21" x14ac:dyDescent="0.3">
      <c r="H8379" s="1"/>
      <c r="K8379" s="1"/>
      <c r="O8379" s="1"/>
      <c r="P8379" s="1"/>
      <c r="T8379" s="1"/>
      <c r="U8379" s="1"/>
    </row>
    <row r="8380" spans="8:21" x14ac:dyDescent="0.3">
      <c r="H8380" s="1"/>
      <c r="K8380" s="1"/>
      <c r="O8380" s="1"/>
      <c r="P8380" s="1"/>
      <c r="T8380" s="1"/>
      <c r="U8380" s="1"/>
    </row>
    <row r="8381" spans="8:21" x14ac:dyDescent="0.3">
      <c r="H8381" s="1"/>
      <c r="K8381" s="1"/>
      <c r="O8381" s="1"/>
      <c r="P8381" s="1"/>
      <c r="T8381" s="1"/>
      <c r="U8381" s="1"/>
    </row>
    <row r="8382" spans="8:21" x14ac:dyDescent="0.3">
      <c r="H8382" s="1"/>
      <c r="K8382" s="1"/>
      <c r="O8382" s="1"/>
      <c r="P8382" s="1"/>
      <c r="T8382" s="1"/>
      <c r="U8382" s="1"/>
    </row>
    <row r="8383" spans="8:21" x14ac:dyDescent="0.3">
      <c r="H8383" s="1"/>
      <c r="K8383" s="1"/>
      <c r="O8383" s="1"/>
      <c r="P8383" s="1"/>
      <c r="T8383" s="1"/>
      <c r="U8383" s="1"/>
    </row>
    <row r="8384" spans="8:21" x14ac:dyDescent="0.3">
      <c r="H8384" s="1"/>
      <c r="K8384" s="1"/>
      <c r="O8384" s="1"/>
      <c r="P8384" s="1"/>
      <c r="T8384" s="1"/>
      <c r="U8384" s="1"/>
    </row>
    <row r="8385" spans="8:21" x14ac:dyDescent="0.3">
      <c r="H8385" s="1"/>
      <c r="K8385" s="1"/>
      <c r="O8385" s="1"/>
      <c r="P8385" s="1"/>
      <c r="T8385" s="1"/>
      <c r="U8385" s="1"/>
    </row>
    <row r="8386" spans="8:21" x14ac:dyDescent="0.3">
      <c r="H8386" s="1"/>
      <c r="K8386" s="1"/>
      <c r="O8386" s="1"/>
      <c r="P8386" s="1"/>
      <c r="T8386" s="1"/>
      <c r="U8386" s="1"/>
    </row>
    <row r="8387" spans="8:21" x14ac:dyDescent="0.3">
      <c r="H8387" s="1"/>
      <c r="K8387" s="1"/>
      <c r="O8387" s="1"/>
      <c r="P8387" s="1"/>
      <c r="T8387" s="1"/>
      <c r="U8387" s="1"/>
    </row>
    <row r="8388" spans="8:21" x14ac:dyDescent="0.3">
      <c r="H8388" s="1"/>
      <c r="K8388" s="1"/>
      <c r="O8388" s="1"/>
      <c r="P8388" s="1"/>
      <c r="T8388" s="1"/>
      <c r="U8388" s="1"/>
    </row>
    <row r="8389" spans="8:21" x14ac:dyDescent="0.3">
      <c r="H8389" s="1"/>
      <c r="K8389" s="1"/>
      <c r="O8389" s="1"/>
      <c r="P8389" s="1"/>
      <c r="T8389" s="1"/>
      <c r="U8389" s="1"/>
    </row>
    <row r="8390" spans="8:21" x14ac:dyDescent="0.3">
      <c r="H8390" s="1"/>
      <c r="K8390" s="1"/>
      <c r="O8390" s="1"/>
      <c r="P8390" s="1"/>
      <c r="T8390" s="1"/>
      <c r="U8390" s="1"/>
    </row>
    <row r="8391" spans="8:21" x14ac:dyDescent="0.3">
      <c r="H8391" s="1"/>
      <c r="K8391" s="1"/>
      <c r="O8391" s="1"/>
      <c r="P8391" s="1"/>
      <c r="T8391" s="1"/>
      <c r="U8391" s="1"/>
    </row>
    <row r="8392" spans="8:21" x14ac:dyDescent="0.3">
      <c r="H8392" s="1"/>
      <c r="K8392" s="1"/>
      <c r="O8392" s="1"/>
      <c r="P8392" s="1"/>
      <c r="T8392" s="1"/>
      <c r="U8392" s="1"/>
    </row>
    <row r="8393" spans="8:21" x14ac:dyDescent="0.3">
      <c r="H8393" s="1"/>
      <c r="K8393" s="1"/>
      <c r="O8393" s="1"/>
      <c r="P8393" s="1"/>
      <c r="T8393" s="1"/>
      <c r="U8393" s="1"/>
    </row>
    <row r="8394" spans="8:21" x14ac:dyDescent="0.3">
      <c r="H8394" s="1"/>
      <c r="K8394" s="1"/>
      <c r="O8394" s="1"/>
      <c r="P8394" s="1"/>
      <c r="T8394" s="1"/>
      <c r="U8394" s="1"/>
    </row>
    <row r="8395" spans="8:21" x14ac:dyDescent="0.3">
      <c r="H8395" s="1"/>
      <c r="K8395" s="1"/>
      <c r="O8395" s="1"/>
      <c r="P8395" s="1"/>
      <c r="T8395" s="1"/>
      <c r="U8395" s="1"/>
    </row>
    <row r="8396" spans="8:21" x14ac:dyDescent="0.3">
      <c r="H8396" s="1"/>
      <c r="K8396" s="1"/>
      <c r="O8396" s="1"/>
      <c r="P8396" s="1"/>
      <c r="T8396" s="1"/>
      <c r="U8396" s="1"/>
    </row>
    <row r="8397" spans="8:21" x14ac:dyDescent="0.3">
      <c r="H8397" s="1"/>
      <c r="K8397" s="1"/>
      <c r="O8397" s="1"/>
      <c r="P8397" s="1"/>
      <c r="T8397" s="1"/>
      <c r="U8397" s="1"/>
    </row>
    <row r="8398" spans="8:21" x14ac:dyDescent="0.3">
      <c r="H8398" s="1"/>
      <c r="K8398" s="1"/>
      <c r="O8398" s="1"/>
      <c r="P8398" s="1"/>
      <c r="T8398" s="1"/>
      <c r="U8398" s="1"/>
    </row>
    <row r="8399" spans="8:21" x14ac:dyDescent="0.3">
      <c r="H8399" s="1"/>
      <c r="K8399" s="1"/>
      <c r="O8399" s="1"/>
      <c r="P8399" s="1"/>
      <c r="T8399" s="1"/>
      <c r="U8399" s="1"/>
    </row>
    <row r="8400" spans="8:21" x14ac:dyDescent="0.3">
      <c r="H8400" s="1"/>
      <c r="K8400" s="1"/>
      <c r="O8400" s="1"/>
      <c r="P8400" s="1"/>
      <c r="T8400" s="1"/>
      <c r="U8400" s="1"/>
    </row>
    <row r="8401" spans="8:21" x14ac:dyDescent="0.3">
      <c r="H8401" s="1"/>
      <c r="K8401" s="1"/>
      <c r="O8401" s="1"/>
      <c r="P8401" s="1"/>
      <c r="T8401" s="1"/>
      <c r="U8401" s="1"/>
    </row>
    <row r="8402" spans="8:21" x14ac:dyDescent="0.3">
      <c r="H8402" s="1"/>
      <c r="K8402" s="1"/>
      <c r="O8402" s="1"/>
      <c r="P8402" s="1"/>
      <c r="T8402" s="1"/>
      <c r="U8402" s="1"/>
    </row>
    <row r="8403" spans="8:21" x14ac:dyDescent="0.3">
      <c r="H8403" s="1"/>
      <c r="K8403" s="1"/>
      <c r="O8403" s="1"/>
      <c r="P8403" s="1"/>
      <c r="T8403" s="1"/>
      <c r="U8403" s="1"/>
    </row>
    <row r="8404" spans="8:21" x14ac:dyDescent="0.3">
      <c r="H8404" s="1"/>
      <c r="K8404" s="1"/>
      <c r="O8404" s="1"/>
      <c r="P8404" s="1"/>
      <c r="T8404" s="1"/>
      <c r="U8404" s="1"/>
    </row>
    <row r="8405" spans="8:21" x14ac:dyDescent="0.3">
      <c r="H8405" s="1"/>
      <c r="K8405" s="1"/>
      <c r="O8405" s="1"/>
      <c r="P8405" s="1"/>
      <c r="T8405" s="1"/>
      <c r="U8405" s="1"/>
    </row>
    <row r="8406" spans="8:21" x14ac:dyDescent="0.3">
      <c r="H8406" s="1"/>
      <c r="K8406" s="1"/>
      <c r="O8406" s="1"/>
      <c r="P8406" s="1"/>
      <c r="T8406" s="1"/>
      <c r="U8406" s="1"/>
    </row>
    <row r="8407" spans="8:21" x14ac:dyDescent="0.3">
      <c r="H8407" s="1"/>
      <c r="K8407" s="1"/>
      <c r="O8407" s="1"/>
      <c r="P8407" s="1"/>
      <c r="T8407" s="1"/>
      <c r="U8407" s="1"/>
    </row>
    <row r="8408" spans="8:21" x14ac:dyDescent="0.3">
      <c r="H8408" s="1"/>
      <c r="K8408" s="1"/>
      <c r="O8408" s="1"/>
      <c r="P8408" s="1"/>
      <c r="T8408" s="1"/>
      <c r="U8408" s="1"/>
    </row>
    <row r="8409" spans="8:21" x14ac:dyDescent="0.3">
      <c r="H8409" s="1"/>
      <c r="K8409" s="1"/>
      <c r="O8409" s="1"/>
      <c r="P8409" s="1"/>
      <c r="T8409" s="1"/>
      <c r="U8409" s="1"/>
    </row>
    <row r="8410" spans="8:21" x14ac:dyDescent="0.3">
      <c r="H8410" s="1"/>
      <c r="K8410" s="1"/>
      <c r="O8410" s="1"/>
      <c r="P8410" s="1"/>
      <c r="T8410" s="1"/>
      <c r="U8410" s="1"/>
    </row>
    <row r="8411" spans="8:21" x14ac:dyDescent="0.3">
      <c r="H8411" s="1"/>
      <c r="K8411" s="1"/>
      <c r="O8411" s="1"/>
      <c r="P8411" s="1"/>
      <c r="T8411" s="1"/>
      <c r="U8411" s="1"/>
    </row>
    <row r="8412" spans="8:21" x14ac:dyDescent="0.3">
      <c r="H8412" s="1"/>
      <c r="K8412" s="1"/>
      <c r="O8412" s="1"/>
      <c r="P8412" s="1"/>
      <c r="T8412" s="1"/>
      <c r="U8412" s="1"/>
    </row>
    <row r="8413" spans="8:21" x14ac:dyDescent="0.3">
      <c r="H8413" s="1"/>
      <c r="K8413" s="1"/>
      <c r="O8413" s="1"/>
      <c r="P8413" s="1"/>
      <c r="T8413" s="1"/>
      <c r="U8413" s="1"/>
    </row>
    <row r="8414" spans="8:21" x14ac:dyDescent="0.3">
      <c r="H8414" s="1"/>
      <c r="K8414" s="1"/>
      <c r="O8414" s="1"/>
      <c r="P8414" s="1"/>
      <c r="T8414" s="1"/>
      <c r="U8414" s="1"/>
    </row>
    <row r="8415" spans="8:21" x14ac:dyDescent="0.3">
      <c r="H8415" s="1"/>
      <c r="K8415" s="1"/>
      <c r="O8415" s="1"/>
      <c r="P8415" s="1"/>
      <c r="T8415" s="1"/>
      <c r="U8415" s="1"/>
    </row>
    <row r="8416" spans="8:21" x14ac:dyDescent="0.3">
      <c r="H8416" s="1"/>
      <c r="K8416" s="1"/>
      <c r="O8416" s="1"/>
      <c r="P8416" s="1"/>
      <c r="T8416" s="1"/>
      <c r="U8416" s="1"/>
    </row>
    <row r="8417" spans="8:21" x14ac:dyDescent="0.3">
      <c r="H8417" s="1"/>
      <c r="K8417" s="1"/>
      <c r="O8417" s="1"/>
      <c r="P8417" s="1"/>
      <c r="T8417" s="1"/>
      <c r="U8417" s="1"/>
    </row>
    <row r="8418" spans="8:21" x14ac:dyDescent="0.3">
      <c r="H8418" s="1"/>
      <c r="K8418" s="1"/>
      <c r="O8418" s="1"/>
      <c r="P8418" s="1"/>
      <c r="T8418" s="1"/>
      <c r="U8418" s="1"/>
    </row>
    <row r="8419" spans="8:21" x14ac:dyDescent="0.3">
      <c r="H8419" s="1"/>
      <c r="K8419" s="1"/>
      <c r="O8419" s="1"/>
      <c r="P8419" s="1"/>
      <c r="T8419" s="1"/>
      <c r="U8419" s="1"/>
    </row>
    <row r="8420" spans="8:21" x14ac:dyDescent="0.3">
      <c r="H8420" s="1"/>
      <c r="K8420" s="1"/>
      <c r="O8420" s="1"/>
      <c r="P8420" s="1"/>
      <c r="T8420" s="1"/>
      <c r="U8420" s="1"/>
    </row>
    <row r="8421" spans="8:21" x14ac:dyDescent="0.3">
      <c r="H8421" s="1"/>
      <c r="K8421" s="1"/>
      <c r="O8421" s="1"/>
      <c r="P8421" s="1"/>
      <c r="T8421" s="1"/>
      <c r="U8421" s="1"/>
    </row>
    <row r="8422" spans="8:21" x14ac:dyDescent="0.3">
      <c r="H8422" s="1"/>
      <c r="K8422" s="1"/>
      <c r="O8422" s="1"/>
      <c r="P8422" s="1"/>
      <c r="T8422" s="1"/>
      <c r="U8422" s="1"/>
    </row>
    <row r="8423" spans="8:21" x14ac:dyDescent="0.3">
      <c r="H8423" s="1"/>
      <c r="K8423" s="1"/>
      <c r="O8423" s="1"/>
      <c r="P8423" s="1"/>
      <c r="T8423" s="1"/>
      <c r="U8423" s="1"/>
    </row>
    <row r="8424" spans="8:21" x14ac:dyDescent="0.3">
      <c r="H8424" s="1"/>
      <c r="K8424" s="1"/>
      <c r="O8424" s="1"/>
      <c r="P8424" s="1"/>
      <c r="T8424" s="1"/>
      <c r="U8424" s="1"/>
    </row>
    <row r="8425" spans="8:21" x14ac:dyDescent="0.3">
      <c r="H8425" s="1"/>
      <c r="K8425" s="1"/>
      <c r="O8425" s="1"/>
      <c r="P8425" s="1"/>
      <c r="T8425" s="1"/>
      <c r="U8425" s="1"/>
    </row>
    <row r="8426" spans="8:21" x14ac:dyDescent="0.3">
      <c r="H8426" s="1"/>
      <c r="K8426" s="1"/>
      <c r="O8426" s="1"/>
      <c r="P8426" s="1"/>
      <c r="T8426" s="1"/>
      <c r="U8426" s="1"/>
    </row>
    <row r="8427" spans="8:21" x14ac:dyDescent="0.3">
      <c r="H8427" s="1"/>
      <c r="K8427" s="1"/>
      <c r="O8427" s="1"/>
      <c r="P8427" s="1"/>
      <c r="T8427" s="1"/>
      <c r="U8427" s="1"/>
    </row>
    <row r="8428" spans="8:21" x14ac:dyDescent="0.3">
      <c r="H8428" s="1"/>
      <c r="K8428" s="1"/>
      <c r="O8428" s="1"/>
      <c r="P8428" s="1"/>
      <c r="T8428" s="1"/>
      <c r="U8428" s="1"/>
    </row>
    <row r="8429" spans="8:21" x14ac:dyDescent="0.3">
      <c r="H8429" s="1"/>
      <c r="K8429" s="1"/>
      <c r="O8429" s="1"/>
      <c r="P8429" s="1"/>
      <c r="T8429" s="1"/>
      <c r="U8429" s="1"/>
    </row>
    <row r="8430" spans="8:21" x14ac:dyDescent="0.3">
      <c r="H8430" s="1"/>
      <c r="K8430" s="1"/>
      <c r="O8430" s="1"/>
      <c r="P8430" s="1"/>
      <c r="T8430" s="1"/>
      <c r="U8430" s="1"/>
    </row>
    <row r="8431" spans="8:21" x14ac:dyDescent="0.3">
      <c r="H8431" s="1"/>
      <c r="K8431" s="1"/>
      <c r="O8431" s="1"/>
      <c r="P8431" s="1"/>
      <c r="T8431" s="1"/>
      <c r="U8431" s="1"/>
    </row>
    <row r="8432" spans="8:21" x14ac:dyDescent="0.3">
      <c r="H8432" s="1"/>
      <c r="K8432" s="1"/>
      <c r="O8432" s="1"/>
      <c r="P8432" s="1"/>
      <c r="T8432" s="1"/>
      <c r="U8432" s="1"/>
    </row>
    <row r="8433" spans="8:21" x14ac:dyDescent="0.3">
      <c r="H8433" s="1"/>
      <c r="K8433" s="1"/>
      <c r="O8433" s="1"/>
      <c r="P8433" s="1"/>
      <c r="T8433" s="1"/>
      <c r="U8433" s="1"/>
    </row>
    <row r="8434" spans="8:21" x14ac:dyDescent="0.3">
      <c r="H8434" s="1"/>
      <c r="K8434" s="1"/>
      <c r="O8434" s="1"/>
      <c r="P8434" s="1"/>
      <c r="T8434" s="1"/>
      <c r="U8434" s="1"/>
    </row>
    <row r="8435" spans="8:21" x14ac:dyDescent="0.3">
      <c r="H8435" s="1"/>
      <c r="K8435" s="1"/>
      <c r="O8435" s="1"/>
      <c r="P8435" s="1"/>
      <c r="T8435" s="1"/>
      <c r="U8435" s="1"/>
    </row>
    <row r="8436" spans="8:21" x14ac:dyDescent="0.3">
      <c r="H8436" s="1"/>
      <c r="K8436" s="1"/>
      <c r="O8436" s="1"/>
      <c r="P8436" s="1"/>
      <c r="T8436" s="1"/>
      <c r="U8436" s="1"/>
    </row>
    <row r="8437" spans="8:21" x14ac:dyDescent="0.3">
      <c r="H8437" s="1"/>
      <c r="K8437" s="1"/>
      <c r="O8437" s="1"/>
      <c r="P8437" s="1"/>
      <c r="T8437" s="1"/>
      <c r="U8437" s="1"/>
    </row>
    <row r="8438" spans="8:21" x14ac:dyDescent="0.3">
      <c r="H8438" s="1"/>
      <c r="K8438" s="1"/>
      <c r="O8438" s="1"/>
      <c r="P8438" s="1"/>
      <c r="T8438" s="1"/>
      <c r="U8438" s="1"/>
    </row>
    <row r="8439" spans="8:21" x14ac:dyDescent="0.3">
      <c r="H8439" s="1"/>
      <c r="K8439" s="1"/>
      <c r="O8439" s="1"/>
      <c r="P8439" s="1"/>
      <c r="T8439" s="1"/>
      <c r="U8439" s="1"/>
    </row>
    <row r="8440" spans="8:21" x14ac:dyDescent="0.3">
      <c r="H8440" s="1"/>
      <c r="K8440" s="1"/>
      <c r="O8440" s="1"/>
      <c r="P8440" s="1"/>
      <c r="T8440" s="1"/>
      <c r="U8440" s="1"/>
    </row>
    <row r="8441" spans="8:21" x14ac:dyDescent="0.3">
      <c r="H8441" s="1"/>
      <c r="K8441" s="1"/>
      <c r="O8441" s="1"/>
      <c r="P8441" s="1"/>
      <c r="T8441" s="1"/>
      <c r="U8441" s="1"/>
    </row>
    <row r="8442" spans="8:21" x14ac:dyDescent="0.3">
      <c r="H8442" s="1"/>
      <c r="K8442" s="1"/>
      <c r="O8442" s="1"/>
      <c r="P8442" s="1"/>
      <c r="T8442" s="1"/>
      <c r="U8442" s="1"/>
    </row>
    <row r="8443" spans="8:21" x14ac:dyDescent="0.3">
      <c r="H8443" s="1"/>
      <c r="K8443" s="1"/>
      <c r="O8443" s="1"/>
      <c r="P8443" s="1"/>
      <c r="T8443" s="1"/>
      <c r="U8443" s="1"/>
    </row>
    <row r="8444" spans="8:21" x14ac:dyDescent="0.3">
      <c r="H8444" s="1"/>
      <c r="K8444" s="1"/>
      <c r="O8444" s="1"/>
      <c r="P8444" s="1"/>
      <c r="T8444" s="1"/>
      <c r="U8444" s="1"/>
    </row>
    <row r="8445" spans="8:21" x14ac:dyDescent="0.3">
      <c r="H8445" s="1"/>
      <c r="K8445" s="1"/>
      <c r="O8445" s="1"/>
      <c r="P8445" s="1"/>
      <c r="T8445" s="1"/>
      <c r="U8445" s="1"/>
    </row>
    <row r="8446" spans="8:21" x14ac:dyDescent="0.3">
      <c r="H8446" s="1"/>
      <c r="K8446" s="1"/>
      <c r="O8446" s="1"/>
      <c r="P8446" s="1"/>
      <c r="T8446" s="1"/>
      <c r="U8446" s="1"/>
    </row>
    <row r="8447" spans="8:21" x14ac:dyDescent="0.3">
      <c r="H8447" s="1"/>
      <c r="K8447" s="1"/>
      <c r="O8447" s="1"/>
      <c r="P8447" s="1"/>
      <c r="T8447" s="1"/>
      <c r="U8447" s="1"/>
    </row>
    <row r="8448" spans="8:21" x14ac:dyDescent="0.3">
      <c r="H8448" s="1"/>
      <c r="K8448" s="1"/>
      <c r="O8448" s="1"/>
      <c r="P8448" s="1"/>
      <c r="T8448" s="1"/>
      <c r="U8448" s="1"/>
    </row>
    <row r="8449" spans="8:21" x14ac:dyDescent="0.3">
      <c r="H8449" s="1"/>
      <c r="K8449" s="1"/>
      <c r="O8449" s="1"/>
      <c r="P8449" s="1"/>
      <c r="T8449" s="1"/>
      <c r="U8449" s="1"/>
    </row>
    <row r="8450" spans="8:21" x14ac:dyDescent="0.3">
      <c r="H8450" s="1"/>
      <c r="K8450" s="1"/>
      <c r="O8450" s="1"/>
      <c r="P8450" s="1"/>
      <c r="T8450" s="1"/>
      <c r="U8450" s="1"/>
    </row>
    <row r="8451" spans="8:21" x14ac:dyDescent="0.3">
      <c r="H8451" s="1"/>
      <c r="K8451" s="1"/>
      <c r="O8451" s="1"/>
      <c r="P8451" s="1"/>
      <c r="T8451" s="1"/>
      <c r="U8451" s="1"/>
    </row>
    <row r="8452" spans="8:21" x14ac:dyDescent="0.3">
      <c r="H8452" s="1"/>
      <c r="K8452" s="1"/>
      <c r="O8452" s="1"/>
      <c r="P8452" s="1"/>
      <c r="T8452" s="1"/>
      <c r="U8452" s="1"/>
    </row>
    <row r="8453" spans="8:21" x14ac:dyDescent="0.3">
      <c r="H8453" s="1"/>
      <c r="K8453" s="1"/>
      <c r="O8453" s="1"/>
      <c r="P8453" s="1"/>
      <c r="T8453" s="1"/>
      <c r="U8453" s="1"/>
    </row>
    <row r="8454" spans="8:21" x14ac:dyDescent="0.3">
      <c r="H8454" s="1"/>
      <c r="K8454" s="1"/>
      <c r="O8454" s="1"/>
      <c r="P8454" s="1"/>
      <c r="T8454" s="1"/>
      <c r="U8454" s="1"/>
    </row>
    <row r="8455" spans="8:21" x14ac:dyDescent="0.3">
      <c r="H8455" s="1"/>
      <c r="K8455" s="1"/>
      <c r="O8455" s="1"/>
      <c r="P8455" s="1"/>
      <c r="T8455" s="1"/>
      <c r="U8455" s="1"/>
    </row>
    <row r="8456" spans="8:21" x14ac:dyDescent="0.3">
      <c r="H8456" s="1"/>
      <c r="K8456" s="1"/>
      <c r="O8456" s="1"/>
      <c r="P8456" s="1"/>
      <c r="T8456" s="1"/>
      <c r="U8456" s="1"/>
    </row>
    <row r="8457" spans="8:21" x14ac:dyDescent="0.3">
      <c r="H8457" s="1"/>
      <c r="K8457" s="1"/>
      <c r="O8457" s="1"/>
      <c r="P8457" s="1"/>
      <c r="T8457" s="1"/>
      <c r="U8457" s="1"/>
    </row>
    <row r="8458" spans="8:21" x14ac:dyDescent="0.3">
      <c r="H8458" s="1"/>
      <c r="K8458" s="1"/>
      <c r="O8458" s="1"/>
      <c r="P8458" s="1"/>
      <c r="T8458" s="1"/>
      <c r="U8458" s="1"/>
    </row>
    <row r="8459" spans="8:21" x14ac:dyDescent="0.3">
      <c r="H8459" s="1"/>
      <c r="K8459" s="1"/>
      <c r="O8459" s="1"/>
      <c r="P8459" s="1"/>
      <c r="T8459" s="1"/>
      <c r="U8459" s="1"/>
    </row>
    <row r="8460" spans="8:21" x14ac:dyDescent="0.3">
      <c r="H8460" s="1"/>
      <c r="K8460" s="1"/>
      <c r="O8460" s="1"/>
      <c r="P8460" s="1"/>
      <c r="T8460" s="1"/>
      <c r="U8460" s="1"/>
    </row>
    <row r="8461" spans="8:21" x14ac:dyDescent="0.3">
      <c r="H8461" s="1"/>
      <c r="K8461" s="1"/>
      <c r="O8461" s="1"/>
      <c r="P8461" s="1"/>
      <c r="T8461" s="1"/>
      <c r="U8461" s="1"/>
    </row>
    <row r="8462" spans="8:21" x14ac:dyDescent="0.3">
      <c r="H8462" s="1"/>
      <c r="K8462" s="1"/>
      <c r="O8462" s="1"/>
      <c r="P8462" s="1"/>
      <c r="T8462" s="1"/>
      <c r="U8462" s="1"/>
    </row>
    <row r="8463" spans="8:21" x14ac:dyDescent="0.3">
      <c r="H8463" s="1"/>
      <c r="K8463" s="1"/>
      <c r="O8463" s="1"/>
      <c r="P8463" s="1"/>
      <c r="T8463" s="1"/>
      <c r="U8463" s="1"/>
    </row>
    <row r="8464" spans="8:21" x14ac:dyDescent="0.3">
      <c r="H8464" s="1"/>
      <c r="K8464" s="1"/>
      <c r="O8464" s="1"/>
      <c r="P8464" s="1"/>
      <c r="T8464" s="1"/>
      <c r="U8464" s="1"/>
    </row>
    <row r="8465" spans="8:21" x14ac:dyDescent="0.3">
      <c r="H8465" s="1"/>
      <c r="K8465" s="1"/>
      <c r="O8465" s="1"/>
      <c r="P8465" s="1"/>
      <c r="T8465" s="1"/>
      <c r="U8465" s="1"/>
    </row>
    <row r="8466" spans="8:21" x14ac:dyDescent="0.3">
      <c r="H8466" s="1"/>
      <c r="K8466" s="1"/>
      <c r="O8466" s="1"/>
      <c r="P8466" s="1"/>
      <c r="T8466" s="1"/>
      <c r="U8466" s="1"/>
    </row>
    <row r="8467" spans="8:21" x14ac:dyDescent="0.3">
      <c r="H8467" s="1"/>
      <c r="K8467" s="1"/>
      <c r="O8467" s="1"/>
      <c r="P8467" s="1"/>
      <c r="T8467" s="1"/>
      <c r="U8467" s="1"/>
    </row>
    <row r="8468" spans="8:21" x14ac:dyDescent="0.3">
      <c r="H8468" s="1"/>
      <c r="K8468" s="1"/>
      <c r="O8468" s="1"/>
      <c r="P8468" s="1"/>
      <c r="T8468" s="1"/>
      <c r="U8468" s="1"/>
    </row>
    <row r="8469" spans="8:21" x14ac:dyDescent="0.3">
      <c r="H8469" s="1"/>
      <c r="K8469" s="1"/>
      <c r="O8469" s="1"/>
      <c r="P8469" s="1"/>
      <c r="T8469" s="1"/>
      <c r="U8469" s="1"/>
    </row>
    <row r="8470" spans="8:21" x14ac:dyDescent="0.3">
      <c r="H8470" s="1"/>
      <c r="K8470" s="1"/>
      <c r="O8470" s="1"/>
      <c r="P8470" s="1"/>
      <c r="T8470" s="1"/>
      <c r="U8470" s="1"/>
    </row>
    <row r="8471" spans="8:21" x14ac:dyDescent="0.3">
      <c r="H8471" s="1"/>
      <c r="K8471" s="1"/>
      <c r="O8471" s="1"/>
      <c r="P8471" s="1"/>
      <c r="T8471" s="1"/>
      <c r="U8471" s="1"/>
    </row>
    <row r="8472" spans="8:21" x14ac:dyDescent="0.3">
      <c r="H8472" s="1"/>
      <c r="K8472" s="1"/>
      <c r="O8472" s="1"/>
      <c r="P8472" s="1"/>
      <c r="T8472" s="1"/>
      <c r="U8472" s="1"/>
    </row>
    <row r="8473" spans="8:21" x14ac:dyDescent="0.3">
      <c r="H8473" s="1"/>
      <c r="K8473" s="1"/>
      <c r="O8473" s="1"/>
      <c r="P8473" s="1"/>
      <c r="T8473" s="1"/>
      <c r="U8473" s="1"/>
    </row>
    <row r="8474" spans="8:21" x14ac:dyDescent="0.3">
      <c r="H8474" s="1"/>
      <c r="K8474" s="1"/>
      <c r="O8474" s="1"/>
      <c r="P8474" s="1"/>
      <c r="T8474" s="1"/>
      <c r="U8474" s="1"/>
    </row>
    <row r="8475" spans="8:21" x14ac:dyDescent="0.3">
      <c r="H8475" s="1"/>
      <c r="K8475" s="1"/>
      <c r="O8475" s="1"/>
      <c r="P8475" s="1"/>
      <c r="T8475" s="1"/>
      <c r="U8475" s="1"/>
    </row>
    <row r="8476" spans="8:21" x14ac:dyDescent="0.3">
      <c r="H8476" s="1"/>
      <c r="K8476" s="1"/>
      <c r="O8476" s="1"/>
      <c r="P8476" s="1"/>
      <c r="T8476" s="1"/>
      <c r="U8476" s="1"/>
    </row>
    <row r="8477" spans="8:21" x14ac:dyDescent="0.3">
      <c r="H8477" s="1"/>
      <c r="K8477" s="1"/>
      <c r="O8477" s="1"/>
      <c r="P8477" s="1"/>
      <c r="T8477" s="1"/>
      <c r="U8477" s="1"/>
    </row>
    <row r="8478" spans="8:21" x14ac:dyDescent="0.3">
      <c r="H8478" s="1"/>
      <c r="K8478" s="1"/>
      <c r="O8478" s="1"/>
      <c r="P8478" s="1"/>
      <c r="T8478" s="1"/>
      <c r="U8478" s="1"/>
    </row>
    <row r="8479" spans="8:21" x14ac:dyDescent="0.3">
      <c r="H8479" s="1"/>
      <c r="K8479" s="1"/>
      <c r="O8479" s="1"/>
      <c r="P8479" s="1"/>
      <c r="T8479" s="1"/>
      <c r="U8479" s="1"/>
    </row>
    <row r="8480" spans="8:21" x14ac:dyDescent="0.3">
      <c r="H8480" s="1"/>
      <c r="K8480" s="1"/>
      <c r="O8480" s="1"/>
      <c r="P8480" s="1"/>
      <c r="T8480" s="1"/>
      <c r="U8480" s="1"/>
    </row>
    <row r="8481" spans="8:21" x14ac:dyDescent="0.3">
      <c r="H8481" s="1"/>
      <c r="K8481" s="1"/>
      <c r="O8481" s="1"/>
      <c r="P8481" s="1"/>
      <c r="T8481" s="1"/>
      <c r="U8481" s="1"/>
    </row>
    <row r="8482" spans="8:21" x14ac:dyDescent="0.3">
      <c r="H8482" s="1"/>
      <c r="K8482" s="1"/>
      <c r="O8482" s="1"/>
      <c r="P8482" s="1"/>
      <c r="T8482" s="1"/>
      <c r="U8482" s="1"/>
    </row>
    <row r="8483" spans="8:21" x14ac:dyDescent="0.3">
      <c r="H8483" s="1"/>
      <c r="K8483" s="1"/>
      <c r="O8483" s="1"/>
      <c r="P8483" s="1"/>
      <c r="T8483" s="1"/>
      <c r="U8483" s="1"/>
    </row>
    <row r="8484" spans="8:21" x14ac:dyDescent="0.3">
      <c r="H8484" s="1"/>
      <c r="K8484" s="1"/>
      <c r="O8484" s="1"/>
      <c r="P8484" s="1"/>
      <c r="T8484" s="1"/>
      <c r="U8484" s="1"/>
    </row>
    <row r="8485" spans="8:21" x14ac:dyDescent="0.3">
      <c r="H8485" s="1"/>
      <c r="K8485" s="1"/>
      <c r="O8485" s="1"/>
      <c r="P8485" s="1"/>
      <c r="T8485" s="1"/>
      <c r="U8485" s="1"/>
    </row>
    <row r="8486" spans="8:21" x14ac:dyDescent="0.3">
      <c r="H8486" s="1"/>
      <c r="K8486" s="1"/>
      <c r="O8486" s="1"/>
      <c r="P8486" s="1"/>
      <c r="T8486" s="1"/>
      <c r="U8486" s="1"/>
    </row>
    <row r="8487" spans="8:21" x14ac:dyDescent="0.3">
      <c r="H8487" s="1"/>
      <c r="K8487" s="1"/>
      <c r="O8487" s="1"/>
      <c r="P8487" s="1"/>
      <c r="T8487" s="1"/>
      <c r="U8487" s="1"/>
    </row>
    <row r="8488" spans="8:21" x14ac:dyDescent="0.3">
      <c r="H8488" s="1"/>
      <c r="K8488" s="1"/>
      <c r="O8488" s="1"/>
      <c r="P8488" s="1"/>
      <c r="T8488" s="1"/>
      <c r="U8488" s="1"/>
    </row>
    <row r="8489" spans="8:21" x14ac:dyDescent="0.3">
      <c r="H8489" s="1"/>
      <c r="K8489" s="1"/>
      <c r="O8489" s="1"/>
      <c r="P8489" s="1"/>
      <c r="T8489" s="1"/>
      <c r="U8489" s="1"/>
    </row>
    <row r="8490" spans="8:21" x14ac:dyDescent="0.3">
      <c r="H8490" s="1"/>
      <c r="K8490" s="1"/>
      <c r="O8490" s="1"/>
      <c r="P8490" s="1"/>
      <c r="T8490" s="1"/>
      <c r="U8490" s="1"/>
    </row>
    <row r="8491" spans="8:21" x14ac:dyDescent="0.3">
      <c r="H8491" s="1"/>
      <c r="K8491" s="1"/>
      <c r="O8491" s="1"/>
      <c r="P8491" s="1"/>
      <c r="T8491" s="1"/>
      <c r="U8491" s="1"/>
    </row>
    <row r="8492" spans="8:21" x14ac:dyDescent="0.3">
      <c r="H8492" s="1"/>
      <c r="K8492" s="1"/>
      <c r="O8492" s="1"/>
      <c r="P8492" s="1"/>
      <c r="T8492" s="1"/>
      <c r="U8492" s="1"/>
    </row>
    <row r="8493" spans="8:21" x14ac:dyDescent="0.3">
      <c r="H8493" s="1"/>
      <c r="K8493" s="1"/>
      <c r="O8493" s="1"/>
      <c r="P8493" s="1"/>
      <c r="T8493" s="1"/>
      <c r="U8493" s="1"/>
    </row>
    <row r="8494" spans="8:21" x14ac:dyDescent="0.3">
      <c r="H8494" s="1"/>
      <c r="K8494" s="1"/>
      <c r="O8494" s="1"/>
      <c r="P8494" s="1"/>
      <c r="T8494" s="1"/>
      <c r="U8494" s="1"/>
    </row>
    <row r="8495" spans="8:21" x14ac:dyDescent="0.3">
      <c r="H8495" s="1"/>
      <c r="K8495" s="1"/>
      <c r="O8495" s="1"/>
      <c r="P8495" s="1"/>
      <c r="T8495" s="1"/>
      <c r="U8495" s="1"/>
    </row>
    <row r="8496" spans="8:21" x14ac:dyDescent="0.3">
      <c r="H8496" s="1"/>
      <c r="K8496" s="1"/>
      <c r="O8496" s="1"/>
      <c r="P8496" s="1"/>
      <c r="T8496" s="1"/>
      <c r="U8496" s="1"/>
    </row>
    <row r="8497" spans="8:21" x14ac:dyDescent="0.3">
      <c r="H8497" s="1"/>
      <c r="K8497" s="1"/>
      <c r="O8497" s="1"/>
      <c r="P8497" s="1"/>
      <c r="T8497" s="1"/>
      <c r="U8497" s="1"/>
    </row>
    <row r="8498" spans="8:21" x14ac:dyDescent="0.3">
      <c r="H8498" s="1"/>
      <c r="K8498" s="1"/>
      <c r="O8498" s="1"/>
      <c r="P8498" s="1"/>
      <c r="T8498" s="1"/>
      <c r="U8498" s="1"/>
    </row>
    <row r="8499" spans="8:21" x14ac:dyDescent="0.3">
      <c r="H8499" s="1"/>
      <c r="K8499" s="1"/>
      <c r="O8499" s="1"/>
      <c r="P8499" s="1"/>
      <c r="T8499" s="1"/>
      <c r="U8499" s="1"/>
    </row>
    <row r="8500" spans="8:21" x14ac:dyDescent="0.3">
      <c r="H8500" s="1"/>
      <c r="K8500" s="1"/>
      <c r="O8500" s="1"/>
      <c r="P8500" s="1"/>
      <c r="T8500" s="1"/>
      <c r="U8500" s="1"/>
    </row>
    <row r="8501" spans="8:21" x14ac:dyDescent="0.3">
      <c r="H8501" s="1"/>
      <c r="K8501" s="1"/>
      <c r="O8501" s="1"/>
      <c r="P8501" s="1"/>
      <c r="T8501" s="1"/>
      <c r="U8501" s="1"/>
    </row>
    <row r="8502" spans="8:21" x14ac:dyDescent="0.3">
      <c r="H8502" s="1"/>
      <c r="K8502" s="1"/>
      <c r="O8502" s="1"/>
      <c r="P8502" s="1"/>
      <c r="T8502" s="1"/>
      <c r="U8502" s="1"/>
    </row>
    <row r="8503" spans="8:21" x14ac:dyDescent="0.3">
      <c r="H8503" s="1"/>
      <c r="K8503" s="1"/>
      <c r="O8503" s="1"/>
      <c r="P8503" s="1"/>
      <c r="T8503" s="1"/>
      <c r="U8503" s="1"/>
    </row>
    <row r="8504" spans="8:21" x14ac:dyDescent="0.3">
      <c r="H8504" s="1"/>
      <c r="K8504" s="1"/>
      <c r="O8504" s="1"/>
      <c r="P8504" s="1"/>
      <c r="T8504" s="1"/>
      <c r="U8504" s="1"/>
    </row>
    <row r="8505" spans="8:21" x14ac:dyDescent="0.3">
      <c r="H8505" s="1"/>
      <c r="K8505" s="1"/>
      <c r="O8505" s="1"/>
      <c r="P8505" s="1"/>
      <c r="T8505" s="1"/>
      <c r="U8505" s="1"/>
    </row>
    <row r="8506" spans="8:21" x14ac:dyDescent="0.3">
      <c r="H8506" s="1"/>
      <c r="K8506" s="1"/>
      <c r="O8506" s="1"/>
      <c r="P8506" s="1"/>
      <c r="T8506" s="1"/>
      <c r="U8506" s="1"/>
    </row>
    <row r="8507" spans="8:21" x14ac:dyDescent="0.3">
      <c r="H8507" s="1"/>
      <c r="K8507" s="1"/>
      <c r="O8507" s="1"/>
      <c r="P8507" s="1"/>
      <c r="T8507" s="1"/>
      <c r="U8507" s="1"/>
    </row>
    <row r="8508" spans="8:21" x14ac:dyDescent="0.3">
      <c r="H8508" s="1"/>
      <c r="K8508" s="1"/>
      <c r="O8508" s="1"/>
      <c r="P8508" s="1"/>
      <c r="T8508" s="1"/>
      <c r="U8508" s="1"/>
    </row>
    <row r="8509" spans="8:21" x14ac:dyDescent="0.3">
      <c r="H8509" s="1"/>
      <c r="K8509" s="1"/>
      <c r="O8509" s="1"/>
      <c r="P8509" s="1"/>
      <c r="T8509" s="1"/>
      <c r="U8509" s="1"/>
    </row>
    <row r="8510" spans="8:21" x14ac:dyDescent="0.3">
      <c r="H8510" s="1"/>
      <c r="K8510" s="1"/>
      <c r="O8510" s="1"/>
      <c r="P8510" s="1"/>
      <c r="T8510" s="1"/>
      <c r="U8510" s="1"/>
    </row>
    <row r="8511" spans="8:21" x14ac:dyDescent="0.3">
      <c r="H8511" s="1"/>
      <c r="K8511" s="1"/>
      <c r="O8511" s="1"/>
      <c r="P8511" s="1"/>
      <c r="T8511" s="1"/>
      <c r="U8511" s="1"/>
    </row>
    <row r="8512" spans="8:21" x14ac:dyDescent="0.3">
      <c r="H8512" s="1"/>
      <c r="K8512" s="1"/>
      <c r="O8512" s="1"/>
      <c r="P8512" s="1"/>
      <c r="T8512" s="1"/>
      <c r="U8512" s="1"/>
    </row>
    <row r="8513" spans="8:21" x14ac:dyDescent="0.3">
      <c r="H8513" s="1"/>
      <c r="K8513" s="1"/>
      <c r="O8513" s="1"/>
      <c r="P8513" s="1"/>
      <c r="T8513" s="1"/>
      <c r="U8513" s="1"/>
    </row>
    <row r="8514" spans="8:21" x14ac:dyDescent="0.3">
      <c r="H8514" s="1"/>
      <c r="K8514" s="1"/>
      <c r="O8514" s="1"/>
      <c r="P8514" s="1"/>
      <c r="T8514" s="1"/>
      <c r="U8514" s="1"/>
    </row>
    <row r="8515" spans="8:21" x14ac:dyDescent="0.3">
      <c r="H8515" s="1"/>
      <c r="K8515" s="1"/>
      <c r="O8515" s="1"/>
      <c r="P8515" s="1"/>
      <c r="T8515" s="1"/>
      <c r="U8515" s="1"/>
    </row>
    <row r="8516" spans="8:21" x14ac:dyDescent="0.3">
      <c r="H8516" s="1"/>
      <c r="K8516" s="1"/>
      <c r="O8516" s="1"/>
      <c r="P8516" s="1"/>
      <c r="T8516" s="1"/>
      <c r="U8516" s="1"/>
    </row>
    <row r="8517" spans="8:21" x14ac:dyDescent="0.3">
      <c r="H8517" s="1"/>
      <c r="K8517" s="1"/>
      <c r="O8517" s="1"/>
      <c r="P8517" s="1"/>
      <c r="T8517" s="1"/>
      <c r="U8517" s="1"/>
    </row>
    <row r="8518" spans="8:21" x14ac:dyDescent="0.3">
      <c r="H8518" s="1"/>
      <c r="K8518" s="1"/>
      <c r="O8518" s="1"/>
      <c r="P8518" s="1"/>
      <c r="T8518" s="1"/>
      <c r="U8518" s="1"/>
    </row>
    <row r="8519" spans="8:21" x14ac:dyDescent="0.3">
      <c r="H8519" s="1"/>
      <c r="K8519" s="1"/>
      <c r="O8519" s="1"/>
      <c r="P8519" s="1"/>
      <c r="T8519" s="1"/>
      <c r="U8519" s="1"/>
    </row>
    <row r="8520" spans="8:21" x14ac:dyDescent="0.3">
      <c r="H8520" s="1"/>
      <c r="K8520" s="1"/>
      <c r="O8520" s="1"/>
      <c r="P8520" s="1"/>
      <c r="T8520" s="1"/>
      <c r="U8520" s="1"/>
    </row>
    <row r="8521" spans="8:21" x14ac:dyDescent="0.3">
      <c r="H8521" s="1"/>
      <c r="K8521" s="1"/>
      <c r="O8521" s="1"/>
      <c r="P8521" s="1"/>
      <c r="T8521" s="1"/>
      <c r="U8521" s="1"/>
    </row>
    <row r="8522" spans="8:21" x14ac:dyDescent="0.3">
      <c r="H8522" s="1"/>
      <c r="K8522" s="1"/>
      <c r="O8522" s="1"/>
      <c r="P8522" s="1"/>
      <c r="T8522" s="1"/>
      <c r="U8522" s="1"/>
    </row>
    <row r="8523" spans="8:21" x14ac:dyDescent="0.3">
      <c r="H8523" s="1"/>
      <c r="K8523" s="1"/>
      <c r="O8523" s="1"/>
      <c r="P8523" s="1"/>
      <c r="T8523" s="1"/>
      <c r="U8523" s="1"/>
    </row>
    <row r="8524" spans="8:21" x14ac:dyDescent="0.3">
      <c r="H8524" s="1"/>
      <c r="K8524" s="1"/>
      <c r="O8524" s="1"/>
      <c r="P8524" s="1"/>
      <c r="T8524" s="1"/>
      <c r="U8524" s="1"/>
    </row>
    <row r="8525" spans="8:21" x14ac:dyDescent="0.3">
      <c r="H8525" s="1"/>
      <c r="K8525" s="1"/>
      <c r="O8525" s="1"/>
      <c r="P8525" s="1"/>
      <c r="T8525" s="1"/>
      <c r="U8525" s="1"/>
    </row>
    <row r="8526" spans="8:21" x14ac:dyDescent="0.3">
      <c r="H8526" s="1"/>
      <c r="K8526" s="1"/>
      <c r="O8526" s="1"/>
      <c r="P8526" s="1"/>
      <c r="T8526" s="1"/>
      <c r="U8526" s="1"/>
    </row>
    <row r="8527" spans="8:21" x14ac:dyDescent="0.3">
      <c r="H8527" s="1"/>
      <c r="K8527" s="1"/>
      <c r="O8527" s="1"/>
      <c r="P8527" s="1"/>
      <c r="T8527" s="1"/>
      <c r="U8527" s="1"/>
    </row>
    <row r="8528" spans="8:21" x14ac:dyDescent="0.3">
      <c r="H8528" s="1"/>
      <c r="K8528" s="1"/>
      <c r="O8528" s="1"/>
      <c r="P8528" s="1"/>
      <c r="T8528" s="1"/>
      <c r="U8528" s="1"/>
    </row>
    <row r="8529" spans="8:21" x14ac:dyDescent="0.3">
      <c r="H8529" s="1"/>
      <c r="K8529" s="1"/>
      <c r="O8529" s="1"/>
      <c r="P8529" s="1"/>
      <c r="T8529" s="1"/>
      <c r="U8529" s="1"/>
    </row>
    <row r="8530" spans="8:21" x14ac:dyDescent="0.3">
      <c r="H8530" s="1"/>
      <c r="K8530" s="1"/>
      <c r="O8530" s="1"/>
      <c r="P8530" s="1"/>
      <c r="T8530" s="1"/>
      <c r="U8530" s="1"/>
    </row>
    <row r="8531" spans="8:21" x14ac:dyDescent="0.3">
      <c r="H8531" s="1"/>
      <c r="K8531" s="1"/>
      <c r="O8531" s="1"/>
      <c r="P8531" s="1"/>
      <c r="T8531" s="1"/>
      <c r="U8531" s="1"/>
    </row>
    <row r="8532" spans="8:21" x14ac:dyDescent="0.3">
      <c r="H8532" s="1"/>
      <c r="K8532" s="1"/>
      <c r="O8532" s="1"/>
      <c r="P8532" s="1"/>
      <c r="T8532" s="1"/>
      <c r="U8532" s="1"/>
    </row>
    <row r="8533" spans="8:21" x14ac:dyDescent="0.3">
      <c r="H8533" s="1"/>
      <c r="K8533" s="1"/>
      <c r="O8533" s="1"/>
      <c r="P8533" s="1"/>
      <c r="T8533" s="1"/>
      <c r="U8533" s="1"/>
    </row>
    <row r="8534" spans="8:21" x14ac:dyDescent="0.3">
      <c r="H8534" s="1"/>
      <c r="K8534" s="1"/>
      <c r="O8534" s="1"/>
      <c r="P8534" s="1"/>
      <c r="T8534" s="1"/>
      <c r="U8534" s="1"/>
    </row>
    <row r="8535" spans="8:21" x14ac:dyDescent="0.3">
      <c r="H8535" s="1"/>
      <c r="K8535" s="1"/>
      <c r="O8535" s="1"/>
      <c r="P8535" s="1"/>
      <c r="T8535" s="1"/>
      <c r="U8535" s="1"/>
    </row>
    <row r="8536" spans="8:21" x14ac:dyDescent="0.3">
      <c r="H8536" s="1"/>
      <c r="K8536" s="1"/>
      <c r="O8536" s="1"/>
      <c r="P8536" s="1"/>
      <c r="T8536" s="1"/>
      <c r="U8536" s="1"/>
    </row>
    <row r="8537" spans="8:21" x14ac:dyDescent="0.3">
      <c r="H8537" s="1"/>
      <c r="K8537" s="1"/>
      <c r="O8537" s="1"/>
      <c r="P8537" s="1"/>
      <c r="T8537" s="1"/>
      <c r="U8537" s="1"/>
    </row>
    <row r="8538" spans="8:21" x14ac:dyDescent="0.3">
      <c r="H8538" s="1"/>
      <c r="K8538" s="1"/>
      <c r="O8538" s="1"/>
      <c r="P8538" s="1"/>
      <c r="T8538" s="1"/>
      <c r="U8538" s="1"/>
    </row>
    <row r="8539" spans="8:21" x14ac:dyDescent="0.3">
      <c r="H8539" s="1"/>
      <c r="K8539" s="1"/>
      <c r="O8539" s="1"/>
      <c r="P8539" s="1"/>
      <c r="T8539" s="1"/>
      <c r="U8539" s="1"/>
    </row>
    <row r="8540" spans="8:21" x14ac:dyDescent="0.3">
      <c r="H8540" s="1"/>
      <c r="K8540" s="1"/>
      <c r="O8540" s="1"/>
      <c r="P8540" s="1"/>
      <c r="T8540" s="1"/>
      <c r="U8540" s="1"/>
    </row>
    <row r="8541" spans="8:21" x14ac:dyDescent="0.3">
      <c r="H8541" s="1"/>
      <c r="K8541" s="1"/>
      <c r="O8541" s="1"/>
      <c r="P8541" s="1"/>
      <c r="T8541" s="1"/>
      <c r="U8541" s="1"/>
    </row>
    <row r="8542" spans="8:21" x14ac:dyDescent="0.3">
      <c r="H8542" s="1"/>
      <c r="K8542" s="1"/>
      <c r="O8542" s="1"/>
      <c r="P8542" s="1"/>
      <c r="T8542" s="1"/>
      <c r="U8542" s="1"/>
    </row>
    <row r="8543" spans="8:21" x14ac:dyDescent="0.3">
      <c r="H8543" s="1"/>
      <c r="K8543" s="1"/>
      <c r="O8543" s="1"/>
      <c r="P8543" s="1"/>
      <c r="T8543" s="1"/>
      <c r="U8543" s="1"/>
    </row>
    <row r="8544" spans="8:21" x14ac:dyDescent="0.3">
      <c r="H8544" s="1"/>
      <c r="K8544" s="1"/>
      <c r="O8544" s="1"/>
      <c r="P8544" s="1"/>
      <c r="T8544" s="1"/>
      <c r="U8544" s="1"/>
    </row>
    <row r="8545" spans="8:21" x14ac:dyDescent="0.3">
      <c r="H8545" s="1"/>
      <c r="K8545" s="1"/>
      <c r="O8545" s="1"/>
      <c r="P8545" s="1"/>
      <c r="T8545" s="1"/>
      <c r="U8545" s="1"/>
    </row>
    <row r="8546" spans="8:21" x14ac:dyDescent="0.3">
      <c r="H8546" s="1"/>
      <c r="K8546" s="1"/>
      <c r="O8546" s="1"/>
      <c r="P8546" s="1"/>
      <c r="T8546" s="1"/>
      <c r="U8546" s="1"/>
    </row>
    <row r="8547" spans="8:21" x14ac:dyDescent="0.3">
      <c r="H8547" s="1"/>
      <c r="K8547" s="1"/>
      <c r="O8547" s="1"/>
      <c r="P8547" s="1"/>
      <c r="T8547" s="1"/>
      <c r="U8547" s="1"/>
    </row>
    <row r="8548" spans="8:21" x14ac:dyDescent="0.3">
      <c r="H8548" s="1"/>
      <c r="K8548" s="1"/>
      <c r="O8548" s="1"/>
      <c r="P8548" s="1"/>
      <c r="T8548" s="1"/>
      <c r="U8548" s="1"/>
    </row>
    <row r="8549" spans="8:21" x14ac:dyDescent="0.3">
      <c r="H8549" s="1"/>
      <c r="K8549" s="1"/>
      <c r="O8549" s="1"/>
      <c r="P8549" s="1"/>
      <c r="T8549" s="1"/>
      <c r="U8549" s="1"/>
    </row>
    <row r="8550" spans="8:21" x14ac:dyDescent="0.3">
      <c r="H8550" s="1"/>
      <c r="K8550" s="1"/>
      <c r="O8550" s="1"/>
      <c r="P8550" s="1"/>
      <c r="T8550" s="1"/>
      <c r="U8550" s="1"/>
    </row>
    <row r="8551" spans="8:21" x14ac:dyDescent="0.3">
      <c r="H8551" s="1"/>
      <c r="K8551" s="1"/>
      <c r="O8551" s="1"/>
      <c r="P8551" s="1"/>
      <c r="T8551" s="1"/>
      <c r="U8551" s="1"/>
    </row>
    <row r="8552" spans="8:21" x14ac:dyDescent="0.3">
      <c r="H8552" s="1"/>
      <c r="K8552" s="1"/>
      <c r="O8552" s="1"/>
      <c r="P8552" s="1"/>
      <c r="T8552" s="1"/>
      <c r="U8552" s="1"/>
    </row>
    <row r="8553" spans="8:21" x14ac:dyDescent="0.3">
      <c r="H8553" s="1"/>
      <c r="K8553" s="1"/>
      <c r="O8553" s="1"/>
      <c r="P8553" s="1"/>
      <c r="T8553" s="1"/>
      <c r="U8553" s="1"/>
    </row>
    <row r="8554" spans="8:21" x14ac:dyDescent="0.3">
      <c r="H8554" s="1"/>
      <c r="K8554" s="1"/>
      <c r="O8554" s="1"/>
      <c r="P8554" s="1"/>
      <c r="T8554" s="1"/>
      <c r="U8554" s="1"/>
    </row>
    <row r="8555" spans="8:21" x14ac:dyDescent="0.3">
      <c r="H8555" s="1"/>
      <c r="K8555" s="1"/>
      <c r="O8555" s="1"/>
      <c r="P8555" s="1"/>
      <c r="T8555" s="1"/>
      <c r="U8555" s="1"/>
    </row>
    <row r="8556" spans="8:21" x14ac:dyDescent="0.3">
      <c r="H8556" s="1"/>
      <c r="K8556" s="1"/>
      <c r="O8556" s="1"/>
      <c r="P8556" s="1"/>
      <c r="T8556" s="1"/>
      <c r="U8556" s="1"/>
    </row>
    <row r="8557" spans="8:21" x14ac:dyDescent="0.3">
      <c r="H8557" s="1"/>
      <c r="K8557" s="1"/>
      <c r="O8557" s="1"/>
      <c r="P8557" s="1"/>
      <c r="T8557" s="1"/>
      <c r="U8557" s="1"/>
    </row>
    <row r="8558" spans="8:21" x14ac:dyDescent="0.3">
      <c r="H8558" s="1"/>
      <c r="K8558" s="1"/>
      <c r="O8558" s="1"/>
      <c r="P8558" s="1"/>
      <c r="T8558" s="1"/>
      <c r="U8558" s="1"/>
    </row>
    <row r="8559" spans="8:21" x14ac:dyDescent="0.3">
      <c r="H8559" s="1"/>
      <c r="K8559" s="1"/>
      <c r="O8559" s="1"/>
      <c r="P8559" s="1"/>
      <c r="T8559" s="1"/>
      <c r="U8559" s="1"/>
    </row>
    <row r="8560" spans="8:21" x14ac:dyDescent="0.3">
      <c r="H8560" s="1"/>
      <c r="K8560" s="1"/>
      <c r="O8560" s="1"/>
      <c r="P8560" s="1"/>
      <c r="T8560" s="1"/>
      <c r="U8560" s="1"/>
    </row>
    <row r="8561" spans="8:21" x14ac:dyDescent="0.3">
      <c r="H8561" s="1"/>
      <c r="K8561" s="1"/>
      <c r="O8561" s="1"/>
      <c r="P8561" s="1"/>
      <c r="T8561" s="1"/>
      <c r="U8561" s="1"/>
    </row>
    <row r="8562" spans="8:21" x14ac:dyDescent="0.3">
      <c r="H8562" s="1"/>
      <c r="K8562" s="1"/>
      <c r="O8562" s="1"/>
      <c r="P8562" s="1"/>
      <c r="T8562" s="1"/>
      <c r="U8562" s="1"/>
    </row>
    <row r="8563" spans="8:21" x14ac:dyDescent="0.3">
      <c r="H8563" s="1"/>
      <c r="K8563" s="1"/>
      <c r="O8563" s="1"/>
      <c r="P8563" s="1"/>
      <c r="T8563" s="1"/>
      <c r="U8563" s="1"/>
    </row>
    <row r="8564" spans="8:21" x14ac:dyDescent="0.3">
      <c r="H8564" s="1"/>
      <c r="K8564" s="1"/>
      <c r="O8564" s="1"/>
      <c r="P8564" s="1"/>
      <c r="T8564" s="1"/>
      <c r="U8564" s="1"/>
    </row>
    <row r="8565" spans="8:21" x14ac:dyDescent="0.3">
      <c r="H8565" s="1"/>
      <c r="K8565" s="1"/>
      <c r="O8565" s="1"/>
      <c r="P8565" s="1"/>
      <c r="T8565" s="1"/>
      <c r="U8565" s="1"/>
    </row>
    <row r="8566" spans="8:21" x14ac:dyDescent="0.3">
      <c r="H8566" s="1"/>
      <c r="K8566" s="1"/>
      <c r="O8566" s="1"/>
      <c r="P8566" s="1"/>
      <c r="T8566" s="1"/>
      <c r="U8566" s="1"/>
    </row>
    <row r="8567" spans="8:21" x14ac:dyDescent="0.3">
      <c r="H8567" s="1"/>
      <c r="K8567" s="1"/>
      <c r="O8567" s="1"/>
      <c r="P8567" s="1"/>
      <c r="T8567" s="1"/>
      <c r="U8567" s="1"/>
    </row>
    <row r="8568" spans="8:21" x14ac:dyDescent="0.3">
      <c r="H8568" s="1"/>
      <c r="K8568" s="1"/>
      <c r="O8568" s="1"/>
      <c r="P8568" s="1"/>
      <c r="T8568" s="1"/>
      <c r="U8568" s="1"/>
    </row>
    <row r="8569" spans="8:21" x14ac:dyDescent="0.3">
      <c r="H8569" s="1"/>
      <c r="K8569" s="1"/>
      <c r="O8569" s="1"/>
      <c r="P8569" s="1"/>
      <c r="T8569" s="1"/>
      <c r="U8569" s="1"/>
    </row>
    <row r="8570" spans="8:21" x14ac:dyDescent="0.3">
      <c r="H8570" s="1"/>
      <c r="K8570" s="1"/>
      <c r="O8570" s="1"/>
      <c r="P8570" s="1"/>
      <c r="T8570" s="1"/>
      <c r="U8570" s="1"/>
    </row>
    <row r="8571" spans="8:21" x14ac:dyDescent="0.3">
      <c r="H8571" s="1"/>
      <c r="K8571" s="1"/>
      <c r="O8571" s="1"/>
      <c r="P8571" s="1"/>
      <c r="T8571" s="1"/>
      <c r="U8571" s="1"/>
    </row>
    <row r="8572" spans="8:21" x14ac:dyDescent="0.3">
      <c r="H8572" s="1"/>
      <c r="K8572" s="1"/>
      <c r="O8572" s="1"/>
      <c r="P8572" s="1"/>
      <c r="T8572" s="1"/>
      <c r="U8572" s="1"/>
    </row>
    <row r="8573" spans="8:21" x14ac:dyDescent="0.3">
      <c r="H8573" s="1"/>
      <c r="K8573" s="1"/>
      <c r="O8573" s="1"/>
      <c r="P8573" s="1"/>
      <c r="T8573" s="1"/>
      <c r="U8573" s="1"/>
    </row>
    <row r="8574" spans="8:21" x14ac:dyDescent="0.3">
      <c r="H8574" s="1"/>
      <c r="K8574" s="1"/>
      <c r="O8574" s="1"/>
      <c r="P8574" s="1"/>
      <c r="T8574" s="1"/>
      <c r="U8574" s="1"/>
    </row>
    <row r="8575" spans="8:21" x14ac:dyDescent="0.3">
      <c r="H8575" s="1"/>
      <c r="K8575" s="1"/>
      <c r="O8575" s="1"/>
      <c r="P8575" s="1"/>
      <c r="T8575" s="1"/>
      <c r="U8575" s="1"/>
    </row>
    <row r="8576" spans="8:21" x14ac:dyDescent="0.3">
      <c r="H8576" s="1"/>
      <c r="K8576" s="1"/>
      <c r="O8576" s="1"/>
      <c r="P8576" s="1"/>
      <c r="T8576" s="1"/>
      <c r="U8576" s="1"/>
    </row>
    <row r="8577" spans="8:21" x14ac:dyDescent="0.3">
      <c r="H8577" s="1"/>
      <c r="K8577" s="1"/>
      <c r="O8577" s="1"/>
      <c r="P8577" s="1"/>
      <c r="T8577" s="1"/>
      <c r="U8577" s="1"/>
    </row>
    <row r="8578" spans="8:21" x14ac:dyDescent="0.3">
      <c r="H8578" s="1"/>
      <c r="K8578" s="1"/>
      <c r="O8578" s="1"/>
      <c r="P8578" s="1"/>
      <c r="T8578" s="1"/>
      <c r="U8578" s="1"/>
    </row>
    <row r="8579" spans="8:21" x14ac:dyDescent="0.3">
      <c r="H8579" s="1"/>
      <c r="K8579" s="1"/>
      <c r="O8579" s="1"/>
      <c r="P8579" s="1"/>
      <c r="T8579" s="1"/>
      <c r="U8579" s="1"/>
    </row>
    <row r="8580" spans="8:21" x14ac:dyDescent="0.3">
      <c r="H8580" s="1"/>
      <c r="K8580" s="1"/>
      <c r="O8580" s="1"/>
      <c r="P8580" s="1"/>
      <c r="T8580" s="1"/>
      <c r="U8580" s="1"/>
    </row>
    <row r="8581" spans="8:21" x14ac:dyDescent="0.3">
      <c r="H8581" s="1"/>
      <c r="K8581" s="1"/>
      <c r="O8581" s="1"/>
      <c r="P8581" s="1"/>
      <c r="T8581" s="1"/>
      <c r="U8581" s="1"/>
    </row>
    <row r="8582" spans="8:21" x14ac:dyDescent="0.3">
      <c r="H8582" s="1"/>
      <c r="K8582" s="1"/>
      <c r="O8582" s="1"/>
      <c r="P8582" s="1"/>
      <c r="T8582" s="1"/>
      <c r="U8582" s="1"/>
    </row>
    <row r="8583" spans="8:21" x14ac:dyDescent="0.3">
      <c r="H8583" s="1"/>
      <c r="K8583" s="1"/>
      <c r="O8583" s="1"/>
      <c r="P8583" s="1"/>
      <c r="T8583" s="1"/>
      <c r="U8583" s="1"/>
    </row>
    <row r="8584" spans="8:21" x14ac:dyDescent="0.3">
      <c r="H8584" s="1"/>
      <c r="K8584" s="1"/>
      <c r="O8584" s="1"/>
      <c r="P8584" s="1"/>
      <c r="T8584" s="1"/>
      <c r="U8584" s="1"/>
    </row>
    <row r="8585" spans="8:21" x14ac:dyDescent="0.3">
      <c r="H8585" s="1"/>
      <c r="K8585" s="1"/>
      <c r="O8585" s="1"/>
      <c r="P8585" s="1"/>
      <c r="T8585" s="1"/>
      <c r="U8585" s="1"/>
    </row>
    <row r="8586" spans="8:21" x14ac:dyDescent="0.3">
      <c r="H8586" s="1"/>
      <c r="K8586" s="1"/>
      <c r="O8586" s="1"/>
      <c r="P8586" s="1"/>
      <c r="T8586" s="1"/>
      <c r="U8586" s="1"/>
    </row>
    <row r="8587" spans="8:21" x14ac:dyDescent="0.3">
      <c r="H8587" s="1"/>
      <c r="K8587" s="1"/>
      <c r="O8587" s="1"/>
      <c r="P8587" s="1"/>
      <c r="T8587" s="1"/>
      <c r="U8587" s="1"/>
    </row>
    <row r="8588" spans="8:21" x14ac:dyDescent="0.3">
      <c r="H8588" s="1"/>
      <c r="K8588" s="1"/>
      <c r="O8588" s="1"/>
      <c r="P8588" s="1"/>
      <c r="T8588" s="1"/>
      <c r="U8588" s="1"/>
    </row>
    <row r="8589" spans="8:21" x14ac:dyDescent="0.3">
      <c r="H8589" s="1"/>
      <c r="K8589" s="1"/>
      <c r="O8589" s="1"/>
      <c r="P8589" s="1"/>
      <c r="T8589" s="1"/>
      <c r="U8589" s="1"/>
    </row>
    <row r="8590" spans="8:21" x14ac:dyDescent="0.3">
      <c r="H8590" s="1"/>
      <c r="K8590" s="1"/>
      <c r="O8590" s="1"/>
      <c r="P8590" s="1"/>
      <c r="T8590" s="1"/>
      <c r="U8590" s="1"/>
    </row>
    <row r="8591" spans="8:21" x14ac:dyDescent="0.3">
      <c r="H8591" s="1"/>
      <c r="K8591" s="1"/>
      <c r="O8591" s="1"/>
      <c r="P8591" s="1"/>
      <c r="T8591" s="1"/>
      <c r="U8591" s="1"/>
    </row>
    <row r="8592" spans="8:21" x14ac:dyDescent="0.3">
      <c r="H8592" s="1"/>
      <c r="K8592" s="1"/>
      <c r="O8592" s="1"/>
      <c r="P8592" s="1"/>
      <c r="T8592" s="1"/>
      <c r="U8592" s="1"/>
    </row>
    <row r="8593" spans="8:21" x14ac:dyDescent="0.3">
      <c r="H8593" s="1"/>
      <c r="K8593" s="1"/>
      <c r="O8593" s="1"/>
      <c r="P8593" s="1"/>
      <c r="T8593" s="1"/>
      <c r="U8593" s="1"/>
    </row>
    <row r="8594" spans="8:21" x14ac:dyDescent="0.3">
      <c r="H8594" s="1"/>
      <c r="K8594" s="1"/>
      <c r="O8594" s="1"/>
      <c r="P8594" s="1"/>
      <c r="T8594" s="1"/>
      <c r="U8594" s="1"/>
    </row>
    <row r="8595" spans="8:21" x14ac:dyDescent="0.3">
      <c r="H8595" s="1"/>
      <c r="K8595" s="1"/>
      <c r="O8595" s="1"/>
      <c r="P8595" s="1"/>
      <c r="T8595" s="1"/>
      <c r="U8595" s="1"/>
    </row>
    <row r="8596" spans="8:21" x14ac:dyDescent="0.3">
      <c r="H8596" s="1"/>
      <c r="K8596" s="1"/>
      <c r="O8596" s="1"/>
      <c r="P8596" s="1"/>
      <c r="T8596" s="1"/>
      <c r="U8596" s="1"/>
    </row>
    <row r="8597" spans="8:21" x14ac:dyDescent="0.3">
      <c r="H8597" s="1"/>
      <c r="K8597" s="1"/>
      <c r="O8597" s="1"/>
      <c r="P8597" s="1"/>
      <c r="T8597" s="1"/>
      <c r="U8597" s="1"/>
    </row>
    <row r="8598" spans="8:21" x14ac:dyDescent="0.3">
      <c r="H8598" s="1"/>
      <c r="K8598" s="1"/>
      <c r="O8598" s="1"/>
      <c r="P8598" s="1"/>
      <c r="T8598" s="1"/>
      <c r="U8598" s="1"/>
    </row>
    <row r="8599" spans="8:21" x14ac:dyDescent="0.3">
      <c r="H8599" s="1"/>
      <c r="K8599" s="1"/>
      <c r="O8599" s="1"/>
      <c r="P8599" s="1"/>
      <c r="T8599" s="1"/>
      <c r="U8599" s="1"/>
    </row>
    <row r="8600" spans="8:21" x14ac:dyDescent="0.3">
      <c r="H8600" s="1"/>
      <c r="K8600" s="1"/>
      <c r="O8600" s="1"/>
      <c r="P8600" s="1"/>
      <c r="T8600" s="1"/>
      <c r="U8600" s="1"/>
    </row>
    <row r="8601" spans="8:21" x14ac:dyDescent="0.3">
      <c r="H8601" s="1"/>
      <c r="K8601" s="1"/>
      <c r="O8601" s="1"/>
      <c r="P8601" s="1"/>
      <c r="T8601" s="1"/>
      <c r="U8601" s="1"/>
    </row>
    <row r="8602" spans="8:21" x14ac:dyDescent="0.3">
      <c r="H8602" s="1"/>
      <c r="K8602" s="1"/>
      <c r="O8602" s="1"/>
      <c r="P8602" s="1"/>
      <c r="T8602" s="1"/>
      <c r="U8602" s="1"/>
    </row>
    <row r="8603" spans="8:21" x14ac:dyDescent="0.3">
      <c r="H8603" s="1"/>
      <c r="K8603" s="1"/>
      <c r="O8603" s="1"/>
      <c r="P8603" s="1"/>
      <c r="T8603" s="1"/>
      <c r="U8603" s="1"/>
    </row>
    <row r="8604" spans="8:21" x14ac:dyDescent="0.3">
      <c r="H8604" s="1"/>
      <c r="K8604" s="1"/>
      <c r="O8604" s="1"/>
      <c r="P8604" s="1"/>
      <c r="T8604" s="1"/>
      <c r="U8604" s="1"/>
    </row>
    <row r="8605" spans="8:21" x14ac:dyDescent="0.3">
      <c r="H8605" s="1"/>
      <c r="K8605" s="1"/>
      <c r="O8605" s="1"/>
      <c r="P8605" s="1"/>
      <c r="T8605" s="1"/>
      <c r="U8605" s="1"/>
    </row>
    <row r="8606" spans="8:21" x14ac:dyDescent="0.3">
      <c r="H8606" s="1"/>
      <c r="K8606" s="1"/>
      <c r="O8606" s="1"/>
      <c r="P8606" s="1"/>
      <c r="T8606" s="1"/>
      <c r="U8606" s="1"/>
    </row>
    <row r="8607" spans="8:21" x14ac:dyDescent="0.3">
      <c r="H8607" s="1"/>
      <c r="K8607" s="1"/>
      <c r="O8607" s="1"/>
      <c r="P8607" s="1"/>
      <c r="T8607" s="1"/>
      <c r="U8607" s="1"/>
    </row>
    <row r="8608" spans="8:21" x14ac:dyDescent="0.3">
      <c r="H8608" s="1"/>
      <c r="K8608" s="1"/>
      <c r="O8608" s="1"/>
      <c r="P8608" s="1"/>
      <c r="T8608" s="1"/>
      <c r="U8608" s="1"/>
    </row>
    <row r="8609" spans="8:21" x14ac:dyDescent="0.3">
      <c r="H8609" s="1"/>
      <c r="K8609" s="1"/>
      <c r="O8609" s="1"/>
      <c r="P8609" s="1"/>
      <c r="T8609" s="1"/>
      <c r="U8609" s="1"/>
    </row>
    <row r="8610" spans="8:21" x14ac:dyDescent="0.3">
      <c r="H8610" s="1"/>
      <c r="K8610" s="1"/>
      <c r="O8610" s="1"/>
      <c r="P8610" s="1"/>
      <c r="T8610" s="1"/>
      <c r="U8610" s="1"/>
    </row>
    <row r="8611" spans="8:21" x14ac:dyDescent="0.3">
      <c r="H8611" s="1"/>
      <c r="K8611" s="1"/>
      <c r="O8611" s="1"/>
      <c r="P8611" s="1"/>
      <c r="T8611" s="1"/>
      <c r="U8611" s="1"/>
    </row>
    <row r="8612" spans="8:21" x14ac:dyDescent="0.3">
      <c r="H8612" s="1"/>
      <c r="K8612" s="1"/>
      <c r="O8612" s="1"/>
      <c r="P8612" s="1"/>
      <c r="T8612" s="1"/>
      <c r="U8612" s="1"/>
    </row>
    <row r="8613" spans="8:21" x14ac:dyDescent="0.3">
      <c r="H8613" s="1"/>
      <c r="K8613" s="1"/>
      <c r="O8613" s="1"/>
      <c r="P8613" s="1"/>
      <c r="T8613" s="1"/>
      <c r="U8613" s="1"/>
    </row>
    <row r="8614" spans="8:21" x14ac:dyDescent="0.3">
      <c r="H8614" s="1"/>
      <c r="K8614" s="1"/>
      <c r="O8614" s="1"/>
      <c r="P8614" s="1"/>
      <c r="T8614" s="1"/>
      <c r="U8614" s="1"/>
    </row>
    <row r="8615" spans="8:21" x14ac:dyDescent="0.3">
      <c r="H8615" s="1"/>
      <c r="K8615" s="1"/>
      <c r="O8615" s="1"/>
      <c r="P8615" s="1"/>
      <c r="T8615" s="1"/>
      <c r="U8615" s="1"/>
    </row>
    <row r="8616" spans="8:21" x14ac:dyDescent="0.3">
      <c r="H8616" s="1"/>
      <c r="K8616" s="1"/>
      <c r="O8616" s="1"/>
      <c r="P8616" s="1"/>
      <c r="T8616" s="1"/>
      <c r="U8616" s="1"/>
    </row>
    <row r="8617" spans="8:21" x14ac:dyDescent="0.3">
      <c r="H8617" s="1"/>
      <c r="K8617" s="1"/>
      <c r="O8617" s="1"/>
      <c r="P8617" s="1"/>
      <c r="T8617" s="1"/>
      <c r="U8617" s="1"/>
    </row>
    <row r="8618" spans="8:21" x14ac:dyDescent="0.3">
      <c r="H8618" s="1"/>
      <c r="K8618" s="1"/>
      <c r="O8618" s="1"/>
      <c r="P8618" s="1"/>
      <c r="T8618" s="1"/>
      <c r="U8618" s="1"/>
    </row>
    <row r="8619" spans="8:21" x14ac:dyDescent="0.3">
      <c r="H8619" s="1"/>
      <c r="K8619" s="1"/>
      <c r="O8619" s="1"/>
      <c r="P8619" s="1"/>
      <c r="T8619" s="1"/>
      <c r="U8619" s="1"/>
    </row>
    <row r="8620" spans="8:21" x14ac:dyDescent="0.3">
      <c r="H8620" s="1"/>
      <c r="K8620" s="1"/>
      <c r="O8620" s="1"/>
      <c r="P8620" s="1"/>
      <c r="T8620" s="1"/>
      <c r="U8620" s="1"/>
    </row>
    <row r="8621" spans="8:21" x14ac:dyDescent="0.3">
      <c r="H8621" s="1"/>
      <c r="K8621" s="1"/>
      <c r="O8621" s="1"/>
      <c r="P8621" s="1"/>
      <c r="T8621" s="1"/>
      <c r="U8621" s="1"/>
    </row>
    <row r="8622" spans="8:21" x14ac:dyDescent="0.3">
      <c r="H8622" s="1"/>
      <c r="K8622" s="1"/>
      <c r="O8622" s="1"/>
      <c r="P8622" s="1"/>
      <c r="T8622" s="1"/>
      <c r="U8622" s="1"/>
    </row>
    <row r="8623" spans="8:21" x14ac:dyDescent="0.3">
      <c r="H8623" s="1"/>
      <c r="K8623" s="1"/>
      <c r="O8623" s="1"/>
      <c r="P8623" s="1"/>
      <c r="T8623" s="1"/>
      <c r="U8623" s="1"/>
    </row>
    <row r="8624" spans="8:21" x14ac:dyDescent="0.3">
      <c r="H8624" s="1"/>
      <c r="K8624" s="1"/>
      <c r="O8624" s="1"/>
      <c r="P8624" s="1"/>
      <c r="T8624" s="1"/>
      <c r="U8624" s="1"/>
    </row>
    <row r="8625" spans="8:21" x14ac:dyDescent="0.3">
      <c r="H8625" s="1"/>
      <c r="K8625" s="1"/>
      <c r="O8625" s="1"/>
      <c r="P8625" s="1"/>
      <c r="T8625" s="1"/>
      <c r="U8625" s="1"/>
    </row>
    <row r="8626" spans="8:21" x14ac:dyDescent="0.3">
      <c r="H8626" s="1"/>
      <c r="K8626" s="1"/>
      <c r="O8626" s="1"/>
      <c r="P8626" s="1"/>
      <c r="T8626" s="1"/>
      <c r="U8626" s="1"/>
    </row>
    <row r="8627" spans="8:21" x14ac:dyDescent="0.3">
      <c r="H8627" s="1"/>
      <c r="K8627" s="1"/>
      <c r="O8627" s="1"/>
      <c r="P8627" s="1"/>
      <c r="T8627" s="1"/>
      <c r="U8627" s="1"/>
    </row>
    <row r="8628" spans="8:21" x14ac:dyDescent="0.3">
      <c r="H8628" s="1"/>
      <c r="K8628" s="1"/>
      <c r="O8628" s="1"/>
      <c r="P8628" s="1"/>
      <c r="T8628" s="1"/>
      <c r="U8628" s="1"/>
    </row>
    <row r="8629" spans="8:21" x14ac:dyDescent="0.3">
      <c r="H8629" s="1"/>
      <c r="K8629" s="1"/>
      <c r="O8629" s="1"/>
      <c r="P8629" s="1"/>
      <c r="T8629" s="1"/>
      <c r="U8629" s="1"/>
    </row>
    <row r="8630" spans="8:21" x14ac:dyDescent="0.3">
      <c r="H8630" s="1"/>
      <c r="K8630" s="1"/>
      <c r="O8630" s="1"/>
      <c r="P8630" s="1"/>
      <c r="T8630" s="1"/>
      <c r="U8630" s="1"/>
    </row>
    <row r="8631" spans="8:21" x14ac:dyDescent="0.3">
      <c r="H8631" s="1"/>
      <c r="K8631" s="1"/>
      <c r="O8631" s="1"/>
      <c r="P8631" s="1"/>
      <c r="T8631" s="1"/>
      <c r="U8631" s="1"/>
    </row>
    <row r="8632" spans="8:21" x14ac:dyDescent="0.3">
      <c r="H8632" s="1"/>
      <c r="K8632" s="1"/>
      <c r="O8632" s="1"/>
      <c r="P8632" s="1"/>
      <c r="T8632" s="1"/>
      <c r="U8632" s="1"/>
    </row>
    <row r="8633" spans="8:21" x14ac:dyDescent="0.3">
      <c r="H8633" s="1"/>
      <c r="K8633" s="1"/>
      <c r="O8633" s="1"/>
      <c r="P8633" s="1"/>
      <c r="T8633" s="1"/>
      <c r="U8633" s="1"/>
    </row>
    <row r="8634" spans="8:21" x14ac:dyDescent="0.3">
      <c r="H8634" s="1"/>
      <c r="K8634" s="1"/>
      <c r="O8634" s="1"/>
      <c r="P8634" s="1"/>
      <c r="T8634" s="1"/>
      <c r="U8634" s="1"/>
    </row>
    <row r="8635" spans="8:21" x14ac:dyDescent="0.3">
      <c r="H8635" s="1"/>
      <c r="K8635" s="1"/>
      <c r="O8635" s="1"/>
      <c r="P8635" s="1"/>
      <c r="T8635" s="1"/>
      <c r="U8635" s="1"/>
    </row>
    <row r="8636" spans="8:21" x14ac:dyDescent="0.3">
      <c r="H8636" s="1"/>
      <c r="K8636" s="1"/>
      <c r="O8636" s="1"/>
      <c r="P8636" s="1"/>
      <c r="T8636" s="1"/>
      <c r="U8636" s="1"/>
    </row>
    <row r="8637" spans="8:21" x14ac:dyDescent="0.3">
      <c r="H8637" s="1"/>
      <c r="K8637" s="1"/>
      <c r="O8637" s="1"/>
      <c r="P8637" s="1"/>
      <c r="T8637" s="1"/>
      <c r="U8637" s="1"/>
    </row>
    <row r="8638" spans="8:21" x14ac:dyDescent="0.3">
      <c r="H8638" s="1"/>
      <c r="K8638" s="1"/>
      <c r="O8638" s="1"/>
      <c r="P8638" s="1"/>
      <c r="T8638" s="1"/>
      <c r="U8638" s="1"/>
    </row>
    <row r="8639" spans="8:21" x14ac:dyDescent="0.3">
      <c r="H8639" s="1"/>
      <c r="K8639" s="1"/>
      <c r="O8639" s="1"/>
      <c r="P8639" s="1"/>
      <c r="T8639" s="1"/>
      <c r="U8639" s="1"/>
    </row>
    <row r="8640" spans="8:21" x14ac:dyDescent="0.3">
      <c r="H8640" s="1"/>
      <c r="K8640" s="1"/>
      <c r="O8640" s="1"/>
      <c r="P8640" s="1"/>
      <c r="T8640" s="1"/>
      <c r="U8640" s="1"/>
    </row>
    <row r="8641" spans="8:21" x14ac:dyDescent="0.3">
      <c r="H8641" s="1"/>
      <c r="K8641" s="1"/>
      <c r="O8641" s="1"/>
      <c r="P8641" s="1"/>
      <c r="T8641" s="1"/>
      <c r="U8641" s="1"/>
    </row>
    <row r="8642" spans="8:21" x14ac:dyDescent="0.3">
      <c r="H8642" s="1"/>
      <c r="K8642" s="1"/>
      <c r="O8642" s="1"/>
      <c r="P8642" s="1"/>
      <c r="T8642" s="1"/>
      <c r="U8642" s="1"/>
    </row>
    <row r="8643" spans="8:21" x14ac:dyDescent="0.3">
      <c r="H8643" s="1"/>
      <c r="K8643" s="1"/>
      <c r="O8643" s="1"/>
      <c r="P8643" s="1"/>
      <c r="T8643" s="1"/>
      <c r="U8643" s="1"/>
    </row>
    <row r="8644" spans="8:21" x14ac:dyDescent="0.3">
      <c r="H8644" s="1"/>
      <c r="K8644" s="1"/>
      <c r="O8644" s="1"/>
      <c r="P8644" s="1"/>
      <c r="T8644" s="1"/>
      <c r="U8644" s="1"/>
    </row>
    <row r="8645" spans="8:21" x14ac:dyDescent="0.3">
      <c r="H8645" s="1"/>
      <c r="K8645" s="1"/>
      <c r="O8645" s="1"/>
      <c r="P8645" s="1"/>
      <c r="T8645" s="1"/>
      <c r="U8645" s="1"/>
    </row>
    <row r="8646" spans="8:21" x14ac:dyDescent="0.3">
      <c r="H8646" s="1"/>
      <c r="K8646" s="1"/>
      <c r="O8646" s="1"/>
      <c r="P8646" s="1"/>
      <c r="T8646" s="1"/>
      <c r="U8646" s="1"/>
    </row>
    <row r="8647" spans="8:21" x14ac:dyDescent="0.3">
      <c r="H8647" s="1"/>
      <c r="K8647" s="1"/>
      <c r="O8647" s="1"/>
      <c r="P8647" s="1"/>
      <c r="T8647" s="1"/>
      <c r="U8647" s="1"/>
    </row>
    <row r="8648" spans="8:21" x14ac:dyDescent="0.3">
      <c r="H8648" s="1"/>
      <c r="K8648" s="1"/>
      <c r="O8648" s="1"/>
      <c r="P8648" s="1"/>
      <c r="T8648" s="1"/>
      <c r="U8648" s="1"/>
    </row>
    <row r="8649" spans="8:21" x14ac:dyDescent="0.3">
      <c r="H8649" s="1"/>
      <c r="K8649" s="1"/>
      <c r="O8649" s="1"/>
      <c r="P8649" s="1"/>
      <c r="T8649" s="1"/>
      <c r="U8649" s="1"/>
    </row>
    <row r="8650" spans="8:21" x14ac:dyDescent="0.3">
      <c r="H8650" s="1"/>
      <c r="K8650" s="1"/>
      <c r="O8650" s="1"/>
      <c r="P8650" s="1"/>
      <c r="T8650" s="1"/>
      <c r="U8650" s="1"/>
    </row>
    <row r="8651" spans="8:21" x14ac:dyDescent="0.3">
      <c r="H8651" s="1"/>
      <c r="K8651" s="1"/>
      <c r="O8651" s="1"/>
      <c r="P8651" s="1"/>
      <c r="T8651" s="1"/>
      <c r="U8651" s="1"/>
    </row>
    <row r="8652" spans="8:21" x14ac:dyDescent="0.3">
      <c r="H8652" s="1"/>
      <c r="K8652" s="1"/>
      <c r="O8652" s="1"/>
      <c r="P8652" s="1"/>
      <c r="T8652" s="1"/>
      <c r="U8652" s="1"/>
    </row>
    <row r="8653" spans="8:21" x14ac:dyDescent="0.3">
      <c r="H8653" s="1"/>
      <c r="K8653" s="1"/>
      <c r="O8653" s="1"/>
      <c r="P8653" s="1"/>
      <c r="T8653" s="1"/>
      <c r="U8653" s="1"/>
    </row>
    <row r="8654" spans="8:21" x14ac:dyDescent="0.3">
      <c r="H8654" s="1"/>
      <c r="K8654" s="1"/>
      <c r="O8654" s="1"/>
      <c r="P8654" s="1"/>
      <c r="T8654" s="1"/>
      <c r="U8654" s="1"/>
    </row>
    <row r="8655" spans="8:21" x14ac:dyDescent="0.3">
      <c r="H8655" s="1"/>
      <c r="K8655" s="1"/>
      <c r="O8655" s="1"/>
      <c r="P8655" s="1"/>
      <c r="T8655" s="1"/>
      <c r="U8655" s="1"/>
    </row>
    <row r="8656" spans="8:21" x14ac:dyDescent="0.3">
      <c r="H8656" s="1"/>
      <c r="K8656" s="1"/>
      <c r="O8656" s="1"/>
      <c r="P8656" s="1"/>
      <c r="T8656" s="1"/>
      <c r="U8656" s="1"/>
    </row>
    <row r="8657" spans="8:21" x14ac:dyDescent="0.3">
      <c r="H8657" s="1"/>
      <c r="K8657" s="1"/>
      <c r="O8657" s="1"/>
      <c r="P8657" s="1"/>
      <c r="T8657" s="1"/>
      <c r="U8657" s="1"/>
    </row>
    <row r="8658" spans="8:21" x14ac:dyDescent="0.3">
      <c r="H8658" s="1"/>
      <c r="K8658" s="1"/>
      <c r="O8658" s="1"/>
      <c r="P8658" s="1"/>
      <c r="T8658" s="1"/>
      <c r="U8658" s="1"/>
    </row>
    <row r="8659" spans="8:21" x14ac:dyDescent="0.3">
      <c r="H8659" s="1"/>
      <c r="K8659" s="1"/>
      <c r="O8659" s="1"/>
      <c r="P8659" s="1"/>
      <c r="T8659" s="1"/>
      <c r="U8659" s="1"/>
    </row>
    <row r="8660" spans="8:21" x14ac:dyDescent="0.3">
      <c r="H8660" s="1"/>
      <c r="K8660" s="1"/>
      <c r="O8660" s="1"/>
      <c r="P8660" s="1"/>
      <c r="T8660" s="1"/>
      <c r="U8660" s="1"/>
    </row>
    <row r="8661" spans="8:21" x14ac:dyDescent="0.3">
      <c r="H8661" s="1"/>
      <c r="K8661" s="1"/>
      <c r="O8661" s="1"/>
      <c r="P8661" s="1"/>
      <c r="T8661" s="1"/>
      <c r="U8661" s="1"/>
    </row>
    <row r="8662" spans="8:21" x14ac:dyDescent="0.3">
      <c r="H8662" s="1"/>
      <c r="K8662" s="1"/>
      <c r="O8662" s="1"/>
      <c r="P8662" s="1"/>
      <c r="T8662" s="1"/>
      <c r="U8662" s="1"/>
    </row>
    <row r="8663" spans="8:21" x14ac:dyDescent="0.3">
      <c r="H8663" s="1"/>
      <c r="K8663" s="1"/>
      <c r="O8663" s="1"/>
      <c r="P8663" s="1"/>
      <c r="T8663" s="1"/>
      <c r="U8663" s="1"/>
    </row>
    <row r="8664" spans="8:21" x14ac:dyDescent="0.3">
      <c r="H8664" s="1"/>
      <c r="K8664" s="1"/>
      <c r="O8664" s="1"/>
      <c r="P8664" s="1"/>
      <c r="T8664" s="1"/>
      <c r="U8664" s="1"/>
    </row>
    <row r="8665" spans="8:21" x14ac:dyDescent="0.3">
      <c r="H8665" s="1"/>
      <c r="K8665" s="1"/>
      <c r="O8665" s="1"/>
      <c r="P8665" s="1"/>
      <c r="T8665" s="1"/>
      <c r="U8665" s="1"/>
    </row>
    <row r="8666" spans="8:21" x14ac:dyDescent="0.3">
      <c r="H8666" s="1"/>
      <c r="K8666" s="1"/>
      <c r="O8666" s="1"/>
      <c r="P8666" s="1"/>
      <c r="T8666" s="1"/>
      <c r="U8666" s="1"/>
    </row>
    <row r="8667" spans="8:21" x14ac:dyDescent="0.3">
      <c r="H8667" s="1"/>
      <c r="K8667" s="1"/>
      <c r="O8667" s="1"/>
      <c r="P8667" s="1"/>
      <c r="T8667" s="1"/>
      <c r="U8667" s="1"/>
    </row>
    <row r="8668" spans="8:21" x14ac:dyDescent="0.3">
      <c r="H8668" s="1"/>
      <c r="K8668" s="1"/>
      <c r="O8668" s="1"/>
      <c r="P8668" s="1"/>
      <c r="T8668" s="1"/>
      <c r="U8668" s="1"/>
    </row>
    <row r="8669" spans="8:21" x14ac:dyDescent="0.3">
      <c r="H8669" s="1"/>
      <c r="K8669" s="1"/>
      <c r="O8669" s="1"/>
      <c r="P8669" s="1"/>
      <c r="T8669" s="1"/>
      <c r="U8669" s="1"/>
    </row>
    <row r="8670" spans="8:21" x14ac:dyDescent="0.3">
      <c r="H8670" s="1"/>
      <c r="K8670" s="1"/>
      <c r="O8670" s="1"/>
      <c r="P8670" s="1"/>
      <c r="T8670" s="1"/>
      <c r="U8670" s="1"/>
    </row>
    <row r="8671" spans="8:21" x14ac:dyDescent="0.3">
      <c r="H8671" s="1"/>
      <c r="K8671" s="1"/>
      <c r="O8671" s="1"/>
      <c r="P8671" s="1"/>
      <c r="T8671" s="1"/>
      <c r="U8671" s="1"/>
    </row>
    <row r="8672" spans="8:21" x14ac:dyDescent="0.3">
      <c r="H8672" s="1"/>
      <c r="K8672" s="1"/>
      <c r="O8672" s="1"/>
      <c r="P8672" s="1"/>
      <c r="T8672" s="1"/>
      <c r="U8672" s="1"/>
    </row>
    <row r="8673" spans="8:21" x14ac:dyDescent="0.3">
      <c r="H8673" s="1"/>
      <c r="K8673" s="1"/>
      <c r="O8673" s="1"/>
      <c r="P8673" s="1"/>
      <c r="T8673" s="1"/>
      <c r="U8673" s="1"/>
    </row>
    <row r="8674" spans="8:21" x14ac:dyDescent="0.3">
      <c r="H8674" s="1"/>
      <c r="K8674" s="1"/>
      <c r="O8674" s="1"/>
      <c r="P8674" s="1"/>
      <c r="T8674" s="1"/>
      <c r="U8674" s="1"/>
    </row>
    <row r="8675" spans="8:21" x14ac:dyDescent="0.3">
      <c r="H8675" s="1"/>
      <c r="K8675" s="1"/>
      <c r="O8675" s="1"/>
      <c r="P8675" s="1"/>
      <c r="T8675" s="1"/>
      <c r="U8675" s="1"/>
    </row>
    <row r="8676" spans="8:21" x14ac:dyDescent="0.3">
      <c r="H8676" s="1"/>
      <c r="K8676" s="1"/>
      <c r="O8676" s="1"/>
      <c r="P8676" s="1"/>
      <c r="T8676" s="1"/>
      <c r="U8676" s="1"/>
    </row>
    <row r="8677" spans="8:21" x14ac:dyDescent="0.3">
      <c r="H8677" s="1"/>
      <c r="K8677" s="1"/>
      <c r="O8677" s="1"/>
      <c r="P8677" s="1"/>
      <c r="T8677" s="1"/>
      <c r="U8677" s="1"/>
    </row>
    <row r="8678" spans="8:21" x14ac:dyDescent="0.3">
      <c r="H8678" s="1"/>
      <c r="K8678" s="1"/>
      <c r="O8678" s="1"/>
      <c r="P8678" s="1"/>
      <c r="T8678" s="1"/>
      <c r="U8678" s="1"/>
    </row>
    <row r="8679" spans="8:21" x14ac:dyDescent="0.3">
      <c r="H8679" s="1"/>
      <c r="K8679" s="1"/>
      <c r="O8679" s="1"/>
      <c r="P8679" s="1"/>
      <c r="T8679" s="1"/>
      <c r="U8679" s="1"/>
    </row>
    <row r="8680" spans="8:21" x14ac:dyDescent="0.3">
      <c r="H8680" s="1"/>
      <c r="K8680" s="1"/>
      <c r="O8680" s="1"/>
      <c r="P8680" s="1"/>
      <c r="T8680" s="1"/>
      <c r="U8680" s="1"/>
    </row>
    <row r="8681" spans="8:21" x14ac:dyDescent="0.3">
      <c r="H8681" s="1"/>
      <c r="K8681" s="1"/>
      <c r="O8681" s="1"/>
      <c r="P8681" s="1"/>
      <c r="T8681" s="1"/>
      <c r="U8681" s="1"/>
    </row>
    <row r="8682" spans="8:21" x14ac:dyDescent="0.3">
      <c r="H8682" s="1"/>
      <c r="K8682" s="1"/>
      <c r="O8682" s="1"/>
      <c r="P8682" s="1"/>
      <c r="T8682" s="1"/>
      <c r="U8682" s="1"/>
    </row>
    <row r="8683" spans="8:21" x14ac:dyDescent="0.3">
      <c r="H8683" s="1"/>
      <c r="K8683" s="1"/>
      <c r="O8683" s="1"/>
      <c r="P8683" s="1"/>
      <c r="T8683" s="1"/>
      <c r="U8683" s="1"/>
    </row>
    <row r="8684" spans="8:21" x14ac:dyDescent="0.3">
      <c r="H8684" s="1"/>
      <c r="K8684" s="1"/>
      <c r="O8684" s="1"/>
      <c r="P8684" s="1"/>
      <c r="T8684" s="1"/>
      <c r="U8684" s="1"/>
    </row>
    <row r="8685" spans="8:21" x14ac:dyDescent="0.3">
      <c r="H8685" s="1"/>
      <c r="K8685" s="1"/>
      <c r="O8685" s="1"/>
      <c r="P8685" s="1"/>
      <c r="T8685" s="1"/>
      <c r="U8685" s="1"/>
    </row>
    <row r="8686" spans="8:21" x14ac:dyDescent="0.3">
      <c r="H8686" s="1"/>
      <c r="K8686" s="1"/>
      <c r="O8686" s="1"/>
      <c r="P8686" s="1"/>
      <c r="T8686" s="1"/>
      <c r="U8686" s="1"/>
    </row>
    <row r="8687" spans="8:21" x14ac:dyDescent="0.3">
      <c r="H8687" s="1"/>
      <c r="K8687" s="1"/>
      <c r="O8687" s="1"/>
      <c r="P8687" s="1"/>
      <c r="T8687" s="1"/>
      <c r="U8687" s="1"/>
    </row>
    <row r="8688" spans="8:21" x14ac:dyDescent="0.3">
      <c r="H8688" s="1"/>
      <c r="K8688" s="1"/>
      <c r="O8688" s="1"/>
      <c r="P8688" s="1"/>
      <c r="T8688" s="1"/>
      <c r="U8688" s="1"/>
    </row>
    <row r="8689" spans="8:21" x14ac:dyDescent="0.3">
      <c r="H8689" s="1"/>
      <c r="K8689" s="1"/>
      <c r="O8689" s="1"/>
      <c r="P8689" s="1"/>
      <c r="T8689" s="1"/>
      <c r="U8689" s="1"/>
    </row>
    <row r="8690" spans="8:21" x14ac:dyDescent="0.3">
      <c r="H8690" s="1"/>
      <c r="K8690" s="1"/>
      <c r="O8690" s="1"/>
      <c r="P8690" s="1"/>
      <c r="T8690" s="1"/>
      <c r="U8690" s="1"/>
    </row>
    <row r="8691" spans="8:21" x14ac:dyDescent="0.3">
      <c r="H8691" s="1"/>
      <c r="K8691" s="1"/>
      <c r="O8691" s="1"/>
      <c r="P8691" s="1"/>
      <c r="T8691" s="1"/>
      <c r="U8691" s="1"/>
    </row>
    <row r="8692" spans="8:21" x14ac:dyDescent="0.3">
      <c r="H8692" s="1"/>
      <c r="K8692" s="1"/>
      <c r="O8692" s="1"/>
      <c r="P8692" s="1"/>
      <c r="T8692" s="1"/>
      <c r="U8692" s="1"/>
    </row>
    <row r="8693" spans="8:21" x14ac:dyDescent="0.3">
      <c r="H8693" s="1"/>
      <c r="K8693" s="1"/>
      <c r="O8693" s="1"/>
      <c r="P8693" s="1"/>
      <c r="T8693" s="1"/>
      <c r="U8693" s="1"/>
    </row>
    <row r="8694" spans="8:21" x14ac:dyDescent="0.3">
      <c r="H8694" s="1"/>
      <c r="K8694" s="1"/>
      <c r="O8694" s="1"/>
      <c r="P8694" s="1"/>
      <c r="T8694" s="1"/>
      <c r="U8694" s="1"/>
    </row>
    <row r="8695" spans="8:21" x14ac:dyDescent="0.3">
      <c r="H8695" s="1"/>
      <c r="K8695" s="1"/>
      <c r="O8695" s="1"/>
      <c r="P8695" s="1"/>
      <c r="T8695" s="1"/>
      <c r="U8695" s="1"/>
    </row>
    <row r="8696" spans="8:21" x14ac:dyDescent="0.3">
      <c r="H8696" s="1"/>
      <c r="K8696" s="1"/>
      <c r="O8696" s="1"/>
      <c r="P8696" s="1"/>
      <c r="T8696" s="1"/>
      <c r="U8696" s="1"/>
    </row>
    <row r="8697" spans="8:21" x14ac:dyDescent="0.3">
      <c r="H8697" s="1"/>
      <c r="K8697" s="1"/>
      <c r="O8697" s="1"/>
      <c r="P8697" s="1"/>
      <c r="T8697" s="1"/>
      <c r="U8697" s="1"/>
    </row>
    <row r="8698" spans="8:21" x14ac:dyDescent="0.3">
      <c r="H8698" s="1"/>
      <c r="K8698" s="1"/>
      <c r="O8698" s="1"/>
      <c r="P8698" s="1"/>
      <c r="T8698" s="1"/>
      <c r="U8698" s="1"/>
    </row>
    <row r="8699" spans="8:21" x14ac:dyDescent="0.3">
      <c r="H8699" s="1"/>
      <c r="K8699" s="1"/>
      <c r="O8699" s="1"/>
      <c r="P8699" s="1"/>
      <c r="T8699" s="1"/>
      <c r="U8699" s="1"/>
    </row>
    <row r="8700" spans="8:21" x14ac:dyDescent="0.3">
      <c r="H8700" s="1"/>
      <c r="K8700" s="1"/>
      <c r="O8700" s="1"/>
      <c r="P8700" s="1"/>
      <c r="T8700" s="1"/>
      <c r="U8700" s="1"/>
    </row>
    <row r="8701" spans="8:21" x14ac:dyDescent="0.3">
      <c r="H8701" s="1"/>
      <c r="K8701" s="1"/>
      <c r="O8701" s="1"/>
      <c r="P8701" s="1"/>
      <c r="T8701" s="1"/>
      <c r="U8701" s="1"/>
    </row>
    <row r="8702" spans="8:21" x14ac:dyDescent="0.3">
      <c r="H8702" s="1"/>
      <c r="K8702" s="1"/>
      <c r="O8702" s="1"/>
      <c r="P8702" s="1"/>
      <c r="T8702" s="1"/>
      <c r="U8702" s="1"/>
    </row>
    <row r="8703" spans="8:21" x14ac:dyDescent="0.3">
      <c r="H8703" s="1"/>
      <c r="K8703" s="1"/>
      <c r="O8703" s="1"/>
      <c r="P8703" s="1"/>
      <c r="T8703" s="1"/>
      <c r="U8703" s="1"/>
    </row>
    <row r="8704" spans="8:21" x14ac:dyDescent="0.3">
      <c r="H8704" s="1"/>
      <c r="K8704" s="1"/>
      <c r="O8704" s="1"/>
      <c r="P8704" s="1"/>
      <c r="T8704" s="1"/>
      <c r="U8704" s="1"/>
    </row>
    <row r="8705" spans="8:21" x14ac:dyDescent="0.3">
      <c r="H8705" s="1"/>
      <c r="K8705" s="1"/>
      <c r="O8705" s="1"/>
      <c r="P8705" s="1"/>
      <c r="T8705" s="1"/>
      <c r="U8705" s="1"/>
    </row>
    <row r="8706" spans="8:21" x14ac:dyDescent="0.3">
      <c r="H8706" s="1"/>
      <c r="K8706" s="1"/>
      <c r="O8706" s="1"/>
      <c r="P8706" s="1"/>
      <c r="T8706" s="1"/>
      <c r="U8706" s="1"/>
    </row>
    <row r="8707" spans="8:21" x14ac:dyDescent="0.3">
      <c r="H8707" s="1"/>
      <c r="K8707" s="1"/>
      <c r="O8707" s="1"/>
      <c r="P8707" s="1"/>
      <c r="T8707" s="1"/>
      <c r="U8707" s="1"/>
    </row>
    <row r="8708" spans="8:21" x14ac:dyDescent="0.3">
      <c r="H8708" s="1"/>
      <c r="K8708" s="1"/>
      <c r="O8708" s="1"/>
      <c r="P8708" s="1"/>
      <c r="T8708" s="1"/>
      <c r="U8708" s="1"/>
    </row>
    <row r="8709" spans="8:21" x14ac:dyDescent="0.3">
      <c r="H8709" s="1"/>
      <c r="K8709" s="1"/>
      <c r="O8709" s="1"/>
      <c r="P8709" s="1"/>
      <c r="T8709" s="1"/>
      <c r="U8709" s="1"/>
    </row>
    <row r="8710" spans="8:21" x14ac:dyDescent="0.3">
      <c r="H8710" s="1"/>
      <c r="K8710" s="1"/>
      <c r="O8710" s="1"/>
      <c r="P8710" s="1"/>
      <c r="T8710" s="1"/>
      <c r="U8710" s="1"/>
    </row>
    <row r="8711" spans="8:21" x14ac:dyDescent="0.3">
      <c r="H8711" s="1"/>
      <c r="K8711" s="1"/>
      <c r="O8711" s="1"/>
      <c r="P8711" s="1"/>
      <c r="T8711" s="1"/>
      <c r="U8711" s="1"/>
    </row>
    <row r="8712" spans="8:21" x14ac:dyDescent="0.3">
      <c r="H8712" s="1"/>
      <c r="K8712" s="1"/>
      <c r="O8712" s="1"/>
      <c r="P8712" s="1"/>
      <c r="T8712" s="1"/>
      <c r="U8712" s="1"/>
    </row>
    <row r="8713" spans="8:21" x14ac:dyDescent="0.3">
      <c r="H8713" s="1"/>
      <c r="K8713" s="1"/>
      <c r="O8713" s="1"/>
      <c r="P8713" s="1"/>
      <c r="T8713" s="1"/>
      <c r="U8713" s="1"/>
    </row>
    <row r="8714" spans="8:21" x14ac:dyDescent="0.3">
      <c r="H8714" s="1"/>
      <c r="K8714" s="1"/>
      <c r="O8714" s="1"/>
      <c r="P8714" s="1"/>
      <c r="T8714" s="1"/>
      <c r="U8714" s="1"/>
    </row>
    <row r="8715" spans="8:21" x14ac:dyDescent="0.3">
      <c r="H8715" s="1"/>
      <c r="K8715" s="1"/>
      <c r="O8715" s="1"/>
      <c r="P8715" s="1"/>
      <c r="T8715" s="1"/>
      <c r="U8715" s="1"/>
    </row>
    <row r="8716" spans="8:21" x14ac:dyDescent="0.3">
      <c r="H8716" s="1"/>
      <c r="K8716" s="1"/>
      <c r="O8716" s="1"/>
      <c r="P8716" s="1"/>
      <c r="T8716" s="1"/>
      <c r="U8716" s="1"/>
    </row>
    <row r="8717" spans="8:21" x14ac:dyDescent="0.3">
      <c r="H8717" s="1"/>
      <c r="K8717" s="1"/>
      <c r="O8717" s="1"/>
      <c r="P8717" s="1"/>
      <c r="T8717" s="1"/>
      <c r="U8717" s="1"/>
    </row>
    <row r="8718" spans="8:21" x14ac:dyDescent="0.3">
      <c r="H8718" s="1"/>
      <c r="K8718" s="1"/>
      <c r="O8718" s="1"/>
      <c r="P8718" s="1"/>
      <c r="T8718" s="1"/>
      <c r="U8718" s="1"/>
    </row>
    <row r="8719" spans="8:21" x14ac:dyDescent="0.3">
      <c r="H8719" s="1"/>
      <c r="K8719" s="1"/>
      <c r="O8719" s="1"/>
      <c r="P8719" s="1"/>
      <c r="T8719" s="1"/>
      <c r="U8719" s="1"/>
    </row>
    <row r="8720" spans="8:21" x14ac:dyDescent="0.3">
      <c r="H8720" s="1"/>
      <c r="K8720" s="1"/>
      <c r="O8720" s="1"/>
      <c r="P8720" s="1"/>
      <c r="T8720" s="1"/>
      <c r="U8720" s="1"/>
    </row>
    <row r="8721" spans="8:21" x14ac:dyDescent="0.3">
      <c r="H8721" s="1"/>
      <c r="K8721" s="1"/>
      <c r="O8721" s="1"/>
      <c r="P8721" s="1"/>
      <c r="T8721" s="1"/>
      <c r="U8721" s="1"/>
    </row>
    <row r="8722" spans="8:21" x14ac:dyDescent="0.3">
      <c r="H8722" s="1"/>
      <c r="K8722" s="1"/>
      <c r="O8722" s="1"/>
      <c r="P8722" s="1"/>
      <c r="T8722" s="1"/>
      <c r="U8722" s="1"/>
    </row>
    <row r="8723" spans="8:21" x14ac:dyDescent="0.3">
      <c r="H8723" s="1"/>
      <c r="K8723" s="1"/>
      <c r="O8723" s="1"/>
      <c r="P8723" s="1"/>
      <c r="T8723" s="1"/>
      <c r="U8723" s="1"/>
    </row>
    <row r="8724" spans="8:21" x14ac:dyDescent="0.3">
      <c r="H8724" s="1"/>
      <c r="K8724" s="1"/>
      <c r="O8724" s="1"/>
      <c r="P8724" s="1"/>
      <c r="T8724" s="1"/>
      <c r="U8724" s="1"/>
    </row>
    <row r="8725" spans="8:21" x14ac:dyDescent="0.3">
      <c r="H8725" s="1"/>
      <c r="K8725" s="1"/>
      <c r="O8725" s="1"/>
      <c r="P8725" s="1"/>
      <c r="T8725" s="1"/>
      <c r="U8725" s="1"/>
    </row>
    <row r="8726" spans="8:21" x14ac:dyDescent="0.3">
      <c r="H8726" s="1"/>
      <c r="K8726" s="1"/>
      <c r="O8726" s="1"/>
      <c r="P8726" s="1"/>
      <c r="T8726" s="1"/>
      <c r="U8726" s="1"/>
    </row>
    <row r="8727" spans="8:21" x14ac:dyDescent="0.3">
      <c r="H8727" s="1"/>
      <c r="K8727" s="1"/>
      <c r="O8727" s="1"/>
      <c r="P8727" s="1"/>
      <c r="T8727" s="1"/>
      <c r="U8727" s="1"/>
    </row>
    <row r="8728" spans="8:21" x14ac:dyDescent="0.3">
      <c r="H8728" s="1"/>
      <c r="K8728" s="1"/>
      <c r="O8728" s="1"/>
      <c r="P8728" s="1"/>
      <c r="T8728" s="1"/>
      <c r="U8728" s="1"/>
    </row>
    <row r="8729" spans="8:21" x14ac:dyDescent="0.3">
      <c r="H8729" s="1"/>
      <c r="K8729" s="1"/>
      <c r="O8729" s="1"/>
      <c r="P8729" s="1"/>
      <c r="T8729" s="1"/>
      <c r="U8729" s="1"/>
    </row>
    <row r="8730" spans="8:21" x14ac:dyDescent="0.3">
      <c r="H8730" s="1"/>
      <c r="K8730" s="1"/>
      <c r="O8730" s="1"/>
      <c r="P8730" s="1"/>
      <c r="T8730" s="1"/>
      <c r="U8730" s="1"/>
    </row>
    <row r="8731" spans="8:21" x14ac:dyDescent="0.3">
      <c r="H8731" s="1"/>
      <c r="K8731" s="1"/>
      <c r="O8731" s="1"/>
      <c r="P8731" s="1"/>
      <c r="T8731" s="1"/>
      <c r="U8731" s="1"/>
    </row>
    <row r="8732" spans="8:21" x14ac:dyDescent="0.3">
      <c r="H8732" s="1"/>
      <c r="K8732" s="1"/>
      <c r="O8732" s="1"/>
      <c r="P8732" s="1"/>
      <c r="T8732" s="1"/>
      <c r="U8732" s="1"/>
    </row>
    <row r="8733" spans="8:21" x14ac:dyDescent="0.3">
      <c r="H8733" s="1"/>
      <c r="K8733" s="1"/>
      <c r="O8733" s="1"/>
      <c r="P8733" s="1"/>
      <c r="T8733" s="1"/>
      <c r="U8733" s="1"/>
    </row>
    <row r="8734" spans="8:21" x14ac:dyDescent="0.3">
      <c r="H8734" s="1"/>
      <c r="K8734" s="1"/>
      <c r="O8734" s="1"/>
      <c r="P8734" s="1"/>
      <c r="T8734" s="1"/>
      <c r="U8734" s="1"/>
    </row>
    <row r="8735" spans="8:21" x14ac:dyDescent="0.3">
      <c r="H8735" s="1"/>
      <c r="K8735" s="1"/>
      <c r="O8735" s="1"/>
      <c r="P8735" s="1"/>
      <c r="T8735" s="1"/>
      <c r="U8735" s="1"/>
    </row>
    <row r="8736" spans="8:21" x14ac:dyDescent="0.3">
      <c r="H8736" s="1"/>
      <c r="K8736" s="1"/>
      <c r="O8736" s="1"/>
      <c r="P8736" s="1"/>
      <c r="T8736" s="1"/>
      <c r="U8736" s="1"/>
    </row>
    <row r="8737" spans="8:21" x14ac:dyDescent="0.3">
      <c r="H8737" s="1"/>
      <c r="K8737" s="1"/>
      <c r="O8737" s="1"/>
      <c r="P8737" s="1"/>
      <c r="T8737" s="1"/>
      <c r="U8737" s="1"/>
    </row>
    <row r="8738" spans="8:21" x14ac:dyDescent="0.3">
      <c r="H8738" s="1"/>
      <c r="K8738" s="1"/>
      <c r="O8738" s="1"/>
      <c r="P8738" s="1"/>
      <c r="T8738" s="1"/>
      <c r="U8738" s="1"/>
    </row>
    <row r="8739" spans="8:21" x14ac:dyDescent="0.3">
      <c r="H8739" s="1"/>
      <c r="K8739" s="1"/>
      <c r="O8739" s="1"/>
      <c r="P8739" s="1"/>
      <c r="T8739" s="1"/>
      <c r="U8739" s="1"/>
    </row>
    <row r="8740" spans="8:21" x14ac:dyDescent="0.3">
      <c r="H8740" s="1"/>
      <c r="K8740" s="1"/>
      <c r="O8740" s="1"/>
      <c r="P8740" s="1"/>
      <c r="T8740" s="1"/>
      <c r="U8740" s="1"/>
    </row>
    <row r="8741" spans="8:21" x14ac:dyDescent="0.3">
      <c r="H8741" s="1"/>
      <c r="K8741" s="1"/>
      <c r="O8741" s="1"/>
      <c r="P8741" s="1"/>
      <c r="T8741" s="1"/>
      <c r="U8741" s="1"/>
    </row>
    <row r="8742" spans="8:21" x14ac:dyDescent="0.3">
      <c r="H8742" s="1"/>
      <c r="K8742" s="1"/>
      <c r="O8742" s="1"/>
      <c r="P8742" s="1"/>
      <c r="T8742" s="1"/>
      <c r="U8742" s="1"/>
    </row>
    <row r="8743" spans="8:21" x14ac:dyDescent="0.3">
      <c r="H8743" s="1"/>
      <c r="K8743" s="1"/>
      <c r="O8743" s="1"/>
      <c r="P8743" s="1"/>
      <c r="T8743" s="1"/>
      <c r="U8743" s="1"/>
    </row>
    <row r="8744" spans="8:21" x14ac:dyDescent="0.3">
      <c r="H8744" s="1"/>
      <c r="K8744" s="1"/>
      <c r="O8744" s="1"/>
      <c r="P8744" s="1"/>
      <c r="T8744" s="1"/>
      <c r="U8744" s="1"/>
    </row>
    <row r="8745" spans="8:21" x14ac:dyDescent="0.3">
      <c r="H8745" s="1"/>
      <c r="K8745" s="1"/>
      <c r="O8745" s="1"/>
      <c r="P8745" s="1"/>
      <c r="T8745" s="1"/>
      <c r="U8745" s="1"/>
    </row>
    <row r="8746" spans="8:21" x14ac:dyDescent="0.3">
      <c r="H8746" s="1"/>
      <c r="K8746" s="1"/>
      <c r="O8746" s="1"/>
      <c r="P8746" s="1"/>
      <c r="T8746" s="1"/>
      <c r="U8746" s="1"/>
    </row>
    <row r="8747" spans="8:21" x14ac:dyDescent="0.3">
      <c r="H8747" s="1"/>
      <c r="K8747" s="1"/>
      <c r="O8747" s="1"/>
      <c r="P8747" s="1"/>
      <c r="T8747" s="1"/>
      <c r="U8747" s="1"/>
    </row>
    <row r="8748" spans="8:21" x14ac:dyDescent="0.3">
      <c r="H8748" s="1"/>
      <c r="K8748" s="1"/>
      <c r="O8748" s="1"/>
      <c r="P8748" s="1"/>
      <c r="T8748" s="1"/>
      <c r="U8748" s="1"/>
    </row>
    <row r="8749" spans="8:21" x14ac:dyDescent="0.3">
      <c r="H8749" s="1"/>
      <c r="K8749" s="1"/>
      <c r="O8749" s="1"/>
      <c r="P8749" s="1"/>
      <c r="T8749" s="1"/>
      <c r="U8749" s="1"/>
    </row>
    <row r="8750" spans="8:21" x14ac:dyDescent="0.3">
      <c r="H8750" s="1"/>
      <c r="K8750" s="1"/>
      <c r="O8750" s="1"/>
      <c r="P8750" s="1"/>
      <c r="T8750" s="1"/>
      <c r="U8750" s="1"/>
    </row>
    <row r="8751" spans="8:21" x14ac:dyDescent="0.3">
      <c r="H8751" s="1"/>
      <c r="K8751" s="1"/>
      <c r="O8751" s="1"/>
      <c r="P8751" s="1"/>
      <c r="T8751" s="1"/>
      <c r="U8751" s="1"/>
    </row>
    <row r="8752" spans="8:21" x14ac:dyDescent="0.3">
      <c r="H8752" s="1"/>
      <c r="K8752" s="1"/>
      <c r="O8752" s="1"/>
      <c r="P8752" s="1"/>
      <c r="T8752" s="1"/>
      <c r="U8752" s="1"/>
    </row>
    <row r="8753" spans="8:21" x14ac:dyDescent="0.3">
      <c r="H8753" s="1"/>
      <c r="K8753" s="1"/>
      <c r="O8753" s="1"/>
      <c r="P8753" s="1"/>
      <c r="T8753" s="1"/>
      <c r="U8753" s="1"/>
    </row>
    <row r="8754" spans="8:21" x14ac:dyDescent="0.3">
      <c r="H8754" s="1"/>
      <c r="K8754" s="1"/>
      <c r="O8754" s="1"/>
      <c r="P8754" s="1"/>
      <c r="T8754" s="1"/>
      <c r="U8754" s="1"/>
    </row>
    <row r="8755" spans="8:21" x14ac:dyDescent="0.3">
      <c r="H8755" s="1"/>
      <c r="K8755" s="1"/>
      <c r="O8755" s="1"/>
      <c r="P8755" s="1"/>
      <c r="T8755" s="1"/>
      <c r="U8755" s="1"/>
    </row>
    <row r="8756" spans="8:21" x14ac:dyDescent="0.3">
      <c r="H8756" s="1"/>
      <c r="K8756" s="1"/>
      <c r="O8756" s="1"/>
      <c r="P8756" s="1"/>
      <c r="T8756" s="1"/>
      <c r="U8756" s="1"/>
    </row>
    <row r="8757" spans="8:21" x14ac:dyDescent="0.3">
      <c r="H8757" s="1"/>
      <c r="K8757" s="1"/>
      <c r="O8757" s="1"/>
      <c r="P8757" s="1"/>
      <c r="T8757" s="1"/>
      <c r="U8757" s="1"/>
    </row>
    <row r="8758" spans="8:21" x14ac:dyDescent="0.3">
      <c r="H8758" s="1"/>
      <c r="K8758" s="1"/>
      <c r="O8758" s="1"/>
      <c r="P8758" s="1"/>
      <c r="T8758" s="1"/>
      <c r="U8758" s="1"/>
    </row>
    <row r="8759" spans="8:21" x14ac:dyDescent="0.3">
      <c r="H8759" s="1"/>
      <c r="K8759" s="1"/>
      <c r="O8759" s="1"/>
      <c r="P8759" s="1"/>
      <c r="T8759" s="1"/>
      <c r="U8759" s="1"/>
    </row>
    <row r="8760" spans="8:21" x14ac:dyDescent="0.3">
      <c r="H8760" s="1"/>
      <c r="K8760" s="1"/>
      <c r="O8760" s="1"/>
      <c r="P8760" s="1"/>
      <c r="T8760" s="1"/>
      <c r="U8760" s="1"/>
    </row>
    <row r="8761" spans="8:21" x14ac:dyDescent="0.3">
      <c r="H8761" s="1"/>
      <c r="K8761" s="1"/>
      <c r="O8761" s="1"/>
      <c r="P8761" s="1"/>
      <c r="T8761" s="1"/>
      <c r="U8761" s="1"/>
    </row>
    <row r="8762" spans="8:21" x14ac:dyDescent="0.3">
      <c r="H8762" s="1"/>
      <c r="K8762" s="1"/>
      <c r="O8762" s="1"/>
      <c r="P8762" s="1"/>
      <c r="T8762" s="1"/>
      <c r="U8762" s="1"/>
    </row>
    <row r="8763" spans="8:21" x14ac:dyDescent="0.3">
      <c r="H8763" s="1"/>
      <c r="K8763" s="1"/>
      <c r="O8763" s="1"/>
      <c r="P8763" s="1"/>
      <c r="T8763" s="1"/>
      <c r="U8763" s="1"/>
    </row>
    <row r="8764" spans="8:21" x14ac:dyDescent="0.3">
      <c r="H8764" s="1"/>
      <c r="K8764" s="1"/>
      <c r="O8764" s="1"/>
      <c r="P8764" s="1"/>
      <c r="T8764" s="1"/>
      <c r="U8764" s="1"/>
    </row>
    <row r="8765" spans="8:21" x14ac:dyDescent="0.3">
      <c r="H8765" s="1"/>
      <c r="K8765" s="1"/>
      <c r="O8765" s="1"/>
      <c r="P8765" s="1"/>
      <c r="T8765" s="1"/>
      <c r="U8765" s="1"/>
    </row>
    <row r="8766" spans="8:21" x14ac:dyDescent="0.3">
      <c r="H8766" s="1"/>
      <c r="K8766" s="1"/>
      <c r="O8766" s="1"/>
      <c r="P8766" s="1"/>
      <c r="T8766" s="1"/>
      <c r="U8766" s="1"/>
    </row>
    <row r="8767" spans="8:21" x14ac:dyDescent="0.3">
      <c r="H8767" s="1"/>
      <c r="K8767" s="1"/>
      <c r="O8767" s="1"/>
      <c r="P8767" s="1"/>
      <c r="T8767" s="1"/>
      <c r="U8767" s="1"/>
    </row>
    <row r="8768" spans="8:21" x14ac:dyDescent="0.3">
      <c r="H8768" s="1"/>
      <c r="K8768" s="1"/>
      <c r="O8768" s="1"/>
      <c r="P8768" s="1"/>
      <c r="T8768" s="1"/>
      <c r="U8768" s="1"/>
    </row>
    <row r="8769" spans="8:21" x14ac:dyDescent="0.3">
      <c r="H8769" s="1"/>
      <c r="K8769" s="1"/>
      <c r="O8769" s="1"/>
      <c r="P8769" s="1"/>
      <c r="T8769" s="1"/>
      <c r="U8769" s="1"/>
    </row>
    <row r="8770" spans="8:21" x14ac:dyDescent="0.3">
      <c r="H8770" s="1"/>
      <c r="K8770" s="1"/>
      <c r="O8770" s="1"/>
      <c r="P8770" s="1"/>
      <c r="T8770" s="1"/>
      <c r="U8770" s="1"/>
    </row>
    <row r="8771" spans="8:21" x14ac:dyDescent="0.3">
      <c r="H8771" s="1"/>
      <c r="K8771" s="1"/>
      <c r="O8771" s="1"/>
      <c r="P8771" s="1"/>
      <c r="T8771" s="1"/>
      <c r="U8771" s="1"/>
    </row>
    <row r="8772" spans="8:21" x14ac:dyDescent="0.3">
      <c r="H8772" s="1"/>
      <c r="K8772" s="1"/>
      <c r="O8772" s="1"/>
      <c r="P8772" s="1"/>
      <c r="T8772" s="1"/>
      <c r="U8772" s="1"/>
    </row>
    <row r="8773" spans="8:21" x14ac:dyDescent="0.3">
      <c r="H8773" s="1"/>
      <c r="K8773" s="1"/>
      <c r="O8773" s="1"/>
      <c r="P8773" s="1"/>
      <c r="T8773" s="1"/>
      <c r="U8773" s="1"/>
    </row>
    <row r="8774" spans="8:21" x14ac:dyDescent="0.3">
      <c r="H8774" s="1"/>
      <c r="K8774" s="1"/>
      <c r="O8774" s="1"/>
      <c r="P8774" s="1"/>
      <c r="T8774" s="1"/>
      <c r="U8774" s="1"/>
    </row>
    <row r="8775" spans="8:21" x14ac:dyDescent="0.3">
      <c r="H8775" s="1"/>
      <c r="K8775" s="1"/>
      <c r="O8775" s="1"/>
      <c r="P8775" s="1"/>
      <c r="T8775" s="1"/>
      <c r="U8775" s="1"/>
    </row>
    <row r="8776" spans="8:21" x14ac:dyDescent="0.3">
      <c r="H8776" s="1"/>
      <c r="K8776" s="1"/>
      <c r="O8776" s="1"/>
      <c r="P8776" s="1"/>
      <c r="T8776" s="1"/>
      <c r="U8776" s="1"/>
    </row>
    <row r="8777" spans="8:21" x14ac:dyDescent="0.3">
      <c r="H8777" s="1"/>
      <c r="K8777" s="1"/>
      <c r="O8777" s="1"/>
      <c r="P8777" s="1"/>
      <c r="T8777" s="1"/>
      <c r="U8777" s="1"/>
    </row>
    <row r="8778" spans="8:21" x14ac:dyDescent="0.3">
      <c r="H8778" s="1"/>
      <c r="K8778" s="1"/>
      <c r="O8778" s="1"/>
      <c r="P8778" s="1"/>
      <c r="T8778" s="1"/>
      <c r="U8778" s="1"/>
    </row>
    <row r="8779" spans="8:21" x14ac:dyDescent="0.3">
      <c r="H8779" s="1"/>
      <c r="K8779" s="1"/>
      <c r="O8779" s="1"/>
      <c r="P8779" s="1"/>
      <c r="T8779" s="1"/>
      <c r="U8779" s="1"/>
    </row>
    <row r="8780" spans="8:21" x14ac:dyDescent="0.3">
      <c r="H8780" s="1"/>
      <c r="K8780" s="1"/>
      <c r="O8780" s="1"/>
      <c r="P8780" s="1"/>
      <c r="T8780" s="1"/>
      <c r="U8780" s="1"/>
    </row>
    <row r="8781" spans="8:21" x14ac:dyDescent="0.3">
      <c r="H8781" s="1"/>
      <c r="K8781" s="1"/>
      <c r="O8781" s="1"/>
      <c r="P8781" s="1"/>
      <c r="T8781" s="1"/>
      <c r="U8781" s="1"/>
    </row>
    <row r="8782" spans="8:21" x14ac:dyDescent="0.3">
      <c r="H8782" s="1"/>
      <c r="K8782" s="1"/>
      <c r="O8782" s="1"/>
      <c r="P8782" s="1"/>
      <c r="T8782" s="1"/>
      <c r="U8782" s="1"/>
    </row>
    <row r="8783" spans="8:21" x14ac:dyDescent="0.3">
      <c r="H8783" s="1"/>
      <c r="K8783" s="1"/>
      <c r="O8783" s="1"/>
      <c r="P8783" s="1"/>
      <c r="T8783" s="1"/>
      <c r="U8783" s="1"/>
    </row>
    <row r="8784" spans="8:21" x14ac:dyDescent="0.3">
      <c r="H8784" s="1"/>
      <c r="K8784" s="1"/>
      <c r="O8784" s="1"/>
      <c r="P8784" s="1"/>
      <c r="T8784" s="1"/>
      <c r="U8784" s="1"/>
    </row>
    <row r="8785" spans="8:21" x14ac:dyDescent="0.3">
      <c r="H8785" s="1"/>
      <c r="K8785" s="1"/>
      <c r="O8785" s="1"/>
      <c r="P8785" s="1"/>
      <c r="T8785" s="1"/>
      <c r="U8785" s="1"/>
    </row>
    <row r="8786" spans="8:21" x14ac:dyDescent="0.3">
      <c r="H8786" s="1"/>
      <c r="K8786" s="1"/>
      <c r="O8786" s="1"/>
      <c r="P8786" s="1"/>
      <c r="T8786" s="1"/>
      <c r="U8786" s="1"/>
    </row>
    <row r="8787" spans="8:21" x14ac:dyDescent="0.3">
      <c r="H8787" s="1"/>
      <c r="K8787" s="1"/>
      <c r="O8787" s="1"/>
      <c r="P8787" s="1"/>
      <c r="T8787" s="1"/>
      <c r="U8787" s="1"/>
    </row>
    <row r="8788" spans="8:21" x14ac:dyDescent="0.3">
      <c r="H8788" s="1"/>
      <c r="K8788" s="1"/>
      <c r="O8788" s="1"/>
      <c r="P8788" s="1"/>
      <c r="T8788" s="1"/>
      <c r="U8788" s="1"/>
    </row>
    <row r="8789" spans="8:21" x14ac:dyDescent="0.3">
      <c r="H8789" s="1"/>
      <c r="K8789" s="1"/>
      <c r="O8789" s="1"/>
      <c r="P8789" s="1"/>
      <c r="T8789" s="1"/>
      <c r="U8789" s="1"/>
    </row>
    <row r="8790" spans="8:21" x14ac:dyDescent="0.3">
      <c r="H8790" s="1"/>
      <c r="K8790" s="1"/>
      <c r="O8790" s="1"/>
      <c r="P8790" s="1"/>
      <c r="T8790" s="1"/>
      <c r="U8790" s="1"/>
    </row>
    <row r="8791" spans="8:21" x14ac:dyDescent="0.3">
      <c r="H8791" s="1"/>
      <c r="K8791" s="1"/>
      <c r="O8791" s="1"/>
      <c r="P8791" s="1"/>
      <c r="T8791" s="1"/>
      <c r="U8791" s="1"/>
    </row>
    <row r="8792" spans="8:21" x14ac:dyDescent="0.3">
      <c r="H8792" s="1"/>
      <c r="K8792" s="1"/>
      <c r="O8792" s="1"/>
      <c r="P8792" s="1"/>
      <c r="T8792" s="1"/>
      <c r="U8792" s="1"/>
    </row>
    <row r="8793" spans="8:21" x14ac:dyDescent="0.3">
      <c r="H8793" s="1"/>
      <c r="K8793" s="1"/>
      <c r="O8793" s="1"/>
      <c r="P8793" s="1"/>
      <c r="T8793" s="1"/>
      <c r="U8793" s="1"/>
    </row>
    <row r="8794" spans="8:21" x14ac:dyDescent="0.3">
      <c r="H8794" s="1"/>
      <c r="K8794" s="1"/>
      <c r="O8794" s="1"/>
      <c r="P8794" s="1"/>
      <c r="T8794" s="1"/>
      <c r="U8794" s="1"/>
    </row>
    <row r="8795" spans="8:21" x14ac:dyDescent="0.3">
      <c r="H8795" s="1"/>
      <c r="K8795" s="1"/>
      <c r="O8795" s="1"/>
      <c r="P8795" s="1"/>
      <c r="T8795" s="1"/>
      <c r="U8795" s="1"/>
    </row>
    <row r="8796" spans="8:21" x14ac:dyDescent="0.3">
      <c r="H8796" s="1"/>
      <c r="K8796" s="1"/>
      <c r="O8796" s="1"/>
      <c r="P8796" s="1"/>
      <c r="T8796" s="1"/>
      <c r="U8796" s="1"/>
    </row>
    <row r="8797" spans="8:21" x14ac:dyDescent="0.3">
      <c r="H8797" s="1"/>
      <c r="K8797" s="1"/>
      <c r="O8797" s="1"/>
      <c r="P8797" s="1"/>
      <c r="T8797" s="1"/>
      <c r="U8797" s="1"/>
    </row>
    <row r="8798" spans="8:21" x14ac:dyDescent="0.3">
      <c r="H8798" s="1"/>
      <c r="K8798" s="1"/>
      <c r="O8798" s="1"/>
      <c r="P8798" s="1"/>
      <c r="T8798" s="1"/>
      <c r="U8798" s="1"/>
    </row>
    <row r="8799" spans="8:21" x14ac:dyDescent="0.3">
      <c r="H8799" s="1"/>
      <c r="K8799" s="1"/>
      <c r="O8799" s="1"/>
      <c r="P8799" s="1"/>
      <c r="T8799" s="1"/>
      <c r="U8799" s="1"/>
    </row>
    <row r="8800" spans="8:21" x14ac:dyDescent="0.3">
      <c r="H8800" s="1"/>
      <c r="K8800" s="1"/>
      <c r="O8800" s="1"/>
      <c r="P8800" s="1"/>
      <c r="T8800" s="1"/>
      <c r="U8800" s="1"/>
    </row>
    <row r="8801" spans="8:21" x14ac:dyDescent="0.3">
      <c r="H8801" s="1"/>
      <c r="K8801" s="1"/>
      <c r="O8801" s="1"/>
      <c r="P8801" s="1"/>
      <c r="T8801" s="1"/>
      <c r="U8801" s="1"/>
    </row>
    <row r="8802" spans="8:21" x14ac:dyDescent="0.3">
      <c r="H8802" s="1"/>
      <c r="K8802" s="1"/>
      <c r="O8802" s="1"/>
      <c r="P8802" s="1"/>
      <c r="T8802" s="1"/>
      <c r="U8802" s="1"/>
    </row>
    <row r="8803" spans="8:21" x14ac:dyDescent="0.3">
      <c r="H8803" s="1"/>
      <c r="K8803" s="1"/>
      <c r="O8803" s="1"/>
      <c r="P8803" s="1"/>
      <c r="T8803" s="1"/>
      <c r="U8803" s="1"/>
    </row>
    <row r="8804" spans="8:21" x14ac:dyDescent="0.3">
      <c r="H8804" s="1"/>
      <c r="K8804" s="1"/>
      <c r="O8804" s="1"/>
      <c r="P8804" s="1"/>
      <c r="T8804" s="1"/>
      <c r="U8804" s="1"/>
    </row>
    <row r="8805" spans="8:21" x14ac:dyDescent="0.3">
      <c r="H8805" s="1"/>
      <c r="K8805" s="1"/>
      <c r="O8805" s="1"/>
      <c r="P8805" s="1"/>
      <c r="T8805" s="1"/>
      <c r="U8805" s="1"/>
    </row>
    <row r="8806" spans="8:21" x14ac:dyDescent="0.3">
      <c r="H8806" s="1"/>
      <c r="K8806" s="1"/>
      <c r="O8806" s="1"/>
      <c r="P8806" s="1"/>
      <c r="T8806" s="1"/>
      <c r="U8806" s="1"/>
    </row>
    <row r="8807" spans="8:21" x14ac:dyDescent="0.3">
      <c r="H8807" s="1"/>
      <c r="K8807" s="1"/>
      <c r="O8807" s="1"/>
      <c r="P8807" s="1"/>
      <c r="T8807" s="1"/>
      <c r="U8807" s="1"/>
    </row>
    <row r="8808" spans="8:21" x14ac:dyDescent="0.3">
      <c r="H8808" s="1"/>
      <c r="K8808" s="1"/>
      <c r="O8808" s="1"/>
      <c r="P8808" s="1"/>
      <c r="T8808" s="1"/>
      <c r="U8808" s="1"/>
    </row>
    <row r="8809" spans="8:21" x14ac:dyDescent="0.3">
      <c r="H8809" s="1"/>
      <c r="K8809" s="1"/>
      <c r="O8809" s="1"/>
      <c r="P8809" s="1"/>
      <c r="T8809" s="1"/>
      <c r="U8809" s="1"/>
    </row>
    <row r="8810" spans="8:21" x14ac:dyDescent="0.3">
      <c r="H8810" s="1"/>
      <c r="K8810" s="1"/>
      <c r="O8810" s="1"/>
      <c r="P8810" s="1"/>
      <c r="T8810" s="1"/>
      <c r="U8810" s="1"/>
    </row>
    <row r="8811" spans="8:21" x14ac:dyDescent="0.3">
      <c r="H8811" s="1"/>
      <c r="K8811" s="1"/>
      <c r="O8811" s="1"/>
      <c r="P8811" s="1"/>
      <c r="T8811" s="1"/>
      <c r="U8811" s="1"/>
    </row>
    <row r="8812" spans="8:21" x14ac:dyDescent="0.3">
      <c r="H8812" s="1"/>
      <c r="K8812" s="1"/>
      <c r="O8812" s="1"/>
      <c r="P8812" s="1"/>
      <c r="T8812" s="1"/>
      <c r="U8812" s="1"/>
    </row>
    <row r="8813" spans="8:21" x14ac:dyDescent="0.3">
      <c r="H8813" s="1"/>
      <c r="K8813" s="1"/>
      <c r="O8813" s="1"/>
      <c r="P8813" s="1"/>
      <c r="T8813" s="1"/>
      <c r="U8813" s="1"/>
    </row>
    <row r="8814" spans="8:21" x14ac:dyDescent="0.3">
      <c r="H8814" s="1"/>
      <c r="K8814" s="1"/>
      <c r="O8814" s="1"/>
      <c r="P8814" s="1"/>
      <c r="T8814" s="1"/>
      <c r="U8814" s="1"/>
    </row>
    <row r="8815" spans="8:21" x14ac:dyDescent="0.3">
      <c r="H8815" s="1"/>
      <c r="K8815" s="1"/>
      <c r="O8815" s="1"/>
      <c r="P8815" s="1"/>
      <c r="T8815" s="1"/>
      <c r="U8815" s="1"/>
    </row>
    <row r="8816" spans="8:21" x14ac:dyDescent="0.3">
      <c r="H8816" s="1"/>
      <c r="K8816" s="1"/>
      <c r="O8816" s="1"/>
      <c r="P8816" s="1"/>
      <c r="T8816" s="1"/>
      <c r="U8816" s="1"/>
    </row>
    <row r="8817" spans="8:21" x14ac:dyDescent="0.3">
      <c r="H8817" s="1"/>
      <c r="K8817" s="1"/>
      <c r="O8817" s="1"/>
      <c r="P8817" s="1"/>
      <c r="T8817" s="1"/>
      <c r="U8817" s="1"/>
    </row>
    <row r="8818" spans="8:21" x14ac:dyDescent="0.3">
      <c r="H8818" s="1"/>
      <c r="K8818" s="1"/>
      <c r="O8818" s="1"/>
      <c r="P8818" s="1"/>
      <c r="T8818" s="1"/>
      <c r="U8818" s="1"/>
    </row>
    <row r="8819" spans="8:21" x14ac:dyDescent="0.3">
      <c r="H8819" s="1"/>
      <c r="K8819" s="1"/>
      <c r="O8819" s="1"/>
      <c r="P8819" s="1"/>
      <c r="T8819" s="1"/>
      <c r="U8819" s="1"/>
    </row>
    <row r="8820" spans="8:21" x14ac:dyDescent="0.3">
      <c r="H8820" s="1"/>
      <c r="K8820" s="1"/>
      <c r="O8820" s="1"/>
      <c r="P8820" s="1"/>
      <c r="T8820" s="1"/>
      <c r="U8820" s="1"/>
    </row>
    <row r="8821" spans="8:21" x14ac:dyDescent="0.3">
      <c r="H8821" s="1"/>
      <c r="K8821" s="1"/>
      <c r="O8821" s="1"/>
      <c r="P8821" s="1"/>
      <c r="T8821" s="1"/>
      <c r="U8821" s="1"/>
    </row>
    <row r="8822" spans="8:21" x14ac:dyDescent="0.3">
      <c r="H8822" s="1"/>
      <c r="K8822" s="1"/>
      <c r="O8822" s="1"/>
      <c r="P8822" s="1"/>
      <c r="T8822" s="1"/>
      <c r="U8822" s="1"/>
    </row>
    <row r="8823" spans="8:21" x14ac:dyDescent="0.3">
      <c r="H8823" s="1"/>
      <c r="K8823" s="1"/>
      <c r="O8823" s="1"/>
      <c r="P8823" s="1"/>
      <c r="T8823" s="1"/>
      <c r="U8823" s="1"/>
    </row>
    <row r="8824" spans="8:21" x14ac:dyDescent="0.3">
      <c r="H8824" s="1"/>
      <c r="K8824" s="1"/>
      <c r="O8824" s="1"/>
      <c r="P8824" s="1"/>
      <c r="T8824" s="1"/>
      <c r="U8824" s="1"/>
    </row>
    <row r="8825" spans="8:21" x14ac:dyDescent="0.3">
      <c r="H8825" s="1"/>
      <c r="K8825" s="1"/>
      <c r="O8825" s="1"/>
      <c r="P8825" s="1"/>
      <c r="T8825" s="1"/>
      <c r="U8825" s="1"/>
    </row>
    <row r="8826" spans="8:21" x14ac:dyDescent="0.3">
      <c r="H8826" s="1"/>
      <c r="K8826" s="1"/>
      <c r="O8826" s="1"/>
      <c r="P8826" s="1"/>
      <c r="T8826" s="1"/>
      <c r="U8826" s="1"/>
    </row>
    <row r="8827" spans="8:21" x14ac:dyDescent="0.3">
      <c r="H8827" s="1"/>
      <c r="K8827" s="1"/>
      <c r="O8827" s="1"/>
      <c r="P8827" s="1"/>
      <c r="T8827" s="1"/>
      <c r="U8827" s="1"/>
    </row>
    <row r="8828" spans="8:21" x14ac:dyDescent="0.3">
      <c r="H8828" s="1"/>
      <c r="K8828" s="1"/>
      <c r="O8828" s="1"/>
      <c r="P8828" s="1"/>
      <c r="T8828" s="1"/>
      <c r="U8828" s="1"/>
    </row>
    <row r="8829" spans="8:21" x14ac:dyDescent="0.3">
      <c r="H8829" s="1"/>
      <c r="K8829" s="1"/>
      <c r="O8829" s="1"/>
      <c r="P8829" s="1"/>
      <c r="T8829" s="1"/>
      <c r="U8829" s="1"/>
    </row>
    <row r="8830" spans="8:21" x14ac:dyDescent="0.3">
      <c r="H8830" s="1"/>
      <c r="K8830" s="1"/>
      <c r="O8830" s="1"/>
      <c r="P8830" s="1"/>
      <c r="T8830" s="1"/>
      <c r="U8830" s="1"/>
    </row>
    <row r="8831" spans="8:21" x14ac:dyDescent="0.3">
      <c r="H8831" s="1"/>
      <c r="K8831" s="1"/>
      <c r="O8831" s="1"/>
      <c r="P8831" s="1"/>
      <c r="T8831" s="1"/>
      <c r="U8831" s="1"/>
    </row>
    <row r="8832" spans="8:21" x14ac:dyDescent="0.3">
      <c r="H8832" s="1"/>
      <c r="K8832" s="1"/>
      <c r="O8832" s="1"/>
      <c r="P8832" s="1"/>
      <c r="T8832" s="1"/>
      <c r="U8832" s="1"/>
    </row>
    <row r="8833" spans="8:21" x14ac:dyDescent="0.3">
      <c r="H8833" s="1"/>
      <c r="K8833" s="1"/>
      <c r="O8833" s="1"/>
      <c r="P8833" s="1"/>
      <c r="T8833" s="1"/>
      <c r="U8833" s="1"/>
    </row>
    <row r="8834" spans="8:21" x14ac:dyDescent="0.3">
      <c r="H8834" s="1"/>
      <c r="K8834" s="1"/>
      <c r="O8834" s="1"/>
      <c r="P8834" s="1"/>
      <c r="T8834" s="1"/>
      <c r="U8834" s="1"/>
    </row>
    <row r="8835" spans="8:21" x14ac:dyDescent="0.3">
      <c r="H8835" s="1"/>
      <c r="K8835" s="1"/>
      <c r="O8835" s="1"/>
      <c r="P8835" s="1"/>
      <c r="T8835" s="1"/>
      <c r="U8835" s="1"/>
    </row>
    <row r="8836" spans="8:21" x14ac:dyDescent="0.3">
      <c r="H8836" s="1"/>
      <c r="K8836" s="1"/>
      <c r="O8836" s="1"/>
      <c r="P8836" s="1"/>
      <c r="T8836" s="1"/>
      <c r="U8836" s="1"/>
    </row>
    <row r="8837" spans="8:21" x14ac:dyDescent="0.3">
      <c r="H8837" s="1"/>
      <c r="K8837" s="1"/>
      <c r="O8837" s="1"/>
      <c r="P8837" s="1"/>
      <c r="T8837" s="1"/>
      <c r="U8837" s="1"/>
    </row>
    <row r="8838" spans="8:21" x14ac:dyDescent="0.3">
      <c r="H8838" s="1"/>
      <c r="K8838" s="1"/>
      <c r="O8838" s="1"/>
      <c r="P8838" s="1"/>
      <c r="T8838" s="1"/>
      <c r="U8838" s="1"/>
    </row>
    <row r="8839" spans="8:21" x14ac:dyDescent="0.3">
      <c r="H8839" s="1"/>
      <c r="K8839" s="1"/>
      <c r="O8839" s="1"/>
      <c r="P8839" s="1"/>
      <c r="T8839" s="1"/>
      <c r="U8839" s="1"/>
    </row>
    <row r="8840" spans="8:21" x14ac:dyDescent="0.3">
      <c r="H8840" s="1"/>
      <c r="K8840" s="1"/>
      <c r="O8840" s="1"/>
      <c r="P8840" s="1"/>
      <c r="T8840" s="1"/>
      <c r="U8840" s="1"/>
    </row>
    <row r="8841" spans="8:21" x14ac:dyDescent="0.3">
      <c r="H8841" s="1"/>
      <c r="K8841" s="1"/>
      <c r="O8841" s="1"/>
      <c r="P8841" s="1"/>
      <c r="T8841" s="1"/>
      <c r="U8841" s="1"/>
    </row>
    <row r="8842" spans="8:21" x14ac:dyDescent="0.3">
      <c r="H8842" s="1"/>
      <c r="K8842" s="1"/>
      <c r="O8842" s="1"/>
      <c r="P8842" s="1"/>
      <c r="T8842" s="1"/>
      <c r="U8842" s="1"/>
    </row>
    <row r="8843" spans="8:21" x14ac:dyDescent="0.3">
      <c r="H8843" s="1"/>
      <c r="K8843" s="1"/>
      <c r="O8843" s="1"/>
      <c r="P8843" s="1"/>
      <c r="T8843" s="1"/>
      <c r="U8843" s="1"/>
    </row>
    <row r="8844" spans="8:21" x14ac:dyDescent="0.3">
      <c r="H8844" s="1"/>
      <c r="K8844" s="1"/>
      <c r="O8844" s="1"/>
      <c r="P8844" s="1"/>
      <c r="T8844" s="1"/>
      <c r="U8844" s="1"/>
    </row>
    <row r="8845" spans="8:21" x14ac:dyDescent="0.3">
      <c r="H8845" s="1"/>
      <c r="K8845" s="1"/>
      <c r="O8845" s="1"/>
      <c r="P8845" s="1"/>
      <c r="T8845" s="1"/>
      <c r="U8845" s="1"/>
    </row>
    <row r="8846" spans="8:21" x14ac:dyDescent="0.3">
      <c r="H8846" s="1"/>
      <c r="K8846" s="1"/>
      <c r="O8846" s="1"/>
      <c r="P8846" s="1"/>
      <c r="T8846" s="1"/>
      <c r="U8846" s="1"/>
    </row>
    <row r="8847" spans="8:21" x14ac:dyDescent="0.3">
      <c r="H8847" s="1"/>
      <c r="K8847" s="1"/>
      <c r="O8847" s="1"/>
      <c r="P8847" s="1"/>
      <c r="T8847" s="1"/>
      <c r="U8847" s="1"/>
    </row>
    <row r="8848" spans="8:21" x14ac:dyDescent="0.3">
      <c r="H8848" s="1"/>
      <c r="K8848" s="1"/>
      <c r="O8848" s="1"/>
      <c r="P8848" s="1"/>
      <c r="T8848" s="1"/>
      <c r="U8848" s="1"/>
    </row>
    <row r="8849" spans="8:21" x14ac:dyDescent="0.3">
      <c r="H8849" s="1"/>
      <c r="K8849" s="1"/>
      <c r="O8849" s="1"/>
      <c r="P8849" s="1"/>
      <c r="T8849" s="1"/>
      <c r="U8849" s="1"/>
    </row>
    <row r="8850" spans="8:21" x14ac:dyDescent="0.3">
      <c r="H8850" s="1"/>
      <c r="K8850" s="1"/>
      <c r="O8850" s="1"/>
      <c r="P8850" s="1"/>
      <c r="T8850" s="1"/>
      <c r="U8850" s="1"/>
    </row>
    <row r="8851" spans="8:21" x14ac:dyDescent="0.3">
      <c r="H8851" s="1"/>
      <c r="K8851" s="1"/>
      <c r="O8851" s="1"/>
      <c r="P8851" s="1"/>
      <c r="T8851" s="1"/>
      <c r="U8851" s="1"/>
    </row>
    <row r="8852" spans="8:21" x14ac:dyDescent="0.3">
      <c r="H8852" s="1"/>
      <c r="K8852" s="1"/>
      <c r="O8852" s="1"/>
      <c r="P8852" s="1"/>
      <c r="T8852" s="1"/>
      <c r="U8852" s="1"/>
    </row>
    <row r="8853" spans="8:21" x14ac:dyDescent="0.3">
      <c r="H8853" s="1"/>
      <c r="K8853" s="1"/>
      <c r="O8853" s="1"/>
      <c r="P8853" s="1"/>
      <c r="T8853" s="1"/>
      <c r="U8853" s="1"/>
    </row>
    <row r="8854" spans="8:21" x14ac:dyDescent="0.3">
      <c r="H8854" s="1"/>
      <c r="K8854" s="1"/>
      <c r="O8854" s="1"/>
      <c r="P8854" s="1"/>
      <c r="T8854" s="1"/>
      <c r="U8854" s="1"/>
    </row>
    <row r="8855" spans="8:21" x14ac:dyDescent="0.3">
      <c r="H8855" s="1"/>
      <c r="K8855" s="1"/>
      <c r="O8855" s="1"/>
      <c r="P8855" s="1"/>
      <c r="T8855" s="1"/>
      <c r="U8855" s="1"/>
    </row>
    <row r="8856" spans="8:21" x14ac:dyDescent="0.3">
      <c r="H8856" s="1"/>
      <c r="K8856" s="1"/>
      <c r="O8856" s="1"/>
      <c r="P8856" s="1"/>
      <c r="T8856" s="1"/>
      <c r="U8856" s="1"/>
    </row>
    <row r="8857" spans="8:21" x14ac:dyDescent="0.3">
      <c r="H8857" s="1"/>
      <c r="K8857" s="1"/>
      <c r="O8857" s="1"/>
      <c r="P8857" s="1"/>
      <c r="T8857" s="1"/>
      <c r="U8857" s="1"/>
    </row>
    <row r="8858" spans="8:21" x14ac:dyDescent="0.3">
      <c r="H8858" s="1"/>
      <c r="K8858" s="1"/>
      <c r="O8858" s="1"/>
      <c r="P8858" s="1"/>
      <c r="T8858" s="1"/>
      <c r="U8858" s="1"/>
    </row>
    <row r="8859" spans="8:21" x14ac:dyDescent="0.3">
      <c r="H8859" s="1"/>
      <c r="K8859" s="1"/>
      <c r="O8859" s="1"/>
      <c r="P8859" s="1"/>
      <c r="T8859" s="1"/>
      <c r="U8859" s="1"/>
    </row>
    <row r="8860" spans="8:21" x14ac:dyDescent="0.3">
      <c r="H8860" s="1"/>
      <c r="K8860" s="1"/>
      <c r="O8860" s="1"/>
      <c r="P8860" s="1"/>
      <c r="T8860" s="1"/>
      <c r="U8860" s="1"/>
    </row>
    <row r="8861" spans="8:21" x14ac:dyDescent="0.3">
      <c r="H8861" s="1"/>
      <c r="K8861" s="1"/>
      <c r="O8861" s="1"/>
      <c r="P8861" s="1"/>
      <c r="T8861" s="1"/>
      <c r="U8861" s="1"/>
    </row>
    <row r="8862" spans="8:21" x14ac:dyDescent="0.3">
      <c r="H8862" s="1"/>
      <c r="K8862" s="1"/>
      <c r="O8862" s="1"/>
      <c r="P8862" s="1"/>
      <c r="T8862" s="1"/>
      <c r="U8862" s="1"/>
    </row>
    <row r="8863" spans="8:21" x14ac:dyDescent="0.3">
      <c r="H8863" s="1"/>
      <c r="K8863" s="1"/>
      <c r="O8863" s="1"/>
      <c r="P8863" s="1"/>
      <c r="T8863" s="1"/>
      <c r="U8863" s="1"/>
    </row>
    <row r="8864" spans="8:21" x14ac:dyDescent="0.3">
      <c r="H8864" s="1"/>
      <c r="K8864" s="1"/>
      <c r="O8864" s="1"/>
      <c r="P8864" s="1"/>
      <c r="T8864" s="1"/>
      <c r="U8864" s="1"/>
    </row>
    <row r="8865" spans="8:21" x14ac:dyDescent="0.3">
      <c r="H8865" s="1"/>
      <c r="K8865" s="1"/>
      <c r="O8865" s="1"/>
      <c r="P8865" s="1"/>
      <c r="T8865" s="1"/>
      <c r="U8865" s="1"/>
    </row>
    <row r="8866" spans="8:21" x14ac:dyDescent="0.3">
      <c r="H8866" s="1"/>
      <c r="K8866" s="1"/>
      <c r="O8866" s="1"/>
      <c r="P8866" s="1"/>
      <c r="T8866" s="1"/>
      <c r="U8866" s="1"/>
    </row>
    <row r="8867" spans="8:21" x14ac:dyDescent="0.3">
      <c r="H8867" s="1"/>
      <c r="K8867" s="1"/>
      <c r="O8867" s="1"/>
      <c r="P8867" s="1"/>
      <c r="T8867" s="1"/>
      <c r="U8867" s="1"/>
    </row>
    <row r="8868" spans="8:21" x14ac:dyDescent="0.3">
      <c r="H8868" s="1"/>
      <c r="K8868" s="1"/>
      <c r="O8868" s="1"/>
      <c r="P8868" s="1"/>
      <c r="T8868" s="1"/>
      <c r="U8868" s="1"/>
    </row>
    <row r="8869" spans="8:21" x14ac:dyDescent="0.3">
      <c r="H8869" s="1"/>
      <c r="K8869" s="1"/>
      <c r="O8869" s="1"/>
      <c r="P8869" s="1"/>
      <c r="T8869" s="1"/>
      <c r="U8869" s="1"/>
    </row>
    <row r="8870" spans="8:21" x14ac:dyDescent="0.3">
      <c r="H8870" s="1"/>
      <c r="K8870" s="1"/>
      <c r="O8870" s="1"/>
      <c r="P8870" s="1"/>
      <c r="T8870" s="1"/>
      <c r="U8870" s="1"/>
    </row>
    <row r="8871" spans="8:21" x14ac:dyDescent="0.3">
      <c r="H8871" s="1"/>
      <c r="K8871" s="1"/>
      <c r="O8871" s="1"/>
      <c r="P8871" s="1"/>
      <c r="T8871" s="1"/>
      <c r="U8871" s="1"/>
    </row>
    <row r="8872" spans="8:21" x14ac:dyDescent="0.3">
      <c r="H8872" s="1"/>
      <c r="K8872" s="1"/>
      <c r="O8872" s="1"/>
      <c r="P8872" s="1"/>
      <c r="T8872" s="1"/>
      <c r="U8872" s="1"/>
    </row>
    <row r="8873" spans="8:21" x14ac:dyDescent="0.3">
      <c r="H8873" s="1"/>
      <c r="K8873" s="1"/>
      <c r="O8873" s="1"/>
      <c r="P8873" s="1"/>
      <c r="T8873" s="1"/>
      <c r="U8873" s="1"/>
    </row>
    <row r="8874" spans="8:21" x14ac:dyDescent="0.3">
      <c r="H8874" s="1"/>
      <c r="K8874" s="1"/>
      <c r="O8874" s="1"/>
      <c r="P8874" s="1"/>
      <c r="T8874" s="1"/>
      <c r="U8874" s="1"/>
    </row>
    <row r="8875" spans="8:21" x14ac:dyDescent="0.3">
      <c r="H8875" s="1"/>
      <c r="K8875" s="1"/>
      <c r="O8875" s="1"/>
      <c r="P8875" s="1"/>
      <c r="T8875" s="1"/>
      <c r="U8875" s="1"/>
    </row>
    <row r="8876" spans="8:21" x14ac:dyDescent="0.3">
      <c r="H8876" s="1"/>
      <c r="K8876" s="1"/>
      <c r="O8876" s="1"/>
      <c r="P8876" s="1"/>
      <c r="T8876" s="1"/>
      <c r="U8876" s="1"/>
    </row>
    <row r="8877" spans="8:21" x14ac:dyDescent="0.3">
      <c r="H8877" s="1"/>
      <c r="K8877" s="1"/>
      <c r="O8877" s="1"/>
      <c r="P8877" s="1"/>
      <c r="T8877" s="1"/>
      <c r="U8877" s="1"/>
    </row>
    <row r="8878" spans="8:21" x14ac:dyDescent="0.3">
      <c r="H8878" s="1"/>
      <c r="K8878" s="1"/>
      <c r="O8878" s="1"/>
      <c r="P8878" s="1"/>
      <c r="T8878" s="1"/>
      <c r="U8878" s="1"/>
    </row>
    <row r="8879" spans="8:21" x14ac:dyDescent="0.3">
      <c r="H8879" s="1"/>
      <c r="K8879" s="1"/>
      <c r="O8879" s="1"/>
      <c r="P8879" s="1"/>
      <c r="T8879" s="1"/>
      <c r="U8879" s="1"/>
    </row>
    <row r="8880" spans="8:21" x14ac:dyDescent="0.3">
      <c r="H8880" s="1"/>
      <c r="K8880" s="1"/>
      <c r="O8880" s="1"/>
      <c r="P8880" s="1"/>
      <c r="T8880" s="1"/>
      <c r="U8880" s="1"/>
    </row>
    <row r="8881" spans="8:21" x14ac:dyDescent="0.3">
      <c r="H8881" s="1"/>
      <c r="K8881" s="1"/>
      <c r="O8881" s="1"/>
      <c r="P8881" s="1"/>
      <c r="T8881" s="1"/>
      <c r="U8881" s="1"/>
    </row>
    <row r="8882" spans="8:21" x14ac:dyDescent="0.3">
      <c r="H8882" s="1"/>
      <c r="K8882" s="1"/>
      <c r="O8882" s="1"/>
      <c r="P8882" s="1"/>
      <c r="T8882" s="1"/>
      <c r="U8882" s="1"/>
    </row>
    <row r="8883" spans="8:21" x14ac:dyDescent="0.3">
      <c r="H8883" s="1"/>
      <c r="K8883" s="1"/>
      <c r="O8883" s="1"/>
      <c r="P8883" s="1"/>
      <c r="T8883" s="1"/>
      <c r="U8883" s="1"/>
    </row>
    <row r="8884" spans="8:21" x14ac:dyDescent="0.3">
      <c r="H8884" s="1"/>
      <c r="K8884" s="1"/>
      <c r="O8884" s="1"/>
      <c r="P8884" s="1"/>
      <c r="T8884" s="1"/>
      <c r="U8884" s="1"/>
    </row>
    <row r="8885" spans="8:21" x14ac:dyDescent="0.3">
      <c r="H8885" s="1"/>
      <c r="K8885" s="1"/>
      <c r="O8885" s="1"/>
      <c r="P8885" s="1"/>
      <c r="T8885" s="1"/>
      <c r="U8885" s="1"/>
    </row>
    <row r="8886" spans="8:21" x14ac:dyDescent="0.3">
      <c r="H8886" s="1"/>
      <c r="K8886" s="1"/>
      <c r="O8886" s="1"/>
      <c r="P8886" s="1"/>
      <c r="T8886" s="1"/>
      <c r="U8886" s="1"/>
    </row>
    <row r="8887" spans="8:21" x14ac:dyDescent="0.3">
      <c r="H8887" s="1"/>
      <c r="K8887" s="1"/>
      <c r="O8887" s="1"/>
      <c r="P8887" s="1"/>
      <c r="T8887" s="1"/>
      <c r="U8887" s="1"/>
    </row>
    <row r="8888" spans="8:21" x14ac:dyDescent="0.3">
      <c r="H8888" s="1"/>
      <c r="K8888" s="1"/>
      <c r="O8888" s="1"/>
      <c r="P8888" s="1"/>
      <c r="T8888" s="1"/>
      <c r="U8888" s="1"/>
    </row>
    <row r="8889" spans="8:21" x14ac:dyDescent="0.3">
      <c r="H8889" s="1"/>
      <c r="K8889" s="1"/>
      <c r="O8889" s="1"/>
      <c r="P8889" s="1"/>
      <c r="T8889" s="1"/>
      <c r="U8889" s="1"/>
    </row>
    <row r="8890" spans="8:21" x14ac:dyDescent="0.3">
      <c r="H8890" s="1"/>
      <c r="K8890" s="1"/>
      <c r="O8890" s="1"/>
      <c r="P8890" s="1"/>
      <c r="T8890" s="1"/>
      <c r="U8890" s="1"/>
    </row>
    <row r="8891" spans="8:21" x14ac:dyDescent="0.3">
      <c r="H8891" s="1"/>
      <c r="K8891" s="1"/>
      <c r="O8891" s="1"/>
      <c r="P8891" s="1"/>
      <c r="T8891" s="1"/>
      <c r="U8891" s="1"/>
    </row>
    <row r="8892" spans="8:21" x14ac:dyDescent="0.3">
      <c r="H8892" s="1"/>
      <c r="K8892" s="1"/>
      <c r="O8892" s="1"/>
      <c r="P8892" s="1"/>
      <c r="T8892" s="1"/>
      <c r="U8892" s="1"/>
    </row>
    <row r="8893" spans="8:21" x14ac:dyDescent="0.3">
      <c r="H8893" s="1"/>
      <c r="K8893" s="1"/>
      <c r="O8893" s="1"/>
      <c r="P8893" s="1"/>
      <c r="T8893" s="1"/>
      <c r="U8893" s="1"/>
    </row>
    <row r="8894" spans="8:21" x14ac:dyDescent="0.3">
      <c r="H8894" s="1"/>
      <c r="K8894" s="1"/>
      <c r="O8894" s="1"/>
      <c r="P8894" s="1"/>
      <c r="T8894" s="1"/>
      <c r="U8894" s="1"/>
    </row>
    <row r="8895" spans="8:21" x14ac:dyDescent="0.3">
      <c r="H8895" s="1"/>
      <c r="K8895" s="1"/>
      <c r="O8895" s="1"/>
      <c r="P8895" s="1"/>
      <c r="T8895" s="1"/>
      <c r="U8895" s="1"/>
    </row>
    <row r="8896" spans="8:21" x14ac:dyDescent="0.3">
      <c r="H8896" s="1"/>
      <c r="K8896" s="1"/>
      <c r="O8896" s="1"/>
      <c r="P8896" s="1"/>
      <c r="T8896" s="1"/>
      <c r="U8896" s="1"/>
    </row>
    <row r="8897" spans="8:21" x14ac:dyDescent="0.3">
      <c r="H8897" s="1"/>
      <c r="K8897" s="1"/>
      <c r="O8897" s="1"/>
      <c r="P8897" s="1"/>
      <c r="T8897" s="1"/>
      <c r="U8897" s="1"/>
    </row>
    <row r="8898" spans="8:21" x14ac:dyDescent="0.3">
      <c r="H8898" s="1"/>
      <c r="K8898" s="1"/>
      <c r="O8898" s="1"/>
      <c r="P8898" s="1"/>
      <c r="T8898" s="1"/>
      <c r="U8898" s="1"/>
    </row>
    <row r="8899" spans="8:21" x14ac:dyDescent="0.3">
      <c r="H8899" s="1"/>
      <c r="K8899" s="1"/>
      <c r="O8899" s="1"/>
      <c r="P8899" s="1"/>
      <c r="T8899" s="1"/>
      <c r="U8899" s="1"/>
    </row>
    <row r="8900" spans="8:21" x14ac:dyDescent="0.3">
      <c r="H8900" s="1"/>
      <c r="K8900" s="1"/>
      <c r="O8900" s="1"/>
      <c r="P8900" s="1"/>
      <c r="T8900" s="1"/>
      <c r="U8900" s="1"/>
    </row>
    <row r="8901" spans="8:21" x14ac:dyDescent="0.3">
      <c r="H8901" s="1"/>
      <c r="K8901" s="1"/>
      <c r="O8901" s="1"/>
      <c r="P8901" s="1"/>
      <c r="T8901" s="1"/>
      <c r="U8901" s="1"/>
    </row>
    <row r="8902" spans="8:21" x14ac:dyDescent="0.3">
      <c r="H8902" s="1"/>
      <c r="K8902" s="1"/>
      <c r="O8902" s="1"/>
      <c r="P8902" s="1"/>
      <c r="T8902" s="1"/>
      <c r="U8902" s="1"/>
    </row>
    <row r="8903" spans="8:21" x14ac:dyDescent="0.3">
      <c r="H8903" s="1"/>
      <c r="K8903" s="1"/>
      <c r="O8903" s="1"/>
      <c r="P8903" s="1"/>
      <c r="T8903" s="1"/>
      <c r="U8903" s="1"/>
    </row>
    <row r="8904" spans="8:21" x14ac:dyDescent="0.3">
      <c r="H8904" s="1"/>
      <c r="K8904" s="1"/>
      <c r="O8904" s="1"/>
      <c r="P8904" s="1"/>
      <c r="T8904" s="1"/>
      <c r="U8904" s="1"/>
    </row>
    <row r="8905" spans="8:21" x14ac:dyDescent="0.3">
      <c r="H8905" s="1"/>
      <c r="K8905" s="1"/>
      <c r="O8905" s="1"/>
      <c r="P8905" s="1"/>
      <c r="T8905" s="1"/>
      <c r="U8905" s="1"/>
    </row>
    <row r="8906" spans="8:21" x14ac:dyDescent="0.3">
      <c r="H8906" s="1"/>
      <c r="K8906" s="1"/>
      <c r="O8906" s="1"/>
      <c r="P8906" s="1"/>
      <c r="T8906" s="1"/>
      <c r="U8906" s="1"/>
    </row>
    <row r="8907" spans="8:21" x14ac:dyDescent="0.3">
      <c r="H8907" s="1"/>
      <c r="K8907" s="1"/>
      <c r="O8907" s="1"/>
      <c r="P8907" s="1"/>
      <c r="T8907" s="1"/>
      <c r="U8907" s="1"/>
    </row>
    <row r="8908" spans="8:21" x14ac:dyDescent="0.3">
      <c r="H8908" s="1"/>
      <c r="K8908" s="1"/>
      <c r="O8908" s="1"/>
      <c r="P8908" s="1"/>
      <c r="T8908" s="1"/>
      <c r="U8908" s="1"/>
    </row>
    <row r="8909" spans="8:21" x14ac:dyDescent="0.3">
      <c r="H8909" s="1"/>
      <c r="K8909" s="1"/>
      <c r="O8909" s="1"/>
      <c r="P8909" s="1"/>
      <c r="T8909" s="1"/>
      <c r="U8909" s="1"/>
    </row>
    <row r="8910" spans="8:21" x14ac:dyDescent="0.3">
      <c r="H8910" s="1"/>
      <c r="K8910" s="1"/>
      <c r="O8910" s="1"/>
      <c r="P8910" s="1"/>
      <c r="T8910" s="1"/>
      <c r="U8910" s="1"/>
    </row>
    <row r="8911" spans="8:21" x14ac:dyDescent="0.3">
      <c r="H8911" s="1"/>
      <c r="K8911" s="1"/>
      <c r="O8911" s="1"/>
      <c r="P8911" s="1"/>
      <c r="T8911" s="1"/>
      <c r="U8911" s="1"/>
    </row>
    <row r="8912" spans="8:21" x14ac:dyDescent="0.3">
      <c r="H8912" s="1"/>
      <c r="K8912" s="1"/>
      <c r="O8912" s="1"/>
      <c r="P8912" s="1"/>
      <c r="T8912" s="1"/>
      <c r="U8912" s="1"/>
    </row>
    <row r="8913" spans="8:21" x14ac:dyDescent="0.3">
      <c r="H8913" s="1"/>
      <c r="K8913" s="1"/>
      <c r="O8913" s="1"/>
      <c r="P8913" s="1"/>
      <c r="T8913" s="1"/>
      <c r="U8913" s="1"/>
    </row>
    <row r="8914" spans="8:21" x14ac:dyDescent="0.3">
      <c r="H8914" s="1"/>
      <c r="K8914" s="1"/>
      <c r="O8914" s="1"/>
      <c r="P8914" s="1"/>
      <c r="T8914" s="1"/>
      <c r="U8914" s="1"/>
    </row>
    <row r="8915" spans="8:21" x14ac:dyDescent="0.3">
      <c r="H8915" s="1"/>
      <c r="K8915" s="1"/>
      <c r="O8915" s="1"/>
      <c r="P8915" s="1"/>
      <c r="T8915" s="1"/>
      <c r="U8915" s="1"/>
    </row>
    <row r="8916" spans="8:21" x14ac:dyDescent="0.3">
      <c r="H8916" s="1"/>
      <c r="K8916" s="1"/>
      <c r="O8916" s="1"/>
      <c r="P8916" s="1"/>
      <c r="T8916" s="1"/>
      <c r="U8916" s="1"/>
    </row>
    <row r="8917" spans="8:21" x14ac:dyDescent="0.3">
      <c r="H8917" s="1"/>
      <c r="K8917" s="1"/>
      <c r="O8917" s="1"/>
      <c r="P8917" s="1"/>
      <c r="T8917" s="1"/>
      <c r="U8917" s="1"/>
    </row>
    <row r="8918" spans="8:21" x14ac:dyDescent="0.3">
      <c r="H8918" s="1"/>
      <c r="K8918" s="1"/>
      <c r="O8918" s="1"/>
      <c r="P8918" s="1"/>
      <c r="T8918" s="1"/>
      <c r="U8918" s="1"/>
    </row>
    <row r="8919" spans="8:21" x14ac:dyDescent="0.3">
      <c r="H8919" s="1"/>
      <c r="K8919" s="1"/>
      <c r="O8919" s="1"/>
      <c r="P8919" s="1"/>
      <c r="T8919" s="1"/>
      <c r="U8919" s="1"/>
    </row>
    <row r="8920" spans="8:21" x14ac:dyDescent="0.3">
      <c r="H8920" s="1"/>
      <c r="K8920" s="1"/>
      <c r="O8920" s="1"/>
      <c r="P8920" s="1"/>
      <c r="T8920" s="1"/>
      <c r="U8920" s="1"/>
    </row>
    <row r="8921" spans="8:21" x14ac:dyDescent="0.3">
      <c r="H8921" s="1"/>
      <c r="K8921" s="1"/>
      <c r="O8921" s="1"/>
      <c r="P8921" s="1"/>
      <c r="T8921" s="1"/>
      <c r="U8921" s="1"/>
    </row>
    <row r="8922" spans="8:21" x14ac:dyDescent="0.3">
      <c r="H8922" s="1"/>
      <c r="K8922" s="1"/>
      <c r="O8922" s="1"/>
      <c r="P8922" s="1"/>
      <c r="T8922" s="1"/>
      <c r="U8922" s="1"/>
    </row>
    <row r="8923" spans="8:21" x14ac:dyDescent="0.3">
      <c r="H8923" s="1"/>
      <c r="K8923" s="1"/>
      <c r="O8923" s="1"/>
      <c r="P8923" s="1"/>
      <c r="T8923" s="1"/>
      <c r="U8923" s="1"/>
    </row>
    <row r="8924" spans="8:21" x14ac:dyDescent="0.3">
      <c r="H8924" s="1"/>
      <c r="K8924" s="1"/>
      <c r="O8924" s="1"/>
      <c r="P8924" s="1"/>
      <c r="T8924" s="1"/>
      <c r="U8924" s="1"/>
    </row>
    <row r="8925" spans="8:21" x14ac:dyDescent="0.3">
      <c r="H8925" s="1"/>
      <c r="K8925" s="1"/>
      <c r="O8925" s="1"/>
      <c r="P8925" s="1"/>
      <c r="T8925" s="1"/>
      <c r="U8925" s="1"/>
    </row>
    <row r="8926" spans="8:21" x14ac:dyDescent="0.3">
      <c r="H8926" s="1"/>
      <c r="K8926" s="1"/>
      <c r="O8926" s="1"/>
      <c r="P8926" s="1"/>
      <c r="T8926" s="1"/>
      <c r="U8926" s="1"/>
    </row>
    <row r="8927" spans="8:21" x14ac:dyDescent="0.3">
      <c r="H8927" s="1"/>
      <c r="K8927" s="1"/>
      <c r="O8927" s="1"/>
      <c r="P8927" s="1"/>
      <c r="T8927" s="1"/>
      <c r="U8927" s="1"/>
    </row>
    <row r="8928" spans="8:21" x14ac:dyDescent="0.3">
      <c r="H8928" s="1"/>
      <c r="K8928" s="1"/>
      <c r="O8928" s="1"/>
      <c r="P8928" s="1"/>
      <c r="T8928" s="1"/>
      <c r="U8928" s="1"/>
    </row>
    <row r="8929" spans="8:21" x14ac:dyDescent="0.3">
      <c r="H8929" s="1"/>
      <c r="K8929" s="1"/>
      <c r="O8929" s="1"/>
      <c r="P8929" s="1"/>
      <c r="T8929" s="1"/>
      <c r="U8929" s="1"/>
    </row>
    <row r="8930" spans="8:21" x14ac:dyDescent="0.3">
      <c r="H8930" s="1"/>
      <c r="K8930" s="1"/>
      <c r="O8930" s="1"/>
      <c r="P8930" s="1"/>
      <c r="T8930" s="1"/>
      <c r="U8930" s="1"/>
    </row>
    <row r="8931" spans="8:21" x14ac:dyDescent="0.3">
      <c r="H8931" s="1"/>
      <c r="K8931" s="1"/>
      <c r="O8931" s="1"/>
      <c r="P8931" s="1"/>
      <c r="T8931" s="1"/>
      <c r="U8931" s="1"/>
    </row>
    <row r="8932" spans="8:21" x14ac:dyDescent="0.3">
      <c r="H8932" s="1"/>
      <c r="K8932" s="1"/>
      <c r="O8932" s="1"/>
      <c r="P8932" s="1"/>
      <c r="T8932" s="1"/>
      <c r="U8932" s="1"/>
    </row>
    <row r="8933" spans="8:21" x14ac:dyDescent="0.3">
      <c r="H8933" s="1"/>
      <c r="K8933" s="1"/>
      <c r="O8933" s="1"/>
      <c r="P8933" s="1"/>
      <c r="T8933" s="1"/>
      <c r="U8933" s="1"/>
    </row>
    <row r="8934" spans="8:21" x14ac:dyDescent="0.3">
      <c r="H8934" s="1"/>
      <c r="K8934" s="1"/>
      <c r="O8934" s="1"/>
      <c r="P8934" s="1"/>
      <c r="T8934" s="1"/>
      <c r="U8934" s="1"/>
    </row>
    <row r="8935" spans="8:21" x14ac:dyDescent="0.3">
      <c r="H8935" s="1"/>
      <c r="K8935" s="1"/>
      <c r="O8935" s="1"/>
      <c r="P8935" s="1"/>
      <c r="T8935" s="1"/>
      <c r="U8935" s="1"/>
    </row>
    <row r="8936" spans="8:21" x14ac:dyDescent="0.3">
      <c r="H8936" s="1"/>
      <c r="K8936" s="1"/>
      <c r="O8936" s="1"/>
      <c r="P8936" s="1"/>
      <c r="T8936" s="1"/>
      <c r="U8936" s="1"/>
    </row>
    <row r="8937" spans="8:21" x14ac:dyDescent="0.3">
      <c r="H8937" s="1"/>
      <c r="K8937" s="1"/>
      <c r="O8937" s="1"/>
      <c r="P8937" s="1"/>
      <c r="T8937" s="1"/>
      <c r="U8937" s="1"/>
    </row>
    <row r="8938" spans="8:21" x14ac:dyDescent="0.3">
      <c r="H8938" s="1"/>
      <c r="K8938" s="1"/>
      <c r="O8938" s="1"/>
      <c r="P8938" s="1"/>
      <c r="T8938" s="1"/>
      <c r="U8938" s="1"/>
    </row>
    <row r="8939" spans="8:21" x14ac:dyDescent="0.3">
      <c r="H8939" s="1"/>
      <c r="K8939" s="1"/>
      <c r="O8939" s="1"/>
      <c r="P8939" s="1"/>
      <c r="T8939" s="1"/>
      <c r="U8939" s="1"/>
    </row>
    <row r="8940" spans="8:21" x14ac:dyDescent="0.3">
      <c r="H8940" s="1"/>
      <c r="K8940" s="1"/>
      <c r="O8940" s="1"/>
      <c r="P8940" s="1"/>
      <c r="T8940" s="1"/>
      <c r="U8940" s="1"/>
    </row>
    <row r="8941" spans="8:21" x14ac:dyDescent="0.3">
      <c r="H8941" s="1"/>
      <c r="K8941" s="1"/>
      <c r="O8941" s="1"/>
      <c r="P8941" s="1"/>
      <c r="T8941" s="1"/>
      <c r="U8941" s="1"/>
    </row>
    <row r="8942" spans="8:21" x14ac:dyDescent="0.3">
      <c r="H8942" s="1"/>
      <c r="K8942" s="1"/>
      <c r="O8942" s="1"/>
      <c r="P8942" s="1"/>
      <c r="T8942" s="1"/>
      <c r="U8942" s="1"/>
    </row>
    <row r="8943" spans="8:21" x14ac:dyDescent="0.3">
      <c r="H8943" s="1"/>
      <c r="K8943" s="1"/>
      <c r="O8943" s="1"/>
      <c r="P8943" s="1"/>
      <c r="T8943" s="1"/>
      <c r="U8943" s="1"/>
    </row>
    <row r="8944" spans="8:21" x14ac:dyDescent="0.3">
      <c r="H8944" s="1"/>
      <c r="K8944" s="1"/>
      <c r="O8944" s="1"/>
      <c r="P8944" s="1"/>
      <c r="T8944" s="1"/>
      <c r="U8944" s="1"/>
    </row>
    <row r="8945" spans="8:21" x14ac:dyDescent="0.3">
      <c r="H8945" s="1"/>
      <c r="K8945" s="1"/>
      <c r="O8945" s="1"/>
      <c r="P8945" s="1"/>
      <c r="T8945" s="1"/>
      <c r="U8945" s="1"/>
    </row>
    <row r="8946" spans="8:21" x14ac:dyDescent="0.3">
      <c r="H8946" s="1"/>
      <c r="K8946" s="1"/>
      <c r="O8946" s="1"/>
      <c r="P8946" s="1"/>
      <c r="T8946" s="1"/>
      <c r="U8946" s="1"/>
    </row>
    <row r="8947" spans="8:21" x14ac:dyDescent="0.3">
      <c r="H8947" s="1"/>
      <c r="K8947" s="1"/>
      <c r="O8947" s="1"/>
      <c r="P8947" s="1"/>
      <c r="T8947" s="1"/>
      <c r="U8947" s="1"/>
    </row>
    <row r="8948" spans="8:21" x14ac:dyDescent="0.3">
      <c r="H8948" s="1"/>
      <c r="K8948" s="1"/>
      <c r="O8948" s="1"/>
      <c r="P8948" s="1"/>
      <c r="T8948" s="1"/>
      <c r="U8948" s="1"/>
    </row>
    <row r="8949" spans="8:21" x14ac:dyDescent="0.3">
      <c r="H8949" s="1"/>
      <c r="K8949" s="1"/>
      <c r="O8949" s="1"/>
      <c r="P8949" s="1"/>
      <c r="T8949" s="1"/>
      <c r="U8949" s="1"/>
    </row>
    <row r="8950" spans="8:21" x14ac:dyDescent="0.3">
      <c r="H8950" s="1"/>
      <c r="K8950" s="1"/>
      <c r="O8950" s="1"/>
      <c r="P8950" s="1"/>
      <c r="T8950" s="1"/>
      <c r="U8950" s="1"/>
    </row>
    <row r="8951" spans="8:21" x14ac:dyDescent="0.3">
      <c r="H8951" s="1"/>
      <c r="K8951" s="1"/>
      <c r="O8951" s="1"/>
      <c r="P8951" s="1"/>
      <c r="T8951" s="1"/>
      <c r="U8951" s="1"/>
    </row>
    <row r="8952" spans="8:21" x14ac:dyDescent="0.3">
      <c r="H8952" s="1"/>
      <c r="K8952" s="1"/>
      <c r="O8952" s="1"/>
      <c r="P8952" s="1"/>
      <c r="T8952" s="1"/>
      <c r="U8952" s="1"/>
    </row>
    <row r="8953" spans="8:21" x14ac:dyDescent="0.3">
      <c r="H8953" s="1"/>
      <c r="K8953" s="1"/>
      <c r="O8953" s="1"/>
      <c r="P8953" s="1"/>
      <c r="T8953" s="1"/>
      <c r="U8953" s="1"/>
    </row>
    <row r="8954" spans="8:21" x14ac:dyDescent="0.3">
      <c r="H8954" s="1"/>
      <c r="K8954" s="1"/>
      <c r="O8954" s="1"/>
      <c r="P8954" s="1"/>
      <c r="T8954" s="1"/>
      <c r="U8954" s="1"/>
    </row>
    <row r="8955" spans="8:21" x14ac:dyDescent="0.3">
      <c r="H8955" s="1"/>
      <c r="K8955" s="1"/>
      <c r="O8955" s="1"/>
      <c r="P8955" s="1"/>
      <c r="T8955" s="1"/>
      <c r="U8955" s="1"/>
    </row>
    <row r="8956" spans="8:21" x14ac:dyDescent="0.3">
      <c r="H8956" s="1"/>
      <c r="K8956" s="1"/>
      <c r="O8956" s="1"/>
      <c r="P8956" s="1"/>
      <c r="T8956" s="1"/>
      <c r="U8956" s="1"/>
    </row>
    <row r="8957" spans="8:21" x14ac:dyDescent="0.3">
      <c r="H8957" s="1"/>
      <c r="K8957" s="1"/>
      <c r="O8957" s="1"/>
      <c r="P8957" s="1"/>
      <c r="T8957" s="1"/>
      <c r="U8957" s="1"/>
    </row>
    <row r="8958" spans="8:21" x14ac:dyDescent="0.3">
      <c r="H8958" s="1"/>
      <c r="K8958" s="1"/>
      <c r="O8958" s="1"/>
      <c r="P8958" s="1"/>
      <c r="T8958" s="1"/>
      <c r="U8958" s="1"/>
    </row>
    <row r="8959" spans="8:21" x14ac:dyDescent="0.3">
      <c r="H8959" s="1"/>
      <c r="K8959" s="1"/>
      <c r="O8959" s="1"/>
      <c r="P8959" s="1"/>
      <c r="T8959" s="1"/>
      <c r="U8959" s="1"/>
    </row>
    <row r="8960" spans="8:21" x14ac:dyDescent="0.3">
      <c r="H8960" s="1"/>
      <c r="K8960" s="1"/>
      <c r="O8960" s="1"/>
      <c r="P8960" s="1"/>
      <c r="T8960" s="1"/>
      <c r="U8960" s="1"/>
    </row>
    <row r="8961" spans="8:21" x14ac:dyDescent="0.3">
      <c r="H8961" s="1"/>
      <c r="K8961" s="1"/>
      <c r="O8961" s="1"/>
      <c r="P8961" s="1"/>
      <c r="T8961" s="1"/>
      <c r="U8961" s="1"/>
    </row>
    <row r="8962" spans="8:21" x14ac:dyDescent="0.3">
      <c r="H8962" s="1"/>
      <c r="K8962" s="1"/>
      <c r="O8962" s="1"/>
      <c r="P8962" s="1"/>
      <c r="T8962" s="1"/>
      <c r="U8962" s="1"/>
    </row>
    <row r="8963" spans="8:21" x14ac:dyDescent="0.3">
      <c r="H8963" s="1"/>
      <c r="K8963" s="1"/>
      <c r="O8963" s="1"/>
      <c r="P8963" s="1"/>
      <c r="T8963" s="1"/>
      <c r="U8963" s="1"/>
    </row>
    <row r="8964" spans="8:21" x14ac:dyDescent="0.3">
      <c r="H8964" s="1"/>
      <c r="K8964" s="1"/>
      <c r="O8964" s="1"/>
      <c r="P8964" s="1"/>
      <c r="T8964" s="1"/>
      <c r="U8964" s="1"/>
    </row>
    <row r="8965" spans="8:21" x14ac:dyDescent="0.3">
      <c r="H8965" s="1"/>
      <c r="K8965" s="1"/>
      <c r="O8965" s="1"/>
      <c r="P8965" s="1"/>
      <c r="T8965" s="1"/>
      <c r="U8965" s="1"/>
    </row>
    <row r="8966" spans="8:21" x14ac:dyDescent="0.3">
      <c r="H8966" s="1"/>
      <c r="K8966" s="1"/>
      <c r="O8966" s="1"/>
      <c r="P8966" s="1"/>
      <c r="T8966" s="1"/>
      <c r="U8966" s="1"/>
    </row>
    <row r="8967" spans="8:21" x14ac:dyDescent="0.3">
      <c r="H8967" s="1"/>
      <c r="K8967" s="1"/>
      <c r="O8967" s="1"/>
      <c r="P8967" s="1"/>
      <c r="T8967" s="1"/>
      <c r="U8967" s="1"/>
    </row>
    <row r="8968" spans="8:21" x14ac:dyDescent="0.3">
      <c r="H8968" s="1"/>
      <c r="K8968" s="1"/>
      <c r="O8968" s="1"/>
      <c r="P8968" s="1"/>
      <c r="T8968" s="1"/>
      <c r="U8968" s="1"/>
    </row>
    <row r="8969" spans="8:21" x14ac:dyDescent="0.3">
      <c r="H8969" s="1"/>
      <c r="K8969" s="1"/>
      <c r="O8969" s="1"/>
      <c r="P8969" s="1"/>
      <c r="T8969" s="1"/>
      <c r="U8969" s="1"/>
    </row>
    <row r="8970" spans="8:21" x14ac:dyDescent="0.3">
      <c r="H8970" s="1"/>
      <c r="K8970" s="1"/>
      <c r="O8970" s="1"/>
      <c r="P8970" s="1"/>
      <c r="T8970" s="1"/>
      <c r="U8970" s="1"/>
    </row>
    <row r="8971" spans="8:21" x14ac:dyDescent="0.3">
      <c r="H8971" s="1"/>
      <c r="K8971" s="1"/>
      <c r="O8971" s="1"/>
      <c r="P8971" s="1"/>
      <c r="T8971" s="1"/>
      <c r="U8971" s="1"/>
    </row>
    <row r="8972" spans="8:21" x14ac:dyDescent="0.3">
      <c r="H8972" s="1"/>
      <c r="K8972" s="1"/>
      <c r="O8972" s="1"/>
      <c r="P8972" s="1"/>
      <c r="T8972" s="1"/>
      <c r="U8972" s="1"/>
    </row>
    <row r="8973" spans="8:21" x14ac:dyDescent="0.3">
      <c r="H8973" s="1"/>
      <c r="K8973" s="1"/>
      <c r="O8973" s="1"/>
      <c r="P8973" s="1"/>
      <c r="T8973" s="1"/>
      <c r="U8973" s="1"/>
    </row>
    <row r="8974" spans="8:21" x14ac:dyDescent="0.3">
      <c r="H8974" s="1"/>
      <c r="K8974" s="1"/>
      <c r="O8974" s="1"/>
      <c r="P8974" s="1"/>
      <c r="T8974" s="1"/>
      <c r="U8974" s="1"/>
    </row>
    <row r="8975" spans="8:21" x14ac:dyDescent="0.3">
      <c r="H8975" s="1"/>
      <c r="K8975" s="1"/>
      <c r="O8975" s="1"/>
      <c r="P8975" s="1"/>
      <c r="T8975" s="1"/>
      <c r="U8975" s="1"/>
    </row>
    <row r="8976" spans="8:21" x14ac:dyDescent="0.3">
      <c r="H8976" s="1"/>
      <c r="K8976" s="1"/>
      <c r="O8976" s="1"/>
      <c r="P8976" s="1"/>
      <c r="T8976" s="1"/>
      <c r="U8976" s="1"/>
    </row>
    <row r="8977" spans="8:21" x14ac:dyDescent="0.3">
      <c r="H8977" s="1"/>
      <c r="K8977" s="1"/>
      <c r="O8977" s="1"/>
      <c r="P8977" s="1"/>
      <c r="T8977" s="1"/>
      <c r="U8977" s="1"/>
    </row>
    <row r="8978" spans="8:21" x14ac:dyDescent="0.3">
      <c r="H8978" s="1"/>
      <c r="K8978" s="1"/>
      <c r="O8978" s="1"/>
      <c r="P8978" s="1"/>
      <c r="T8978" s="1"/>
      <c r="U8978" s="1"/>
    </row>
    <row r="8979" spans="8:21" x14ac:dyDescent="0.3">
      <c r="H8979" s="1"/>
      <c r="K8979" s="1"/>
      <c r="O8979" s="1"/>
      <c r="P8979" s="1"/>
      <c r="T8979" s="1"/>
      <c r="U8979" s="1"/>
    </row>
    <row r="8980" spans="8:21" x14ac:dyDescent="0.3">
      <c r="H8980" s="1"/>
      <c r="K8980" s="1"/>
      <c r="O8980" s="1"/>
      <c r="P8980" s="1"/>
      <c r="T8980" s="1"/>
      <c r="U8980" s="1"/>
    </row>
    <row r="8981" spans="8:21" x14ac:dyDescent="0.3">
      <c r="H8981" s="1"/>
      <c r="K8981" s="1"/>
      <c r="O8981" s="1"/>
      <c r="P8981" s="1"/>
      <c r="T8981" s="1"/>
      <c r="U8981" s="1"/>
    </row>
    <row r="8982" spans="8:21" x14ac:dyDescent="0.3">
      <c r="H8982" s="1"/>
      <c r="K8982" s="1"/>
      <c r="O8982" s="1"/>
      <c r="P8982" s="1"/>
      <c r="T8982" s="1"/>
      <c r="U8982" s="1"/>
    </row>
    <row r="8983" spans="8:21" x14ac:dyDescent="0.3">
      <c r="H8983" s="1"/>
      <c r="K8983" s="1"/>
      <c r="O8983" s="1"/>
      <c r="P8983" s="1"/>
      <c r="T8983" s="1"/>
      <c r="U8983" s="1"/>
    </row>
    <row r="8984" spans="8:21" x14ac:dyDescent="0.3">
      <c r="H8984" s="1"/>
      <c r="K8984" s="1"/>
      <c r="O8984" s="1"/>
      <c r="P8984" s="1"/>
      <c r="T8984" s="1"/>
      <c r="U8984" s="1"/>
    </row>
    <row r="8985" spans="8:21" x14ac:dyDescent="0.3">
      <c r="H8985" s="1"/>
      <c r="K8985" s="1"/>
      <c r="O8985" s="1"/>
      <c r="P8985" s="1"/>
      <c r="T8985" s="1"/>
      <c r="U8985" s="1"/>
    </row>
    <row r="8986" spans="8:21" x14ac:dyDescent="0.3">
      <c r="H8986" s="1"/>
      <c r="K8986" s="1"/>
      <c r="O8986" s="1"/>
      <c r="P8986" s="1"/>
      <c r="T8986" s="1"/>
      <c r="U8986" s="1"/>
    </row>
    <row r="8987" spans="8:21" x14ac:dyDescent="0.3">
      <c r="H8987" s="1"/>
      <c r="K8987" s="1"/>
      <c r="O8987" s="1"/>
      <c r="P8987" s="1"/>
      <c r="T8987" s="1"/>
      <c r="U8987" s="1"/>
    </row>
    <row r="8988" spans="8:21" x14ac:dyDescent="0.3">
      <c r="H8988" s="1"/>
      <c r="K8988" s="1"/>
      <c r="O8988" s="1"/>
      <c r="P8988" s="1"/>
      <c r="T8988" s="1"/>
      <c r="U8988" s="1"/>
    </row>
    <row r="8989" spans="8:21" x14ac:dyDescent="0.3">
      <c r="H8989" s="1"/>
      <c r="K8989" s="1"/>
      <c r="O8989" s="1"/>
      <c r="P8989" s="1"/>
      <c r="T8989" s="1"/>
      <c r="U8989" s="1"/>
    </row>
    <row r="8990" spans="8:21" x14ac:dyDescent="0.3">
      <c r="H8990" s="1"/>
      <c r="K8990" s="1"/>
      <c r="O8990" s="1"/>
      <c r="P8990" s="1"/>
      <c r="T8990" s="1"/>
      <c r="U8990" s="1"/>
    </row>
    <row r="8991" spans="8:21" x14ac:dyDescent="0.3">
      <c r="H8991" s="1"/>
      <c r="K8991" s="1"/>
      <c r="O8991" s="1"/>
      <c r="P8991" s="1"/>
      <c r="T8991" s="1"/>
      <c r="U8991" s="1"/>
    </row>
    <row r="8992" spans="8:21" x14ac:dyDescent="0.3">
      <c r="H8992" s="1"/>
      <c r="K8992" s="1"/>
      <c r="O8992" s="1"/>
      <c r="P8992" s="1"/>
      <c r="T8992" s="1"/>
      <c r="U8992" s="1"/>
    </row>
    <row r="8993" spans="8:21" x14ac:dyDescent="0.3">
      <c r="H8993" s="1"/>
      <c r="K8993" s="1"/>
      <c r="O8993" s="1"/>
      <c r="P8993" s="1"/>
      <c r="T8993" s="1"/>
      <c r="U8993" s="1"/>
    </row>
    <row r="8994" spans="8:21" x14ac:dyDescent="0.3">
      <c r="H8994" s="1"/>
      <c r="K8994" s="1"/>
      <c r="O8994" s="1"/>
      <c r="P8994" s="1"/>
      <c r="T8994" s="1"/>
      <c r="U8994" s="1"/>
    </row>
    <row r="8995" spans="8:21" x14ac:dyDescent="0.3">
      <c r="H8995" s="1"/>
      <c r="K8995" s="1"/>
      <c r="O8995" s="1"/>
      <c r="P8995" s="1"/>
      <c r="T8995" s="1"/>
      <c r="U8995" s="1"/>
    </row>
    <row r="8996" spans="8:21" x14ac:dyDescent="0.3">
      <c r="H8996" s="1"/>
      <c r="K8996" s="1"/>
      <c r="O8996" s="1"/>
      <c r="P8996" s="1"/>
      <c r="T8996" s="1"/>
      <c r="U8996" s="1"/>
    </row>
    <row r="8997" spans="8:21" x14ac:dyDescent="0.3">
      <c r="H8997" s="1"/>
      <c r="K8997" s="1"/>
      <c r="O8997" s="1"/>
      <c r="P8997" s="1"/>
      <c r="T8997" s="1"/>
      <c r="U8997" s="1"/>
    </row>
    <row r="8998" spans="8:21" x14ac:dyDescent="0.3">
      <c r="H8998" s="1"/>
      <c r="K8998" s="1"/>
      <c r="O8998" s="1"/>
      <c r="P8998" s="1"/>
      <c r="T8998" s="1"/>
      <c r="U8998" s="1"/>
    </row>
    <row r="8999" spans="8:21" x14ac:dyDescent="0.3">
      <c r="H8999" s="1"/>
      <c r="K8999" s="1"/>
      <c r="O8999" s="1"/>
      <c r="P8999" s="1"/>
      <c r="T8999" s="1"/>
      <c r="U8999" s="1"/>
    </row>
    <row r="9000" spans="8:21" x14ac:dyDescent="0.3">
      <c r="H9000" s="1"/>
      <c r="K9000" s="1"/>
      <c r="O9000" s="1"/>
      <c r="P9000" s="1"/>
      <c r="T9000" s="1"/>
      <c r="U9000" s="1"/>
    </row>
    <row r="9001" spans="8:21" x14ac:dyDescent="0.3">
      <c r="H9001" s="1"/>
      <c r="K9001" s="1"/>
      <c r="O9001" s="1"/>
      <c r="P9001" s="1"/>
      <c r="T9001" s="1"/>
      <c r="U9001" s="1"/>
    </row>
    <row r="9002" spans="8:21" x14ac:dyDescent="0.3">
      <c r="H9002" s="1"/>
      <c r="K9002" s="1"/>
      <c r="O9002" s="1"/>
      <c r="P9002" s="1"/>
      <c r="T9002" s="1"/>
      <c r="U9002" s="1"/>
    </row>
    <row r="9003" spans="8:21" x14ac:dyDescent="0.3">
      <c r="H9003" s="1"/>
      <c r="K9003" s="1"/>
      <c r="O9003" s="1"/>
      <c r="P9003" s="1"/>
      <c r="T9003" s="1"/>
      <c r="U9003" s="1"/>
    </row>
    <row r="9004" spans="8:21" x14ac:dyDescent="0.3">
      <c r="H9004" s="1"/>
      <c r="K9004" s="1"/>
      <c r="O9004" s="1"/>
      <c r="P9004" s="1"/>
      <c r="T9004" s="1"/>
      <c r="U9004" s="1"/>
    </row>
    <row r="9005" spans="8:21" x14ac:dyDescent="0.3">
      <c r="H9005" s="1"/>
      <c r="K9005" s="1"/>
      <c r="O9005" s="1"/>
      <c r="P9005" s="1"/>
      <c r="T9005" s="1"/>
      <c r="U9005" s="1"/>
    </row>
    <row r="9006" spans="8:21" x14ac:dyDescent="0.3">
      <c r="H9006" s="1"/>
      <c r="K9006" s="1"/>
      <c r="O9006" s="1"/>
      <c r="P9006" s="1"/>
      <c r="T9006" s="1"/>
      <c r="U9006" s="1"/>
    </row>
    <row r="9007" spans="8:21" x14ac:dyDescent="0.3">
      <c r="H9007" s="1"/>
      <c r="K9007" s="1"/>
      <c r="O9007" s="1"/>
      <c r="P9007" s="1"/>
      <c r="T9007" s="1"/>
      <c r="U9007" s="1"/>
    </row>
    <row r="9008" spans="8:21" x14ac:dyDescent="0.3">
      <c r="H9008" s="1"/>
      <c r="K9008" s="1"/>
      <c r="O9008" s="1"/>
      <c r="P9008" s="1"/>
      <c r="T9008" s="1"/>
      <c r="U9008" s="1"/>
    </row>
    <row r="9009" spans="8:21" x14ac:dyDescent="0.3">
      <c r="H9009" s="1"/>
      <c r="K9009" s="1"/>
      <c r="O9009" s="1"/>
      <c r="P9009" s="1"/>
      <c r="T9009" s="1"/>
      <c r="U9009" s="1"/>
    </row>
    <row r="9010" spans="8:21" x14ac:dyDescent="0.3">
      <c r="H9010" s="1"/>
      <c r="K9010" s="1"/>
      <c r="O9010" s="1"/>
      <c r="P9010" s="1"/>
      <c r="T9010" s="1"/>
      <c r="U9010" s="1"/>
    </row>
    <row r="9011" spans="8:21" x14ac:dyDescent="0.3">
      <c r="H9011" s="1"/>
      <c r="K9011" s="1"/>
      <c r="O9011" s="1"/>
      <c r="P9011" s="1"/>
      <c r="T9011" s="1"/>
      <c r="U9011" s="1"/>
    </row>
    <row r="9012" spans="8:21" x14ac:dyDescent="0.3">
      <c r="H9012" s="1"/>
      <c r="K9012" s="1"/>
      <c r="O9012" s="1"/>
      <c r="P9012" s="1"/>
      <c r="T9012" s="1"/>
      <c r="U9012" s="1"/>
    </row>
    <row r="9013" spans="8:21" x14ac:dyDescent="0.3">
      <c r="H9013" s="1"/>
      <c r="K9013" s="1"/>
      <c r="O9013" s="1"/>
      <c r="P9013" s="1"/>
      <c r="T9013" s="1"/>
      <c r="U9013" s="1"/>
    </row>
    <row r="9014" spans="8:21" x14ac:dyDescent="0.3">
      <c r="H9014" s="1"/>
      <c r="K9014" s="1"/>
      <c r="O9014" s="1"/>
      <c r="P9014" s="1"/>
      <c r="T9014" s="1"/>
      <c r="U9014" s="1"/>
    </row>
    <row r="9015" spans="8:21" x14ac:dyDescent="0.3">
      <c r="H9015" s="1"/>
      <c r="K9015" s="1"/>
      <c r="O9015" s="1"/>
      <c r="P9015" s="1"/>
      <c r="T9015" s="1"/>
      <c r="U9015" s="1"/>
    </row>
    <row r="9016" spans="8:21" x14ac:dyDescent="0.3">
      <c r="H9016" s="1"/>
      <c r="K9016" s="1"/>
      <c r="O9016" s="1"/>
      <c r="P9016" s="1"/>
      <c r="T9016" s="1"/>
      <c r="U9016" s="1"/>
    </row>
    <row r="9017" spans="8:21" x14ac:dyDescent="0.3">
      <c r="H9017" s="1"/>
      <c r="K9017" s="1"/>
      <c r="O9017" s="1"/>
      <c r="P9017" s="1"/>
      <c r="T9017" s="1"/>
      <c r="U9017" s="1"/>
    </row>
    <row r="9018" spans="8:21" x14ac:dyDescent="0.3">
      <c r="H9018" s="1"/>
      <c r="K9018" s="1"/>
      <c r="O9018" s="1"/>
      <c r="P9018" s="1"/>
      <c r="T9018" s="1"/>
      <c r="U9018" s="1"/>
    </row>
    <row r="9019" spans="8:21" x14ac:dyDescent="0.3">
      <c r="H9019" s="1"/>
      <c r="K9019" s="1"/>
      <c r="O9019" s="1"/>
      <c r="P9019" s="1"/>
      <c r="T9019" s="1"/>
      <c r="U9019" s="1"/>
    </row>
    <row r="9020" spans="8:21" x14ac:dyDescent="0.3">
      <c r="H9020" s="1"/>
      <c r="K9020" s="1"/>
      <c r="O9020" s="1"/>
      <c r="P9020" s="1"/>
      <c r="T9020" s="1"/>
      <c r="U9020" s="1"/>
    </row>
    <row r="9021" spans="8:21" x14ac:dyDescent="0.3">
      <c r="H9021" s="1"/>
      <c r="K9021" s="1"/>
      <c r="O9021" s="1"/>
      <c r="P9021" s="1"/>
      <c r="T9021" s="1"/>
      <c r="U9021" s="1"/>
    </row>
    <row r="9022" spans="8:21" x14ac:dyDescent="0.3">
      <c r="H9022" s="1"/>
      <c r="K9022" s="1"/>
      <c r="O9022" s="1"/>
      <c r="P9022" s="1"/>
      <c r="T9022" s="1"/>
      <c r="U9022" s="1"/>
    </row>
    <row r="9023" spans="8:21" x14ac:dyDescent="0.3">
      <c r="H9023" s="1"/>
      <c r="K9023" s="1"/>
      <c r="O9023" s="1"/>
      <c r="P9023" s="1"/>
      <c r="T9023" s="1"/>
      <c r="U9023" s="1"/>
    </row>
    <row r="9024" spans="8:21" x14ac:dyDescent="0.3">
      <c r="H9024" s="1"/>
      <c r="K9024" s="1"/>
      <c r="O9024" s="1"/>
      <c r="P9024" s="1"/>
      <c r="T9024" s="1"/>
      <c r="U9024" s="1"/>
    </row>
    <row r="9025" spans="8:21" x14ac:dyDescent="0.3">
      <c r="H9025" s="1"/>
      <c r="K9025" s="1"/>
      <c r="O9025" s="1"/>
      <c r="P9025" s="1"/>
      <c r="T9025" s="1"/>
      <c r="U9025" s="1"/>
    </row>
    <row r="9026" spans="8:21" x14ac:dyDescent="0.3">
      <c r="H9026" s="1"/>
      <c r="K9026" s="1"/>
      <c r="O9026" s="1"/>
      <c r="P9026" s="1"/>
      <c r="T9026" s="1"/>
      <c r="U9026" s="1"/>
    </row>
    <row r="9027" spans="8:21" x14ac:dyDescent="0.3">
      <c r="H9027" s="1"/>
      <c r="K9027" s="1"/>
      <c r="O9027" s="1"/>
      <c r="P9027" s="1"/>
      <c r="T9027" s="1"/>
      <c r="U9027" s="1"/>
    </row>
    <row r="9028" spans="8:21" x14ac:dyDescent="0.3">
      <c r="H9028" s="1"/>
      <c r="K9028" s="1"/>
      <c r="O9028" s="1"/>
      <c r="P9028" s="1"/>
      <c r="T9028" s="1"/>
      <c r="U9028" s="1"/>
    </row>
    <row r="9029" spans="8:21" x14ac:dyDescent="0.3">
      <c r="H9029" s="1"/>
      <c r="K9029" s="1"/>
      <c r="O9029" s="1"/>
      <c r="P9029" s="1"/>
      <c r="T9029" s="1"/>
      <c r="U9029" s="1"/>
    </row>
    <row r="9030" spans="8:21" x14ac:dyDescent="0.3">
      <c r="H9030" s="1"/>
      <c r="K9030" s="1"/>
      <c r="O9030" s="1"/>
      <c r="P9030" s="1"/>
      <c r="T9030" s="1"/>
      <c r="U9030" s="1"/>
    </row>
    <row r="9031" spans="8:21" x14ac:dyDescent="0.3">
      <c r="H9031" s="1"/>
      <c r="K9031" s="1"/>
      <c r="O9031" s="1"/>
      <c r="P9031" s="1"/>
      <c r="T9031" s="1"/>
      <c r="U9031" s="1"/>
    </row>
    <row r="9032" spans="8:21" x14ac:dyDescent="0.3">
      <c r="H9032" s="1"/>
      <c r="K9032" s="1"/>
      <c r="O9032" s="1"/>
      <c r="P9032" s="1"/>
      <c r="T9032" s="1"/>
      <c r="U9032" s="1"/>
    </row>
    <row r="9033" spans="8:21" x14ac:dyDescent="0.3">
      <c r="H9033" s="1"/>
      <c r="K9033" s="1"/>
      <c r="O9033" s="1"/>
      <c r="P9033" s="1"/>
      <c r="T9033" s="1"/>
      <c r="U9033" s="1"/>
    </row>
    <row r="9034" spans="8:21" x14ac:dyDescent="0.3">
      <c r="H9034" s="1"/>
      <c r="K9034" s="1"/>
      <c r="O9034" s="1"/>
      <c r="P9034" s="1"/>
      <c r="T9034" s="1"/>
      <c r="U9034" s="1"/>
    </row>
    <row r="9035" spans="8:21" x14ac:dyDescent="0.3">
      <c r="H9035" s="1"/>
      <c r="K9035" s="1"/>
      <c r="O9035" s="1"/>
      <c r="P9035" s="1"/>
      <c r="T9035" s="1"/>
      <c r="U9035" s="1"/>
    </row>
    <row r="9036" spans="8:21" x14ac:dyDescent="0.3">
      <c r="H9036" s="1"/>
      <c r="K9036" s="1"/>
      <c r="O9036" s="1"/>
      <c r="P9036" s="1"/>
      <c r="T9036" s="1"/>
      <c r="U9036" s="1"/>
    </row>
    <row r="9037" spans="8:21" x14ac:dyDescent="0.3">
      <c r="H9037" s="1"/>
      <c r="K9037" s="1"/>
      <c r="O9037" s="1"/>
      <c r="P9037" s="1"/>
      <c r="T9037" s="1"/>
      <c r="U9037" s="1"/>
    </row>
    <row r="9038" spans="8:21" x14ac:dyDescent="0.3">
      <c r="H9038" s="1"/>
      <c r="K9038" s="1"/>
      <c r="O9038" s="1"/>
      <c r="P9038" s="1"/>
      <c r="T9038" s="1"/>
      <c r="U9038" s="1"/>
    </row>
    <row r="9039" spans="8:21" x14ac:dyDescent="0.3">
      <c r="H9039" s="1"/>
      <c r="K9039" s="1"/>
      <c r="O9039" s="1"/>
      <c r="P9039" s="1"/>
      <c r="T9039" s="1"/>
      <c r="U9039" s="1"/>
    </row>
    <row r="9040" spans="8:21" x14ac:dyDescent="0.3">
      <c r="H9040" s="1"/>
      <c r="K9040" s="1"/>
      <c r="O9040" s="1"/>
      <c r="P9040" s="1"/>
      <c r="T9040" s="1"/>
      <c r="U9040" s="1"/>
    </row>
    <row r="9041" spans="8:21" x14ac:dyDescent="0.3">
      <c r="H9041" s="1"/>
      <c r="K9041" s="1"/>
      <c r="O9041" s="1"/>
      <c r="P9041" s="1"/>
      <c r="T9041" s="1"/>
      <c r="U9041" s="1"/>
    </row>
    <row r="9042" spans="8:21" x14ac:dyDescent="0.3">
      <c r="H9042" s="1"/>
      <c r="K9042" s="1"/>
      <c r="O9042" s="1"/>
      <c r="P9042" s="1"/>
      <c r="T9042" s="1"/>
      <c r="U9042" s="1"/>
    </row>
    <row r="9043" spans="8:21" x14ac:dyDescent="0.3">
      <c r="H9043" s="1"/>
      <c r="K9043" s="1"/>
      <c r="O9043" s="1"/>
      <c r="P9043" s="1"/>
      <c r="T9043" s="1"/>
      <c r="U9043" s="1"/>
    </row>
    <row r="9044" spans="8:21" x14ac:dyDescent="0.3">
      <c r="H9044" s="1"/>
      <c r="K9044" s="1"/>
      <c r="O9044" s="1"/>
      <c r="P9044" s="1"/>
      <c r="T9044" s="1"/>
      <c r="U9044" s="1"/>
    </row>
    <row r="9045" spans="8:21" x14ac:dyDescent="0.3">
      <c r="H9045" s="1"/>
      <c r="K9045" s="1"/>
      <c r="O9045" s="1"/>
      <c r="P9045" s="1"/>
      <c r="T9045" s="1"/>
      <c r="U9045" s="1"/>
    </row>
    <row r="9046" spans="8:21" x14ac:dyDescent="0.3">
      <c r="H9046" s="1"/>
      <c r="K9046" s="1"/>
      <c r="O9046" s="1"/>
      <c r="P9046" s="1"/>
      <c r="T9046" s="1"/>
      <c r="U9046" s="1"/>
    </row>
    <row r="9047" spans="8:21" x14ac:dyDescent="0.3">
      <c r="H9047" s="1"/>
      <c r="K9047" s="1"/>
      <c r="O9047" s="1"/>
      <c r="P9047" s="1"/>
      <c r="T9047" s="1"/>
      <c r="U9047" s="1"/>
    </row>
    <row r="9048" spans="8:21" x14ac:dyDescent="0.3">
      <c r="H9048" s="1"/>
      <c r="K9048" s="1"/>
      <c r="O9048" s="1"/>
      <c r="P9048" s="1"/>
      <c r="T9048" s="1"/>
      <c r="U9048" s="1"/>
    </row>
    <row r="9049" spans="8:21" x14ac:dyDescent="0.3">
      <c r="H9049" s="1"/>
      <c r="K9049" s="1"/>
      <c r="O9049" s="1"/>
      <c r="P9049" s="1"/>
      <c r="T9049" s="1"/>
      <c r="U9049" s="1"/>
    </row>
    <row r="9050" spans="8:21" x14ac:dyDescent="0.3">
      <c r="H9050" s="1"/>
      <c r="K9050" s="1"/>
      <c r="O9050" s="1"/>
      <c r="P9050" s="1"/>
      <c r="T9050" s="1"/>
      <c r="U9050" s="1"/>
    </row>
    <row r="9051" spans="8:21" x14ac:dyDescent="0.3">
      <c r="H9051" s="1"/>
      <c r="K9051" s="1"/>
      <c r="O9051" s="1"/>
      <c r="P9051" s="1"/>
      <c r="T9051" s="1"/>
      <c r="U9051" s="1"/>
    </row>
    <row r="9052" spans="8:21" x14ac:dyDescent="0.3">
      <c r="H9052" s="1"/>
      <c r="K9052" s="1"/>
      <c r="O9052" s="1"/>
      <c r="P9052" s="1"/>
      <c r="T9052" s="1"/>
      <c r="U9052" s="1"/>
    </row>
    <row r="9053" spans="8:21" x14ac:dyDescent="0.3">
      <c r="H9053" s="1"/>
      <c r="K9053" s="1"/>
      <c r="O9053" s="1"/>
      <c r="P9053" s="1"/>
      <c r="T9053" s="1"/>
      <c r="U9053" s="1"/>
    </row>
    <row r="9054" spans="8:21" x14ac:dyDescent="0.3">
      <c r="H9054" s="1"/>
      <c r="K9054" s="1"/>
      <c r="O9054" s="1"/>
      <c r="P9054" s="1"/>
      <c r="T9054" s="1"/>
      <c r="U9054" s="1"/>
    </row>
    <row r="9055" spans="8:21" x14ac:dyDescent="0.3">
      <c r="H9055" s="1"/>
      <c r="K9055" s="1"/>
      <c r="O9055" s="1"/>
      <c r="P9055" s="1"/>
      <c r="T9055" s="1"/>
      <c r="U9055" s="1"/>
    </row>
    <row r="9056" spans="8:21" x14ac:dyDescent="0.3">
      <c r="H9056" s="1"/>
      <c r="K9056" s="1"/>
      <c r="O9056" s="1"/>
      <c r="P9056" s="1"/>
      <c r="T9056" s="1"/>
      <c r="U9056" s="1"/>
    </row>
    <row r="9057" spans="8:21" x14ac:dyDescent="0.3">
      <c r="H9057" s="1"/>
      <c r="K9057" s="1"/>
      <c r="O9057" s="1"/>
      <c r="P9057" s="1"/>
      <c r="T9057" s="1"/>
      <c r="U9057" s="1"/>
    </row>
    <row r="9058" spans="8:21" x14ac:dyDescent="0.3">
      <c r="H9058" s="1"/>
      <c r="K9058" s="1"/>
      <c r="O9058" s="1"/>
      <c r="P9058" s="1"/>
      <c r="T9058" s="1"/>
      <c r="U9058" s="1"/>
    </row>
    <row r="9059" spans="8:21" x14ac:dyDescent="0.3">
      <c r="H9059" s="1"/>
      <c r="K9059" s="1"/>
      <c r="O9059" s="1"/>
      <c r="P9059" s="1"/>
      <c r="T9059" s="1"/>
      <c r="U9059" s="1"/>
    </row>
    <row r="9060" spans="8:21" x14ac:dyDescent="0.3">
      <c r="H9060" s="1"/>
      <c r="K9060" s="1"/>
      <c r="O9060" s="1"/>
      <c r="P9060" s="1"/>
      <c r="T9060" s="1"/>
      <c r="U9060" s="1"/>
    </row>
    <row r="9061" spans="8:21" x14ac:dyDescent="0.3">
      <c r="H9061" s="1"/>
      <c r="K9061" s="1"/>
      <c r="O9061" s="1"/>
      <c r="P9061" s="1"/>
      <c r="T9061" s="1"/>
      <c r="U9061" s="1"/>
    </row>
    <row r="9062" spans="8:21" x14ac:dyDescent="0.3">
      <c r="H9062" s="1"/>
      <c r="K9062" s="1"/>
      <c r="O9062" s="1"/>
      <c r="P9062" s="1"/>
      <c r="T9062" s="1"/>
      <c r="U9062" s="1"/>
    </row>
    <row r="9063" spans="8:21" x14ac:dyDescent="0.3">
      <c r="H9063" s="1"/>
      <c r="K9063" s="1"/>
      <c r="O9063" s="1"/>
      <c r="P9063" s="1"/>
      <c r="T9063" s="1"/>
      <c r="U9063" s="1"/>
    </row>
    <row r="9064" spans="8:21" x14ac:dyDescent="0.3">
      <c r="H9064" s="1"/>
      <c r="K9064" s="1"/>
      <c r="O9064" s="1"/>
      <c r="P9064" s="1"/>
      <c r="T9064" s="1"/>
      <c r="U9064" s="1"/>
    </row>
    <row r="9065" spans="8:21" x14ac:dyDescent="0.3">
      <c r="H9065" s="1"/>
      <c r="K9065" s="1"/>
      <c r="O9065" s="1"/>
      <c r="P9065" s="1"/>
      <c r="T9065" s="1"/>
      <c r="U9065" s="1"/>
    </row>
    <row r="9066" spans="8:21" x14ac:dyDescent="0.3">
      <c r="H9066" s="1"/>
      <c r="K9066" s="1"/>
      <c r="O9066" s="1"/>
      <c r="P9066" s="1"/>
      <c r="T9066" s="1"/>
      <c r="U9066" s="1"/>
    </row>
    <row r="9067" spans="8:21" x14ac:dyDescent="0.3">
      <c r="H9067" s="1"/>
      <c r="K9067" s="1"/>
      <c r="O9067" s="1"/>
      <c r="P9067" s="1"/>
      <c r="T9067" s="1"/>
      <c r="U9067" s="1"/>
    </row>
    <row r="9068" spans="8:21" x14ac:dyDescent="0.3">
      <c r="H9068" s="1"/>
      <c r="K9068" s="1"/>
      <c r="O9068" s="1"/>
      <c r="P9068" s="1"/>
      <c r="T9068" s="1"/>
      <c r="U9068" s="1"/>
    </row>
    <row r="9069" spans="8:21" x14ac:dyDescent="0.3">
      <c r="H9069" s="1"/>
      <c r="K9069" s="1"/>
      <c r="O9069" s="1"/>
      <c r="P9069" s="1"/>
      <c r="T9069" s="1"/>
      <c r="U9069" s="1"/>
    </row>
    <row r="9070" spans="8:21" x14ac:dyDescent="0.3">
      <c r="H9070" s="1"/>
      <c r="K9070" s="1"/>
      <c r="O9070" s="1"/>
      <c r="P9070" s="1"/>
      <c r="T9070" s="1"/>
      <c r="U9070" s="1"/>
    </row>
    <row r="9071" spans="8:21" x14ac:dyDescent="0.3">
      <c r="H9071" s="1"/>
      <c r="K9071" s="1"/>
      <c r="O9071" s="1"/>
      <c r="P9071" s="1"/>
      <c r="T9071" s="1"/>
      <c r="U9071" s="1"/>
    </row>
    <row r="9072" spans="8:21" x14ac:dyDescent="0.3">
      <c r="H9072" s="1"/>
      <c r="K9072" s="1"/>
      <c r="O9072" s="1"/>
      <c r="P9072" s="1"/>
      <c r="T9072" s="1"/>
      <c r="U9072" s="1"/>
    </row>
    <row r="9073" spans="8:21" x14ac:dyDescent="0.3">
      <c r="H9073" s="1"/>
      <c r="K9073" s="1"/>
      <c r="O9073" s="1"/>
      <c r="P9073" s="1"/>
      <c r="T9073" s="1"/>
      <c r="U9073" s="1"/>
    </row>
    <row r="9074" spans="8:21" x14ac:dyDescent="0.3">
      <c r="H9074" s="1"/>
      <c r="K9074" s="1"/>
      <c r="O9074" s="1"/>
      <c r="P9074" s="1"/>
      <c r="T9074" s="1"/>
      <c r="U9074" s="1"/>
    </row>
    <row r="9075" spans="8:21" x14ac:dyDescent="0.3">
      <c r="H9075" s="1"/>
      <c r="K9075" s="1"/>
      <c r="O9075" s="1"/>
      <c r="P9075" s="1"/>
      <c r="T9075" s="1"/>
      <c r="U9075" s="1"/>
    </row>
    <row r="9076" spans="8:21" x14ac:dyDescent="0.3">
      <c r="H9076" s="1"/>
      <c r="K9076" s="1"/>
      <c r="O9076" s="1"/>
      <c r="P9076" s="1"/>
      <c r="T9076" s="1"/>
      <c r="U9076" s="1"/>
    </row>
    <row r="9077" spans="8:21" x14ac:dyDescent="0.3">
      <c r="H9077" s="1"/>
      <c r="K9077" s="1"/>
      <c r="O9077" s="1"/>
      <c r="P9077" s="1"/>
      <c r="T9077" s="1"/>
      <c r="U9077" s="1"/>
    </row>
    <row r="9078" spans="8:21" x14ac:dyDescent="0.3">
      <c r="H9078" s="1"/>
      <c r="K9078" s="1"/>
      <c r="O9078" s="1"/>
      <c r="P9078" s="1"/>
      <c r="T9078" s="1"/>
      <c r="U9078" s="1"/>
    </row>
    <row r="9079" spans="8:21" x14ac:dyDescent="0.3">
      <c r="H9079" s="1"/>
      <c r="K9079" s="1"/>
      <c r="O9079" s="1"/>
      <c r="P9079" s="1"/>
      <c r="T9079" s="1"/>
      <c r="U9079" s="1"/>
    </row>
    <row r="9080" spans="8:21" x14ac:dyDescent="0.3">
      <c r="H9080" s="1"/>
      <c r="K9080" s="1"/>
      <c r="O9080" s="1"/>
      <c r="P9080" s="1"/>
      <c r="T9080" s="1"/>
      <c r="U9080" s="1"/>
    </row>
    <row r="9081" spans="8:21" x14ac:dyDescent="0.3">
      <c r="H9081" s="1"/>
      <c r="K9081" s="1"/>
      <c r="O9081" s="1"/>
      <c r="P9081" s="1"/>
      <c r="T9081" s="1"/>
      <c r="U9081" s="1"/>
    </row>
    <row r="9082" spans="8:21" x14ac:dyDescent="0.3">
      <c r="H9082" s="1"/>
      <c r="K9082" s="1"/>
      <c r="O9082" s="1"/>
      <c r="P9082" s="1"/>
      <c r="T9082" s="1"/>
      <c r="U9082" s="1"/>
    </row>
    <row r="9083" spans="8:21" x14ac:dyDescent="0.3">
      <c r="H9083" s="1"/>
      <c r="K9083" s="1"/>
      <c r="O9083" s="1"/>
      <c r="P9083" s="1"/>
      <c r="T9083" s="1"/>
      <c r="U9083" s="1"/>
    </row>
    <row r="9084" spans="8:21" x14ac:dyDescent="0.3">
      <c r="H9084" s="1"/>
      <c r="K9084" s="1"/>
      <c r="O9084" s="1"/>
      <c r="P9084" s="1"/>
      <c r="T9084" s="1"/>
      <c r="U9084" s="1"/>
    </row>
    <row r="9085" spans="8:21" x14ac:dyDescent="0.3">
      <c r="H9085" s="1"/>
      <c r="K9085" s="1"/>
      <c r="O9085" s="1"/>
      <c r="P9085" s="1"/>
      <c r="T9085" s="1"/>
      <c r="U9085" s="1"/>
    </row>
    <row r="9086" spans="8:21" x14ac:dyDescent="0.3">
      <c r="H9086" s="1"/>
      <c r="K9086" s="1"/>
      <c r="O9086" s="1"/>
      <c r="P9086" s="1"/>
      <c r="T9086" s="1"/>
      <c r="U9086" s="1"/>
    </row>
    <row r="9087" spans="8:21" x14ac:dyDescent="0.3">
      <c r="H9087" s="1"/>
      <c r="K9087" s="1"/>
      <c r="O9087" s="1"/>
      <c r="P9087" s="1"/>
      <c r="T9087" s="1"/>
      <c r="U9087" s="1"/>
    </row>
    <row r="9088" spans="8:21" x14ac:dyDescent="0.3">
      <c r="H9088" s="1"/>
      <c r="K9088" s="1"/>
      <c r="O9088" s="1"/>
      <c r="P9088" s="1"/>
      <c r="T9088" s="1"/>
      <c r="U9088" s="1"/>
    </row>
    <row r="9089" spans="8:21" x14ac:dyDescent="0.3">
      <c r="H9089" s="1"/>
      <c r="K9089" s="1"/>
      <c r="O9089" s="1"/>
      <c r="P9089" s="1"/>
      <c r="T9089" s="1"/>
      <c r="U9089" s="1"/>
    </row>
    <row r="9090" spans="8:21" x14ac:dyDescent="0.3">
      <c r="H9090" s="1"/>
      <c r="K9090" s="1"/>
      <c r="O9090" s="1"/>
      <c r="P9090" s="1"/>
      <c r="T9090" s="1"/>
      <c r="U9090" s="1"/>
    </row>
    <row r="9091" spans="8:21" x14ac:dyDescent="0.3">
      <c r="H9091" s="1"/>
      <c r="K9091" s="1"/>
      <c r="O9091" s="1"/>
      <c r="P9091" s="1"/>
      <c r="T9091" s="1"/>
      <c r="U9091" s="1"/>
    </row>
    <row r="9092" spans="8:21" x14ac:dyDescent="0.3">
      <c r="H9092" s="1"/>
      <c r="K9092" s="1"/>
      <c r="O9092" s="1"/>
      <c r="P9092" s="1"/>
      <c r="T9092" s="1"/>
      <c r="U9092" s="1"/>
    </row>
    <row r="9093" spans="8:21" x14ac:dyDescent="0.3">
      <c r="H9093" s="1"/>
      <c r="K9093" s="1"/>
      <c r="O9093" s="1"/>
      <c r="P9093" s="1"/>
      <c r="T9093" s="1"/>
      <c r="U9093" s="1"/>
    </row>
    <row r="9094" spans="8:21" x14ac:dyDescent="0.3">
      <c r="H9094" s="1"/>
      <c r="K9094" s="1"/>
      <c r="O9094" s="1"/>
      <c r="P9094" s="1"/>
      <c r="T9094" s="1"/>
      <c r="U9094" s="1"/>
    </row>
    <row r="9095" spans="8:21" x14ac:dyDescent="0.3">
      <c r="H9095" s="1"/>
      <c r="K9095" s="1"/>
      <c r="O9095" s="1"/>
      <c r="P9095" s="1"/>
      <c r="T9095" s="1"/>
      <c r="U9095" s="1"/>
    </row>
    <row r="9096" spans="8:21" x14ac:dyDescent="0.3">
      <c r="H9096" s="1"/>
      <c r="K9096" s="1"/>
      <c r="O9096" s="1"/>
      <c r="P9096" s="1"/>
      <c r="T9096" s="1"/>
      <c r="U9096" s="1"/>
    </row>
    <row r="9097" spans="8:21" x14ac:dyDescent="0.3">
      <c r="H9097" s="1"/>
      <c r="K9097" s="1"/>
      <c r="O9097" s="1"/>
      <c r="P9097" s="1"/>
      <c r="T9097" s="1"/>
      <c r="U9097" s="1"/>
    </row>
    <row r="9098" spans="8:21" x14ac:dyDescent="0.3">
      <c r="H9098" s="1"/>
      <c r="K9098" s="1"/>
      <c r="O9098" s="1"/>
      <c r="P9098" s="1"/>
      <c r="T9098" s="1"/>
      <c r="U9098" s="1"/>
    </row>
    <row r="9099" spans="8:21" x14ac:dyDescent="0.3">
      <c r="H9099" s="1"/>
      <c r="K9099" s="1"/>
      <c r="O9099" s="1"/>
      <c r="P9099" s="1"/>
      <c r="T9099" s="1"/>
      <c r="U9099" s="1"/>
    </row>
    <row r="9100" spans="8:21" x14ac:dyDescent="0.3">
      <c r="H9100" s="1"/>
      <c r="K9100" s="1"/>
      <c r="O9100" s="1"/>
      <c r="P9100" s="1"/>
      <c r="T9100" s="1"/>
      <c r="U9100" s="1"/>
    </row>
    <row r="9101" spans="8:21" x14ac:dyDescent="0.3">
      <c r="H9101" s="1"/>
      <c r="K9101" s="1"/>
      <c r="O9101" s="1"/>
      <c r="P9101" s="1"/>
      <c r="T9101" s="1"/>
      <c r="U9101" s="1"/>
    </row>
    <row r="9102" spans="8:21" x14ac:dyDescent="0.3">
      <c r="H9102" s="1"/>
      <c r="K9102" s="1"/>
      <c r="O9102" s="1"/>
      <c r="P9102" s="1"/>
      <c r="T9102" s="1"/>
      <c r="U9102" s="1"/>
    </row>
    <row r="9103" spans="8:21" x14ac:dyDescent="0.3">
      <c r="H9103" s="1"/>
      <c r="K9103" s="1"/>
      <c r="O9103" s="1"/>
      <c r="P9103" s="1"/>
      <c r="T9103" s="1"/>
      <c r="U9103" s="1"/>
    </row>
    <row r="9104" spans="8:21" x14ac:dyDescent="0.3">
      <c r="H9104" s="1"/>
      <c r="K9104" s="1"/>
      <c r="O9104" s="1"/>
      <c r="P9104" s="1"/>
      <c r="T9104" s="1"/>
      <c r="U9104" s="1"/>
    </row>
    <row r="9105" spans="8:21" x14ac:dyDescent="0.3">
      <c r="H9105" s="1"/>
      <c r="K9105" s="1"/>
      <c r="O9105" s="1"/>
      <c r="P9105" s="1"/>
      <c r="T9105" s="1"/>
      <c r="U9105" s="1"/>
    </row>
    <row r="9106" spans="8:21" x14ac:dyDescent="0.3">
      <c r="H9106" s="1"/>
      <c r="K9106" s="1"/>
      <c r="O9106" s="1"/>
      <c r="P9106" s="1"/>
      <c r="T9106" s="1"/>
      <c r="U9106" s="1"/>
    </row>
    <row r="9107" spans="8:21" x14ac:dyDescent="0.3">
      <c r="H9107" s="1"/>
      <c r="K9107" s="1"/>
      <c r="O9107" s="1"/>
      <c r="P9107" s="1"/>
      <c r="T9107" s="1"/>
      <c r="U9107" s="1"/>
    </row>
    <row r="9108" spans="8:21" x14ac:dyDescent="0.3">
      <c r="H9108" s="1"/>
      <c r="K9108" s="1"/>
      <c r="O9108" s="1"/>
      <c r="P9108" s="1"/>
      <c r="T9108" s="1"/>
      <c r="U9108" s="1"/>
    </row>
    <row r="9109" spans="8:21" x14ac:dyDescent="0.3">
      <c r="H9109" s="1"/>
      <c r="K9109" s="1"/>
      <c r="O9109" s="1"/>
      <c r="P9109" s="1"/>
      <c r="T9109" s="1"/>
      <c r="U9109" s="1"/>
    </row>
    <row r="9110" spans="8:21" x14ac:dyDescent="0.3">
      <c r="H9110" s="1"/>
      <c r="K9110" s="1"/>
      <c r="O9110" s="1"/>
      <c r="P9110" s="1"/>
      <c r="T9110" s="1"/>
      <c r="U9110" s="1"/>
    </row>
    <row r="9111" spans="8:21" x14ac:dyDescent="0.3">
      <c r="H9111" s="1"/>
      <c r="K9111" s="1"/>
      <c r="O9111" s="1"/>
      <c r="P9111" s="1"/>
      <c r="T9111" s="1"/>
      <c r="U9111" s="1"/>
    </row>
    <row r="9112" spans="8:21" x14ac:dyDescent="0.3">
      <c r="H9112" s="1"/>
      <c r="K9112" s="1"/>
      <c r="O9112" s="1"/>
      <c r="P9112" s="1"/>
      <c r="T9112" s="1"/>
      <c r="U9112" s="1"/>
    </row>
    <row r="9113" spans="8:21" x14ac:dyDescent="0.3">
      <c r="H9113" s="1"/>
      <c r="K9113" s="1"/>
      <c r="O9113" s="1"/>
      <c r="P9113" s="1"/>
      <c r="T9113" s="1"/>
      <c r="U9113" s="1"/>
    </row>
    <row r="9114" spans="8:21" x14ac:dyDescent="0.3">
      <c r="H9114" s="1"/>
      <c r="K9114" s="1"/>
      <c r="O9114" s="1"/>
      <c r="P9114" s="1"/>
      <c r="T9114" s="1"/>
      <c r="U9114" s="1"/>
    </row>
    <row r="9115" spans="8:21" x14ac:dyDescent="0.3">
      <c r="H9115" s="1"/>
      <c r="K9115" s="1"/>
      <c r="O9115" s="1"/>
      <c r="P9115" s="1"/>
      <c r="T9115" s="1"/>
      <c r="U9115" s="1"/>
    </row>
    <row r="9116" spans="8:21" x14ac:dyDescent="0.3">
      <c r="H9116" s="1"/>
      <c r="K9116" s="1"/>
      <c r="O9116" s="1"/>
      <c r="P9116" s="1"/>
      <c r="T9116" s="1"/>
      <c r="U9116" s="1"/>
    </row>
    <row r="9117" spans="8:21" x14ac:dyDescent="0.3">
      <c r="H9117" s="1"/>
      <c r="K9117" s="1"/>
      <c r="O9117" s="1"/>
      <c r="P9117" s="1"/>
      <c r="T9117" s="1"/>
      <c r="U9117" s="1"/>
    </row>
    <row r="9118" spans="8:21" x14ac:dyDescent="0.3">
      <c r="H9118" s="1"/>
      <c r="K9118" s="1"/>
      <c r="O9118" s="1"/>
      <c r="P9118" s="1"/>
      <c r="T9118" s="1"/>
      <c r="U9118" s="1"/>
    </row>
    <row r="9119" spans="8:21" x14ac:dyDescent="0.3">
      <c r="H9119" s="1"/>
      <c r="K9119" s="1"/>
      <c r="O9119" s="1"/>
      <c r="P9119" s="1"/>
      <c r="T9119" s="1"/>
      <c r="U9119" s="1"/>
    </row>
    <row r="9120" spans="8:21" x14ac:dyDescent="0.3">
      <c r="H9120" s="1"/>
      <c r="K9120" s="1"/>
      <c r="O9120" s="1"/>
      <c r="P9120" s="1"/>
      <c r="T9120" s="1"/>
      <c r="U9120" s="1"/>
    </row>
    <row r="9121" spans="8:21" x14ac:dyDescent="0.3">
      <c r="H9121" s="1"/>
      <c r="K9121" s="1"/>
      <c r="O9121" s="1"/>
      <c r="P9121" s="1"/>
      <c r="T9121" s="1"/>
      <c r="U9121" s="1"/>
    </row>
    <row r="9122" spans="8:21" x14ac:dyDescent="0.3">
      <c r="H9122" s="1"/>
      <c r="K9122" s="1"/>
      <c r="O9122" s="1"/>
      <c r="P9122" s="1"/>
      <c r="T9122" s="1"/>
      <c r="U9122" s="1"/>
    </row>
    <row r="9123" spans="8:21" x14ac:dyDescent="0.3">
      <c r="H9123" s="1"/>
      <c r="K9123" s="1"/>
      <c r="O9123" s="1"/>
      <c r="P9123" s="1"/>
      <c r="T9123" s="1"/>
      <c r="U9123" s="1"/>
    </row>
    <row r="9124" spans="8:21" x14ac:dyDescent="0.3">
      <c r="H9124" s="1"/>
      <c r="K9124" s="1"/>
      <c r="O9124" s="1"/>
      <c r="P9124" s="1"/>
      <c r="T9124" s="1"/>
      <c r="U9124" s="1"/>
    </row>
    <row r="9125" spans="8:21" x14ac:dyDescent="0.3">
      <c r="H9125" s="1"/>
      <c r="K9125" s="1"/>
      <c r="O9125" s="1"/>
      <c r="P9125" s="1"/>
      <c r="T9125" s="1"/>
      <c r="U9125" s="1"/>
    </row>
    <row r="9126" spans="8:21" x14ac:dyDescent="0.3">
      <c r="H9126" s="1"/>
      <c r="K9126" s="1"/>
      <c r="O9126" s="1"/>
      <c r="P9126" s="1"/>
      <c r="T9126" s="1"/>
      <c r="U9126" s="1"/>
    </row>
    <row r="9127" spans="8:21" x14ac:dyDescent="0.3">
      <c r="H9127" s="1"/>
      <c r="K9127" s="1"/>
      <c r="O9127" s="1"/>
      <c r="P9127" s="1"/>
      <c r="T9127" s="1"/>
      <c r="U9127" s="1"/>
    </row>
    <row r="9128" spans="8:21" x14ac:dyDescent="0.3">
      <c r="H9128" s="1"/>
      <c r="K9128" s="1"/>
      <c r="O9128" s="1"/>
      <c r="P9128" s="1"/>
      <c r="T9128" s="1"/>
      <c r="U9128" s="1"/>
    </row>
    <row r="9129" spans="8:21" x14ac:dyDescent="0.3">
      <c r="H9129" s="1"/>
      <c r="K9129" s="1"/>
      <c r="O9129" s="1"/>
      <c r="P9129" s="1"/>
      <c r="T9129" s="1"/>
      <c r="U9129" s="1"/>
    </row>
    <row r="9130" spans="8:21" x14ac:dyDescent="0.3">
      <c r="H9130" s="1"/>
      <c r="K9130" s="1"/>
      <c r="O9130" s="1"/>
      <c r="P9130" s="1"/>
      <c r="T9130" s="1"/>
      <c r="U9130" s="1"/>
    </row>
    <row r="9131" spans="8:21" x14ac:dyDescent="0.3">
      <c r="H9131" s="1"/>
      <c r="K9131" s="1"/>
      <c r="O9131" s="1"/>
      <c r="P9131" s="1"/>
      <c r="T9131" s="1"/>
      <c r="U9131" s="1"/>
    </row>
    <row r="9132" spans="8:21" x14ac:dyDescent="0.3">
      <c r="H9132" s="1"/>
      <c r="K9132" s="1"/>
      <c r="O9132" s="1"/>
      <c r="P9132" s="1"/>
      <c r="T9132" s="1"/>
      <c r="U9132" s="1"/>
    </row>
    <row r="9133" spans="8:21" x14ac:dyDescent="0.3">
      <c r="H9133" s="1"/>
      <c r="K9133" s="1"/>
      <c r="O9133" s="1"/>
      <c r="P9133" s="1"/>
      <c r="T9133" s="1"/>
      <c r="U9133" s="1"/>
    </row>
    <row r="9134" spans="8:21" x14ac:dyDescent="0.3">
      <c r="H9134" s="1"/>
      <c r="K9134" s="1"/>
      <c r="O9134" s="1"/>
      <c r="P9134" s="1"/>
      <c r="T9134" s="1"/>
      <c r="U9134" s="1"/>
    </row>
    <row r="9135" spans="8:21" x14ac:dyDescent="0.3">
      <c r="H9135" s="1"/>
      <c r="K9135" s="1"/>
      <c r="O9135" s="1"/>
      <c r="P9135" s="1"/>
      <c r="T9135" s="1"/>
      <c r="U9135" s="1"/>
    </row>
    <row r="9136" spans="8:21" x14ac:dyDescent="0.3">
      <c r="H9136" s="1"/>
      <c r="K9136" s="1"/>
      <c r="O9136" s="1"/>
      <c r="P9136" s="1"/>
      <c r="T9136" s="1"/>
      <c r="U9136" s="1"/>
    </row>
    <row r="9137" spans="8:21" x14ac:dyDescent="0.3">
      <c r="H9137" s="1"/>
      <c r="K9137" s="1"/>
      <c r="O9137" s="1"/>
      <c r="P9137" s="1"/>
      <c r="T9137" s="1"/>
      <c r="U9137" s="1"/>
    </row>
    <row r="9138" spans="8:21" x14ac:dyDescent="0.3">
      <c r="H9138" s="1"/>
      <c r="K9138" s="1"/>
      <c r="O9138" s="1"/>
      <c r="P9138" s="1"/>
      <c r="T9138" s="1"/>
      <c r="U9138" s="1"/>
    </row>
    <row r="9139" spans="8:21" x14ac:dyDescent="0.3">
      <c r="H9139" s="1"/>
      <c r="K9139" s="1"/>
      <c r="O9139" s="1"/>
      <c r="P9139" s="1"/>
      <c r="T9139" s="1"/>
      <c r="U9139" s="1"/>
    </row>
    <row r="9140" spans="8:21" x14ac:dyDescent="0.3">
      <c r="H9140" s="1"/>
      <c r="K9140" s="1"/>
      <c r="O9140" s="1"/>
      <c r="P9140" s="1"/>
      <c r="T9140" s="1"/>
      <c r="U9140" s="1"/>
    </row>
    <row r="9141" spans="8:21" x14ac:dyDescent="0.3">
      <c r="H9141" s="1"/>
      <c r="K9141" s="1"/>
      <c r="O9141" s="1"/>
      <c r="P9141" s="1"/>
      <c r="T9141" s="1"/>
      <c r="U9141" s="1"/>
    </row>
    <row r="9142" spans="8:21" x14ac:dyDescent="0.3">
      <c r="H9142" s="1"/>
      <c r="K9142" s="1"/>
      <c r="O9142" s="1"/>
      <c r="P9142" s="1"/>
      <c r="T9142" s="1"/>
      <c r="U9142" s="1"/>
    </row>
    <row r="9143" spans="8:21" x14ac:dyDescent="0.3">
      <c r="H9143" s="1"/>
      <c r="K9143" s="1"/>
      <c r="O9143" s="1"/>
      <c r="P9143" s="1"/>
      <c r="T9143" s="1"/>
      <c r="U9143" s="1"/>
    </row>
    <row r="9144" spans="8:21" x14ac:dyDescent="0.3">
      <c r="H9144" s="1"/>
      <c r="K9144" s="1"/>
      <c r="O9144" s="1"/>
      <c r="P9144" s="1"/>
      <c r="T9144" s="1"/>
      <c r="U9144" s="1"/>
    </row>
    <row r="9145" spans="8:21" x14ac:dyDescent="0.3">
      <c r="H9145" s="1"/>
      <c r="K9145" s="1"/>
      <c r="O9145" s="1"/>
      <c r="P9145" s="1"/>
      <c r="T9145" s="1"/>
      <c r="U9145" s="1"/>
    </row>
    <row r="9146" spans="8:21" x14ac:dyDescent="0.3">
      <c r="H9146" s="1"/>
      <c r="K9146" s="1"/>
      <c r="O9146" s="1"/>
      <c r="P9146" s="1"/>
      <c r="T9146" s="1"/>
      <c r="U9146" s="1"/>
    </row>
    <row r="9147" spans="8:21" x14ac:dyDescent="0.3">
      <c r="H9147" s="1"/>
      <c r="K9147" s="1"/>
      <c r="O9147" s="1"/>
      <c r="P9147" s="1"/>
      <c r="T9147" s="1"/>
      <c r="U9147" s="1"/>
    </row>
    <row r="9148" spans="8:21" x14ac:dyDescent="0.3">
      <c r="H9148" s="1"/>
      <c r="K9148" s="1"/>
      <c r="O9148" s="1"/>
      <c r="P9148" s="1"/>
      <c r="T9148" s="1"/>
      <c r="U9148" s="1"/>
    </row>
    <row r="9149" spans="8:21" x14ac:dyDescent="0.3">
      <c r="H9149" s="1"/>
      <c r="K9149" s="1"/>
      <c r="O9149" s="1"/>
      <c r="P9149" s="1"/>
      <c r="T9149" s="1"/>
      <c r="U9149" s="1"/>
    </row>
    <row r="9150" spans="8:21" x14ac:dyDescent="0.3">
      <c r="H9150" s="1"/>
      <c r="K9150" s="1"/>
      <c r="O9150" s="1"/>
      <c r="P9150" s="1"/>
      <c r="T9150" s="1"/>
      <c r="U9150" s="1"/>
    </row>
    <row r="9151" spans="8:21" x14ac:dyDescent="0.3">
      <c r="H9151" s="1"/>
      <c r="K9151" s="1"/>
      <c r="O9151" s="1"/>
      <c r="P9151" s="1"/>
      <c r="T9151" s="1"/>
      <c r="U9151" s="1"/>
    </row>
    <row r="9152" spans="8:21" x14ac:dyDescent="0.3">
      <c r="H9152" s="1"/>
      <c r="K9152" s="1"/>
      <c r="O9152" s="1"/>
      <c r="P9152" s="1"/>
      <c r="T9152" s="1"/>
      <c r="U9152" s="1"/>
    </row>
    <row r="9153" spans="8:21" x14ac:dyDescent="0.3">
      <c r="H9153" s="1"/>
      <c r="K9153" s="1"/>
      <c r="O9153" s="1"/>
      <c r="P9153" s="1"/>
      <c r="T9153" s="1"/>
      <c r="U9153" s="1"/>
    </row>
    <row r="9154" spans="8:21" x14ac:dyDescent="0.3">
      <c r="H9154" s="1"/>
      <c r="K9154" s="1"/>
      <c r="O9154" s="1"/>
      <c r="P9154" s="1"/>
      <c r="T9154" s="1"/>
      <c r="U9154" s="1"/>
    </row>
    <row r="9155" spans="8:21" x14ac:dyDescent="0.3">
      <c r="H9155" s="1"/>
      <c r="K9155" s="1"/>
      <c r="O9155" s="1"/>
      <c r="P9155" s="1"/>
      <c r="T9155" s="1"/>
      <c r="U9155" s="1"/>
    </row>
    <row r="9156" spans="8:21" x14ac:dyDescent="0.3">
      <c r="H9156" s="1"/>
      <c r="K9156" s="1"/>
      <c r="O9156" s="1"/>
      <c r="P9156" s="1"/>
      <c r="T9156" s="1"/>
      <c r="U9156" s="1"/>
    </row>
    <row r="9157" spans="8:21" x14ac:dyDescent="0.3">
      <c r="H9157" s="1"/>
      <c r="K9157" s="1"/>
      <c r="O9157" s="1"/>
      <c r="P9157" s="1"/>
      <c r="T9157" s="1"/>
      <c r="U9157" s="1"/>
    </row>
    <row r="9158" spans="8:21" x14ac:dyDescent="0.3">
      <c r="H9158" s="1"/>
      <c r="K9158" s="1"/>
      <c r="O9158" s="1"/>
      <c r="P9158" s="1"/>
      <c r="T9158" s="1"/>
      <c r="U9158" s="1"/>
    </row>
    <row r="9159" spans="8:21" x14ac:dyDescent="0.3">
      <c r="H9159" s="1"/>
      <c r="K9159" s="1"/>
      <c r="O9159" s="1"/>
      <c r="P9159" s="1"/>
      <c r="T9159" s="1"/>
      <c r="U9159" s="1"/>
    </row>
    <row r="9160" spans="8:21" x14ac:dyDescent="0.3">
      <c r="H9160" s="1"/>
      <c r="K9160" s="1"/>
      <c r="O9160" s="1"/>
      <c r="P9160" s="1"/>
      <c r="T9160" s="1"/>
      <c r="U9160" s="1"/>
    </row>
    <row r="9161" spans="8:21" x14ac:dyDescent="0.3">
      <c r="H9161" s="1"/>
      <c r="K9161" s="1"/>
      <c r="O9161" s="1"/>
      <c r="P9161" s="1"/>
      <c r="T9161" s="1"/>
      <c r="U9161" s="1"/>
    </row>
    <row r="9162" spans="8:21" x14ac:dyDescent="0.3">
      <c r="H9162" s="1"/>
      <c r="K9162" s="1"/>
      <c r="O9162" s="1"/>
      <c r="P9162" s="1"/>
      <c r="T9162" s="1"/>
      <c r="U9162" s="1"/>
    </row>
    <row r="9163" spans="8:21" x14ac:dyDescent="0.3">
      <c r="H9163" s="1"/>
      <c r="K9163" s="1"/>
      <c r="O9163" s="1"/>
      <c r="P9163" s="1"/>
      <c r="T9163" s="1"/>
      <c r="U9163" s="1"/>
    </row>
    <row r="9164" spans="8:21" x14ac:dyDescent="0.3">
      <c r="H9164" s="1"/>
      <c r="K9164" s="1"/>
      <c r="O9164" s="1"/>
      <c r="P9164" s="1"/>
      <c r="T9164" s="1"/>
      <c r="U9164" s="1"/>
    </row>
    <row r="9165" spans="8:21" x14ac:dyDescent="0.3">
      <c r="H9165" s="1"/>
      <c r="K9165" s="1"/>
      <c r="O9165" s="1"/>
      <c r="P9165" s="1"/>
      <c r="T9165" s="1"/>
      <c r="U9165" s="1"/>
    </row>
    <row r="9166" spans="8:21" x14ac:dyDescent="0.3">
      <c r="H9166" s="1"/>
      <c r="K9166" s="1"/>
      <c r="O9166" s="1"/>
      <c r="P9166" s="1"/>
      <c r="T9166" s="1"/>
      <c r="U9166" s="1"/>
    </row>
    <row r="9167" spans="8:21" x14ac:dyDescent="0.3">
      <c r="H9167" s="1"/>
      <c r="K9167" s="1"/>
      <c r="O9167" s="1"/>
      <c r="P9167" s="1"/>
      <c r="T9167" s="1"/>
      <c r="U9167" s="1"/>
    </row>
    <row r="9168" spans="8:21" x14ac:dyDescent="0.3">
      <c r="H9168" s="1"/>
      <c r="K9168" s="1"/>
      <c r="O9168" s="1"/>
      <c r="P9168" s="1"/>
      <c r="T9168" s="1"/>
      <c r="U9168" s="1"/>
    </row>
    <row r="9169" spans="8:21" x14ac:dyDescent="0.3">
      <c r="H9169" s="1"/>
      <c r="K9169" s="1"/>
      <c r="O9169" s="1"/>
      <c r="P9169" s="1"/>
      <c r="T9169" s="1"/>
      <c r="U9169" s="1"/>
    </row>
    <row r="9170" spans="8:21" x14ac:dyDescent="0.3">
      <c r="H9170" s="1"/>
      <c r="K9170" s="1"/>
      <c r="O9170" s="1"/>
      <c r="P9170" s="1"/>
      <c r="T9170" s="1"/>
      <c r="U9170" s="1"/>
    </row>
    <row r="9171" spans="8:21" x14ac:dyDescent="0.3">
      <c r="H9171" s="1"/>
      <c r="K9171" s="1"/>
      <c r="O9171" s="1"/>
      <c r="P9171" s="1"/>
      <c r="T9171" s="1"/>
      <c r="U9171" s="1"/>
    </row>
    <row r="9172" spans="8:21" x14ac:dyDescent="0.3">
      <c r="H9172" s="1"/>
      <c r="K9172" s="1"/>
      <c r="O9172" s="1"/>
      <c r="P9172" s="1"/>
      <c r="T9172" s="1"/>
      <c r="U9172" s="1"/>
    </row>
    <row r="9173" spans="8:21" x14ac:dyDescent="0.3">
      <c r="H9173" s="1"/>
      <c r="K9173" s="1"/>
      <c r="O9173" s="1"/>
      <c r="P9173" s="1"/>
      <c r="T9173" s="1"/>
      <c r="U9173" s="1"/>
    </row>
    <row r="9174" spans="8:21" x14ac:dyDescent="0.3">
      <c r="H9174" s="1"/>
      <c r="K9174" s="1"/>
      <c r="O9174" s="1"/>
      <c r="P9174" s="1"/>
      <c r="T9174" s="1"/>
      <c r="U9174" s="1"/>
    </row>
    <row r="9175" spans="8:21" x14ac:dyDescent="0.3">
      <c r="H9175" s="1"/>
      <c r="K9175" s="1"/>
      <c r="O9175" s="1"/>
      <c r="P9175" s="1"/>
      <c r="T9175" s="1"/>
      <c r="U9175" s="1"/>
    </row>
    <row r="9176" spans="8:21" x14ac:dyDescent="0.3">
      <c r="H9176" s="1"/>
      <c r="K9176" s="1"/>
      <c r="O9176" s="1"/>
      <c r="P9176" s="1"/>
      <c r="T9176" s="1"/>
      <c r="U9176" s="1"/>
    </row>
    <row r="9177" spans="8:21" x14ac:dyDescent="0.3">
      <c r="H9177" s="1"/>
      <c r="K9177" s="1"/>
      <c r="O9177" s="1"/>
      <c r="P9177" s="1"/>
      <c r="T9177" s="1"/>
      <c r="U9177" s="1"/>
    </row>
    <row r="9178" spans="8:21" x14ac:dyDescent="0.3">
      <c r="H9178" s="1"/>
      <c r="K9178" s="1"/>
      <c r="O9178" s="1"/>
      <c r="P9178" s="1"/>
      <c r="T9178" s="1"/>
      <c r="U9178" s="1"/>
    </row>
    <row r="9179" spans="8:21" x14ac:dyDescent="0.3">
      <c r="H9179" s="1"/>
      <c r="K9179" s="1"/>
      <c r="O9179" s="1"/>
      <c r="P9179" s="1"/>
      <c r="T9179" s="1"/>
      <c r="U9179" s="1"/>
    </row>
    <row r="9180" spans="8:21" x14ac:dyDescent="0.3">
      <c r="H9180" s="1"/>
      <c r="K9180" s="1"/>
      <c r="O9180" s="1"/>
      <c r="P9180" s="1"/>
      <c r="T9180" s="1"/>
      <c r="U9180" s="1"/>
    </row>
    <row r="9181" spans="8:21" x14ac:dyDescent="0.3">
      <c r="H9181" s="1"/>
      <c r="K9181" s="1"/>
      <c r="O9181" s="1"/>
      <c r="P9181" s="1"/>
      <c r="T9181" s="1"/>
      <c r="U9181" s="1"/>
    </row>
    <row r="9182" spans="8:21" x14ac:dyDescent="0.3">
      <c r="H9182" s="1"/>
      <c r="K9182" s="1"/>
      <c r="O9182" s="1"/>
      <c r="P9182" s="1"/>
      <c r="T9182" s="1"/>
      <c r="U9182" s="1"/>
    </row>
    <row r="9183" spans="8:21" x14ac:dyDescent="0.3">
      <c r="H9183" s="1"/>
      <c r="K9183" s="1"/>
      <c r="O9183" s="1"/>
      <c r="P9183" s="1"/>
      <c r="T9183" s="1"/>
      <c r="U9183" s="1"/>
    </row>
    <row r="9184" spans="8:21" x14ac:dyDescent="0.3">
      <c r="H9184" s="1"/>
      <c r="K9184" s="1"/>
      <c r="O9184" s="1"/>
      <c r="P9184" s="1"/>
      <c r="T9184" s="1"/>
      <c r="U9184" s="1"/>
    </row>
    <row r="9185" spans="8:21" x14ac:dyDescent="0.3">
      <c r="H9185" s="1"/>
      <c r="K9185" s="1"/>
      <c r="O9185" s="1"/>
      <c r="P9185" s="1"/>
      <c r="T9185" s="1"/>
      <c r="U9185" s="1"/>
    </row>
    <row r="9186" spans="8:21" x14ac:dyDescent="0.3">
      <c r="H9186" s="1"/>
      <c r="K9186" s="1"/>
      <c r="O9186" s="1"/>
      <c r="P9186" s="1"/>
      <c r="T9186" s="1"/>
      <c r="U9186" s="1"/>
    </row>
    <row r="9187" spans="8:21" x14ac:dyDescent="0.3">
      <c r="H9187" s="1"/>
      <c r="K9187" s="1"/>
      <c r="O9187" s="1"/>
      <c r="P9187" s="1"/>
      <c r="T9187" s="1"/>
      <c r="U9187" s="1"/>
    </row>
    <row r="9188" spans="8:21" x14ac:dyDescent="0.3">
      <c r="H9188" s="1"/>
      <c r="K9188" s="1"/>
      <c r="O9188" s="1"/>
      <c r="P9188" s="1"/>
      <c r="T9188" s="1"/>
      <c r="U9188" s="1"/>
    </row>
    <row r="9189" spans="8:21" x14ac:dyDescent="0.3">
      <c r="H9189" s="1"/>
      <c r="K9189" s="1"/>
      <c r="O9189" s="1"/>
      <c r="P9189" s="1"/>
      <c r="T9189" s="1"/>
      <c r="U9189" s="1"/>
    </row>
    <row r="9190" spans="8:21" x14ac:dyDescent="0.3">
      <c r="H9190" s="1"/>
      <c r="K9190" s="1"/>
      <c r="O9190" s="1"/>
      <c r="P9190" s="1"/>
      <c r="T9190" s="1"/>
      <c r="U9190" s="1"/>
    </row>
    <row r="9191" spans="8:21" x14ac:dyDescent="0.3">
      <c r="H9191" s="1"/>
      <c r="K9191" s="1"/>
      <c r="O9191" s="1"/>
      <c r="P9191" s="1"/>
      <c r="T9191" s="1"/>
      <c r="U9191" s="1"/>
    </row>
    <row r="9192" spans="8:21" x14ac:dyDescent="0.3">
      <c r="H9192" s="1"/>
      <c r="K9192" s="1"/>
      <c r="O9192" s="1"/>
      <c r="P9192" s="1"/>
      <c r="T9192" s="1"/>
      <c r="U9192" s="1"/>
    </row>
    <row r="9193" spans="8:21" x14ac:dyDescent="0.3">
      <c r="H9193" s="1"/>
      <c r="K9193" s="1"/>
      <c r="O9193" s="1"/>
      <c r="P9193" s="1"/>
      <c r="T9193" s="1"/>
      <c r="U9193" s="1"/>
    </row>
    <row r="9194" spans="8:21" x14ac:dyDescent="0.3">
      <c r="H9194" s="1"/>
      <c r="K9194" s="1"/>
      <c r="O9194" s="1"/>
      <c r="P9194" s="1"/>
      <c r="T9194" s="1"/>
      <c r="U9194" s="1"/>
    </row>
    <row r="9195" spans="8:21" x14ac:dyDescent="0.3">
      <c r="H9195" s="1"/>
      <c r="K9195" s="1"/>
      <c r="O9195" s="1"/>
      <c r="P9195" s="1"/>
      <c r="T9195" s="1"/>
      <c r="U9195" s="1"/>
    </row>
    <row r="9196" spans="8:21" x14ac:dyDescent="0.3">
      <c r="H9196" s="1"/>
      <c r="K9196" s="1"/>
      <c r="O9196" s="1"/>
      <c r="P9196" s="1"/>
      <c r="T9196" s="1"/>
      <c r="U9196" s="1"/>
    </row>
    <row r="9197" spans="8:21" x14ac:dyDescent="0.3">
      <c r="H9197" s="1"/>
      <c r="K9197" s="1"/>
      <c r="O9197" s="1"/>
      <c r="P9197" s="1"/>
      <c r="T9197" s="1"/>
      <c r="U9197" s="1"/>
    </row>
    <row r="9198" spans="8:21" x14ac:dyDescent="0.3">
      <c r="H9198" s="1"/>
      <c r="K9198" s="1"/>
      <c r="O9198" s="1"/>
      <c r="P9198" s="1"/>
      <c r="T9198" s="1"/>
      <c r="U9198" s="1"/>
    </row>
    <row r="9199" spans="8:21" x14ac:dyDescent="0.3">
      <c r="H9199" s="1"/>
      <c r="K9199" s="1"/>
      <c r="O9199" s="1"/>
      <c r="P9199" s="1"/>
      <c r="T9199" s="1"/>
      <c r="U9199" s="1"/>
    </row>
    <row r="9200" spans="8:21" x14ac:dyDescent="0.3">
      <c r="H9200" s="1"/>
      <c r="K9200" s="1"/>
      <c r="O9200" s="1"/>
      <c r="P9200" s="1"/>
      <c r="T9200" s="1"/>
      <c r="U9200" s="1"/>
    </row>
    <row r="9201" spans="8:21" x14ac:dyDescent="0.3">
      <c r="H9201" s="1"/>
      <c r="K9201" s="1"/>
      <c r="O9201" s="1"/>
      <c r="P9201" s="1"/>
      <c r="T9201" s="1"/>
      <c r="U9201" s="1"/>
    </row>
    <row r="9202" spans="8:21" x14ac:dyDescent="0.3">
      <c r="H9202" s="1"/>
      <c r="K9202" s="1"/>
      <c r="O9202" s="1"/>
      <c r="P9202" s="1"/>
      <c r="T9202" s="1"/>
      <c r="U9202" s="1"/>
    </row>
    <row r="9203" spans="8:21" x14ac:dyDescent="0.3">
      <c r="H9203" s="1"/>
      <c r="K9203" s="1"/>
      <c r="O9203" s="1"/>
      <c r="P9203" s="1"/>
      <c r="T9203" s="1"/>
      <c r="U9203" s="1"/>
    </row>
    <row r="9204" spans="8:21" x14ac:dyDescent="0.3">
      <c r="H9204" s="1"/>
      <c r="K9204" s="1"/>
      <c r="O9204" s="1"/>
      <c r="P9204" s="1"/>
      <c r="T9204" s="1"/>
      <c r="U9204" s="1"/>
    </row>
    <row r="9205" spans="8:21" x14ac:dyDescent="0.3">
      <c r="H9205" s="1"/>
      <c r="K9205" s="1"/>
      <c r="O9205" s="1"/>
      <c r="P9205" s="1"/>
      <c r="T9205" s="1"/>
      <c r="U9205" s="1"/>
    </row>
    <row r="9206" spans="8:21" x14ac:dyDescent="0.3">
      <c r="H9206" s="1"/>
      <c r="K9206" s="1"/>
      <c r="O9206" s="1"/>
      <c r="P9206" s="1"/>
      <c r="T9206" s="1"/>
      <c r="U9206" s="1"/>
    </row>
    <row r="9207" spans="8:21" x14ac:dyDescent="0.3">
      <c r="H9207" s="1"/>
      <c r="K9207" s="1"/>
      <c r="O9207" s="1"/>
      <c r="P9207" s="1"/>
      <c r="T9207" s="1"/>
      <c r="U9207" s="1"/>
    </row>
    <row r="9208" spans="8:21" x14ac:dyDescent="0.3">
      <c r="H9208" s="1"/>
      <c r="K9208" s="1"/>
      <c r="O9208" s="1"/>
      <c r="P9208" s="1"/>
      <c r="T9208" s="1"/>
      <c r="U9208" s="1"/>
    </row>
    <row r="9209" spans="8:21" x14ac:dyDescent="0.3">
      <c r="H9209" s="1"/>
      <c r="K9209" s="1"/>
      <c r="O9209" s="1"/>
      <c r="P9209" s="1"/>
      <c r="T9209" s="1"/>
      <c r="U9209" s="1"/>
    </row>
    <row r="9210" spans="8:21" x14ac:dyDescent="0.3">
      <c r="H9210" s="1"/>
      <c r="K9210" s="1"/>
      <c r="O9210" s="1"/>
      <c r="P9210" s="1"/>
      <c r="T9210" s="1"/>
      <c r="U9210" s="1"/>
    </row>
    <row r="9211" spans="8:21" x14ac:dyDescent="0.3">
      <c r="H9211" s="1"/>
      <c r="K9211" s="1"/>
      <c r="O9211" s="1"/>
      <c r="P9211" s="1"/>
      <c r="T9211" s="1"/>
      <c r="U9211" s="1"/>
    </row>
    <row r="9212" spans="8:21" x14ac:dyDescent="0.3">
      <c r="H9212" s="1"/>
      <c r="K9212" s="1"/>
      <c r="O9212" s="1"/>
      <c r="P9212" s="1"/>
      <c r="T9212" s="1"/>
      <c r="U9212" s="1"/>
    </row>
    <row r="9213" spans="8:21" x14ac:dyDescent="0.3">
      <c r="H9213" s="1"/>
      <c r="K9213" s="1"/>
      <c r="O9213" s="1"/>
      <c r="P9213" s="1"/>
      <c r="T9213" s="1"/>
      <c r="U9213" s="1"/>
    </row>
    <row r="9214" spans="8:21" x14ac:dyDescent="0.3">
      <c r="H9214" s="1"/>
      <c r="K9214" s="1"/>
      <c r="O9214" s="1"/>
      <c r="P9214" s="1"/>
      <c r="T9214" s="1"/>
      <c r="U9214" s="1"/>
    </row>
    <row r="9215" spans="8:21" x14ac:dyDescent="0.3">
      <c r="H9215" s="1"/>
      <c r="K9215" s="1"/>
      <c r="O9215" s="1"/>
      <c r="P9215" s="1"/>
      <c r="T9215" s="1"/>
      <c r="U9215" s="1"/>
    </row>
    <row r="9216" spans="8:21" x14ac:dyDescent="0.3">
      <c r="H9216" s="1"/>
      <c r="K9216" s="1"/>
      <c r="O9216" s="1"/>
      <c r="P9216" s="1"/>
      <c r="T9216" s="1"/>
      <c r="U9216" s="1"/>
    </row>
    <row r="9217" spans="8:21" x14ac:dyDescent="0.3">
      <c r="H9217" s="1"/>
      <c r="K9217" s="1"/>
      <c r="O9217" s="1"/>
      <c r="P9217" s="1"/>
      <c r="T9217" s="1"/>
      <c r="U9217" s="1"/>
    </row>
    <row r="9218" spans="8:21" x14ac:dyDescent="0.3">
      <c r="H9218" s="1"/>
      <c r="K9218" s="1"/>
      <c r="O9218" s="1"/>
      <c r="P9218" s="1"/>
      <c r="T9218" s="1"/>
      <c r="U9218" s="1"/>
    </row>
    <row r="9219" spans="8:21" x14ac:dyDescent="0.3">
      <c r="H9219" s="1"/>
      <c r="K9219" s="1"/>
      <c r="O9219" s="1"/>
      <c r="P9219" s="1"/>
      <c r="T9219" s="1"/>
      <c r="U9219" s="1"/>
    </row>
    <row r="9220" spans="8:21" x14ac:dyDescent="0.3">
      <c r="H9220" s="1"/>
      <c r="K9220" s="1"/>
      <c r="O9220" s="1"/>
      <c r="P9220" s="1"/>
      <c r="T9220" s="1"/>
      <c r="U9220" s="1"/>
    </row>
    <row r="9221" spans="8:21" x14ac:dyDescent="0.3">
      <c r="H9221" s="1"/>
      <c r="K9221" s="1"/>
      <c r="O9221" s="1"/>
      <c r="P9221" s="1"/>
      <c r="T9221" s="1"/>
      <c r="U9221" s="1"/>
    </row>
    <row r="9222" spans="8:21" x14ac:dyDescent="0.3">
      <c r="H9222" s="1"/>
      <c r="K9222" s="1"/>
      <c r="O9222" s="1"/>
      <c r="P9222" s="1"/>
      <c r="T9222" s="1"/>
      <c r="U9222" s="1"/>
    </row>
    <row r="9223" spans="8:21" x14ac:dyDescent="0.3">
      <c r="H9223" s="1"/>
      <c r="K9223" s="1"/>
      <c r="O9223" s="1"/>
      <c r="P9223" s="1"/>
      <c r="T9223" s="1"/>
      <c r="U9223" s="1"/>
    </row>
    <row r="9224" spans="8:21" x14ac:dyDescent="0.3">
      <c r="H9224" s="1"/>
      <c r="K9224" s="1"/>
      <c r="O9224" s="1"/>
      <c r="P9224" s="1"/>
      <c r="T9224" s="1"/>
      <c r="U9224" s="1"/>
    </row>
    <row r="9225" spans="8:21" x14ac:dyDescent="0.3">
      <c r="H9225" s="1"/>
      <c r="K9225" s="1"/>
      <c r="O9225" s="1"/>
      <c r="P9225" s="1"/>
      <c r="T9225" s="1"/>
      <c r="U9225" s="1"/>
    </row>
    <row r="9226" spans="8:21" x14ac:dyDescent="0.3">
      <c r="H9226" s="1"/>
      <c r="K9226" s="1"/>
      <c r="O9226" s="1"/>
      <c r="P9226" s="1"/>
      <c r="T9226" s="1"/>
      <c r="U9226" s="1"/>
    </row>
    <row r="9227" spans="8:21" x14ac:dyDescent="0.3">
      <c r="H9227" s="1"/>
      <c r="K9227" s="1"/>
      <c r="O9227" s="1"/>
      <c r="P9227" s="1"/>
      <c r="T9227" s="1"/>
      <c r="U9227" s="1"/>
    </row>
    <row r="9228" spans="8:21" x14ac:dyDescent="0.3">
      <c r="H9228" s="1"/>
      <c r="K9228" s="1"/>
      <c r="O9228" s="1"/>
      <c r="P9228" s="1"/>
      <c r="T9228" s="1"/>
      <c r="U9228" s="1"/>
    </row>
    <row r="9229" spans="8:21" x14ac:dyDescent="0.3">
      <c r="H9229" s="1"/>
      <c r="K9229" s="1"/>
      <c r="O9229" s="1"/>
      <c r="P9229" s="1"/>
      <c r="T9229" s="1"/>
      <c r="U9229" s="1"/>
    </row>
    <row r="9230" spans="8:21" x14ac:dyDescent="0.3">
      <c r="H9230" s="1"/>
      <c r="K9230" s="1"/>
      <c r="O9230" s="1"/>
      <c r="P9230" s="1"/>
      <c r="T9230" s="1"/>
      <c r="U9230" s="1"/>
    </row>
    <row r="9231" spans="8:21" x14ac:dyDescent="0.3">
      <c r="H9231" s="1"/>
      <c r="K9231" s="1"/>
      <c r="O9231" s="1"/>
      <c r="P9231" s="1"/>
      <c r="T9231" s="1"/>
      <c r="U9231" s="1"/>
    </row>
    <row r="9232" spans="8:21" x14ac:dyDescent="0.3">
      <c r="H9232" s="1"/>
      <c r="K9232" s="1"/>
      <c r="O9232" s="1"/>
      <c r="P9232" s="1"/>
      <c r="T9232" s="1"/>
      <c r="U9232" s="1"/>
    </row>
    <row r="9233" spans="8:21" x14ac:dyDescent="0.3">
      <c r="H9233" s="1"/>
      <c r="K9233" s="1"/>
      <c r="O9233" s="1"/>
      <c r="P9233" s="1"/>
      <c r="T9233" s="1"/>
      <c r="U9233" s="1"/>
    </row>
    <row r="9234" spans="8:21" x14ac:dyDescent="0.3">
      <c r="H9234" s="1"/>
      <c r="K9234" s="1"/>
      <c r="O9234" s="1"/>
      <c r="P9234" s="1"/>
      <c r="T9234" s="1"/>
      <c r="U9234" s="1"/>
    </row>
    <row r="9235" spans="8:21" x14ac:dyDescent="0.3">
      <c r="H9235" s="1"/>
      <c r="K9235" s="1"/>
      <c r="O9235" s="1"/>
      <c r="P9235" s="1"/>
      <c r="T9235" s="1"/>
      <c r="U9235" s="1"/>
    </row>
    <row r="9236" spans="8:21" x14ac:dyDescent="0.3">
      <c r="H9236" s="1"/>
      <c r="K9236" s="1"/>
      <c r="O9236" s="1"/>
      <c r="P9236" s="1"/>
      <c r="T9236" s="1"/>
      <c r="U9236" s="1"/>
    </row>
    <row r="9237" spans="8:21" x14ac:dyDescent="0.3">
      <c r="H9237" s="1"/>
      <c r="K9237" s="1"/>
      <c r="O9237" s="1"/>
      <c r="P9237" s="1"/>
      <c r="T9237" s="1"/>
      <c r="U9237" s="1"/>
    </row>
    <row r="9238" spans="8:21" x14ac:dyDescent="0.3">
      <c r="H9238" s="1"/>
      <c r="K9238" s="1"/>
      <c r="O9238" s="1"/>
      <c r="P9238" s="1"/>
      <c r="T9238" s="1"/>
      <c r="U9238" s="1"/>
    </row>
    <row r="9239" spans="8:21" x14ac:dyDescent="0.3">
      <c r="H9239" s="1"/>
      <c r="K9239" s="1"/>
      <c r="O9239" s="1"/>
      <c r="P9239" s="1"/>
      <c r="T9239" s="1"/>
      <c r="U9239" s="1"/>
    </row>
    <row r="9240" spans="8:21" x14ac:dyDescent="0.3">
      <c r="H9240" s="1"/>
      <c r="K9240" s="1"/>
      <c r="O9240" s="1"/>
      <c r="P9240" s="1"/>
      <c r="T9240" s="1"/>
      <c r="U9240" s="1"/>
    </row>
    <row r="9241" spans="8:21" x14ac:dyDescent="0.3">
      <c r="H9241" s="1"/>
      <c r="K9241" s="1"/>
      <c r="O9241" s="1"/>
      <c r="P9241" s="1"/>
      <c r="T9241" s="1"/>
      <c r="U9241" s="1"/>
    </row>
    <row r="9242" spans="8:21" x14ac:dyDescent="0.3">
      <c r="H9242" s="1"/>
      <c r="K9242" s="1"/>
      <c r="O9242" s="1"/>
      <c r="P9242" s="1"/>
      <c r="T9242" s="1"/>
      <c r="U9242" s="1"/>
    </row>
    <row r="9243" spans="8:21" x14ac:dyDescent="0.3">
      <c r="H9243" s="1"/>
      <c r="K9243" s="1"/>
      <c r="O9243" s="1"/>
      <c r="P9243" s="1"/>
      <c r="T9243" s="1"/>
      <c r="U9243" s="1"/>
    </row>
    <row r="9244" spans="8:21" x14ac:dyDescent="0.3">
      <c r="H9244" s="1"/>
      <c r="K9244" s="1"/>
      <c r="O9244" s="1"/>
      <c r="P9244" s="1"/>
      <c r="T9244" s="1"/>
      <c r="U9244" s="1"/>
    </row>
    <row r="9245" spans="8:21" x14ac:dyDescent="0.3">
      <c r="H9245" s="1"/>
      <c r="K9245" s="1"/>
      <c r="O9245" s="1"/>
      <c r="P9245" s="1"/>
      <c r="T9245" s="1"/>
      <c r="U9245" s="1"/>
    </row>
    <row r="9246" spans="8:21" x14ac:dyDescent="0.3">
      <c r="H9246" s="1"/>
      <c r="K9246" s="1"/>
      <c r="O9246" s="1"/>
      <c r="P9246" s="1"/>
      <c r="T9246" s="1"/>
      <c r="U9246" s="1"/>
    </row>
    <row r="9247" spans="8:21" x14ac:dyDescent="0.3">
      <c r="H9247" s="1"/>
      <c r="K9247" s="1"/>
      <c r="O9247" s="1"/>
      <c r="P9247" s="1"/>
      <c r="T9247" s="1"/>
      <c r="U9247" s="1"/>
    </row>
    <row r="9248" spans="8:21" x14ac:dyDescent="0.3">
      <c r="H9248" s="1"/>
      <c r="K9248" s="1"/>
      <c r="O9248" s="1"/>
      <c r="P9248" s="1"/>
      <c r="T9248" s="1"/>
      <c r="U9248" s="1"/>
    </row>
    <row r="9249" spans="8:21" x14ac:dyDescent="0.3">
      <c r="H9249" s="1"/>
      <c r="K9249" s="1"/>
      <c r="O9249" s="1"/>
      <c r="P9249" s="1"/>
      <c r="T9249" s="1"/>
      <c r="U9249" s="1"/>
    </row>
    <row r="9250" spans="8:21" x14ac:dyDescent="0.3">
      <c r="H9250" s="1"/>
      <c r="K9250" s="1"/>
      <c r="O9250" s="1"/>
      <c r="P9250" s="1"/>
      <c r="T9250" s="1"/>
      <c r="U9250" s="1"/>
    </row>
    <row r="9251" spans="8:21" x14ac:dyDescent="0.3">
      <c r="H9251" s="1"/>
      <c r="K9251" s="1"/>
      <c r="O9251" s="1"/>
      <c r="P9251" s="1"/>
      <c r="T9251" s="1"/>
      <c r="U9251" s="1"/>
    </row>
    <row r="9252" spans="8:21" x14ac:dyDescent="0.3">
      <c r="H9252" s="1"/>
      <c r="K9252" s="1"/>
      <c r="O9252" s="1"/>
      <c r="P9252" s="1"/>
      <c r="T9252" s="1"/>
      <c r="U9252" s="1"/>
    </row>
    <row r="9253" spans="8:21" x14ac:dyDescent="0.3">
      <c r="H9253" s="1"/>
      <c r="K9253" s="1"/>
      <c r="O9253" s="1"/>
      <c r="P9253" s="1"/>
      <c r="T9253" s="1"/>
      <c r="U9253" s="1"/>
    </row>
    <row r="9254" spans="8:21" x14ac:dyDescent="0.3">
      <c r="H9254" s="1"/>
      <c r="K9254" s="1"/>
      <c r="O9254" s="1"/>
      <c r="P9254" s="1"/>
      <c r="T9254" s="1"/>
      <c r="U9254" s="1"/>
    </row>
    <row r="9255" spans="8:21" x14ac:dyDescent="0.3">
      <c r="H9255" s="1"/>
      <c r="K9255" s="1"/>
      <c r="O9255" s="1"/>
      <c r="P9255" s="1"/>
      <c r="T9255" s="1"/>
      <c r="U9255" s="1"/>
    </row>
    <row r="9256" spans="8:21" x14ac:dyDescent="0.3">
      <c r="H9256" s="1"/>
      <c r="K9256" s="1"/>
      <c r="O9256" s="1"/>
      <c r="P9256" s="1"/>
      <c r="T9256" s="1"/>
      <c r="U9256" s="1"/>
    </row>
    <row r="9257" spans="8:21" x14ac:dyDescent="0.3">
      <c r="H9257" s="1"/>
      <c r="K9257" s="1"/>
      <c r="O9257" s="1"/>
      <c r="P9257" s="1"/>
      <c r="T9257" s="1"/>
      <c r="U9257" s="1"/>
    </row>
    <row r="9258" spans="8:21" x14ac:dyDescent="0.3">
      <c r="H9258" s="1"/>
      <c r="K9258" s="1"/>
      <c r="O9258" s="1"/>
      <c r="P9258" s="1"/>
      <c r="T9258" s="1"/>
      <c r="U9258" s="1"/>
    </row>
    <row r="9259" spans="8:21" x14ac:dyDescent="0.3">
      <c r="H9259" s="1"/>
      <c r="K9259" s="1"/>
      <c r="O9259" s="1"/>
      <c r="P9259" s="1"/>
      <c r="T9259" s="1"/>
      <c r="U9259" s="1"/>
    </row>
    <row r="9260" spans="8:21" x14ac:dyDescent="0.3">
      <c r="H9260" s="1"/>
      <c r="K9260" s="1"/>
      <c r="O9260" s="1"/>
      <c r="P9260" s="1"/>
      <c r="T9260" s="1"/>
      <c r="U9260" s="1"/>
    </row>
    <row r="9261" spans="8:21" x14ac:dyDescent="0.3">
      <c r="H9261" s="1"/>
      <c r="K9261" s="1"/>
      <c r="O9261" s="1"/>
      <c r="P9261" s="1"/>
      <c r="T9261" s="1"/>
      <c r="U9261" s="1"/>
    </row>
    <row r="9262" spans="8:21" x14ac:dyDescent="0.3">
      <c r="H9262" s="1"/>
      <c r="K9262" s="1"/>
      <c r="O9262" s="1"/>
      <c r="P9262" s="1"/>
      <c r="T9262" s="1"/>
      <c r="U9262" s="1"/>
    </row>
    <row r="9263" spans="8:21" x14ac:dyDescent="0.3">
      <c r="H9263" s="1"/>
      <c r="K9263" s="1"/>
      <c r="O9263" s="1"/>
      <c r="P9263" s="1"/>
      <c r="T9263" s="1"/>
      <c r="U9263" s="1"/>
    </row>
    <row r="9264" spans="8:21" x14ac:dyDescent="0.3">
      <c r="H9264" s="1"/>
      <c r="K9264" s="1"/>
      <c r="O9264" s="1"/>
      <c r="P9264" s="1"/>
      <c r="T9264" s="1"/>
      <c r="U9264" s="1"/>
    </row>
    <row r="9265" spans="8:21" x14ac:dyDescent="0.3">
      <c r="H9265" s="1"/>
      <c r="K9265" s="1"/>
      <c r="O9265" s="1"/>
      <c r="P9265" s="1"/>
      <c r="T9265" s="1"/>
      <c r="U9265" s="1"/>
    </row>
    <row r="9266" spans="8:21" x14ac:dyDescent="0.3">
      <c r="H9266" s="1"/>
      <c r="K9266" s="1"/>
      <c r="O9266" s="1"/>
      <c r="P9266" s="1"/>
      <c r="T9266" s="1"/>
      <c r="U9266" s="1"/>
    </row>
    <row r="9267" spans="8:21" x14ac:dyDescent="0.3">
      <c r="H9267" s="1"/>
      <c r="K9267" s="1"/>
      <c r="O9267" s="1"/>
      <c r="P9267" s="1"/>
      <c r="T9267" s="1"/>
      <c r="U9267" s="1"/>
    </row>
    <row r="9268" spans="8:21" x14ac:dyDescent="0.3">
      <c r="H9268" s="1"/>
      <c r="K9268" s="1"/>
      <c r="O9268" s="1"/>
      <c r="P9268" s="1"/>
      <c r="T9268" s="1"/>
      <c r="U9268" s="1"/>
    </row>
    <row r="9269" spans="8:21" x14ac:dyDescent="0.3">
      <c r="H9269" s="1"/>
      <c r="K9269" s="1"/>
      <c r="O9269" s="1"/>
      <c r="P9269" s="1"/>
      <c r="T9269" s="1"/>
      <c r="U9269" s="1"/>
    </row>
    <row r="9270" spans="8:21" x14ac:dyDescent="0.3">
      <c r="H9270" s="1"/>
      <c r="K9270" s="1"/>
      <c r="O9270" s="1"/>
      <c r="P9270" s="1"/>
      <c r="T9270" s="1"/>
      <c r="U9270" s="1"/>
    </row>
    <row r="9271" spans="8:21" x14ac:dyDescent="0.3">
      <c r="H9271" s="1"/>
      <c r="K9271" s="1"/>
      <c r="O9271" s="1"/>
      <c r="P9271" s="1"/>
      <c r="T9271" s="1"/>
      <c r="U9271" s="1"/>
    </row>
    <row r="9272" spans="8:21" x14ac:dyDescent="0.3">
      <c r="H9272" s="1"/>
      <c r="K9272" s="1"/>
      <c r="O9272" s="1"/>
      <c r="P9272" s="1"/>
      <c r="T9272" s="1"/>
      <c r="U9272" s="1"/>
    </row>
    <row r="9273" spans="8:21" x14ac:dyDescent="0.3">
      <c r="H9273" s="1"/>
      <c r="K9273" s="1"/>
      <c r="O9273" s="1"/>
      <c r="P9273" s="1"/>
      <c r="T9273" s="1"/>
      <c r="U9273" s="1"/>
    </row>
    <row r="9274" spans="8:21" x14ac:dyDescent="0.3">
      <c r="H9274" s="1"/>
      <c r="K9274" s="1"/>
      <c r="O9274" s="1"/>
      <c r="P9274" s="1"/>
      <c r="T9274" s="1"/>
      <c r="U9274" s="1"/>
    </row>
    <row r="9275" spans="8:21" x14ac:dyDescent="0.3">
      <c r="H9275" s="1"/>
      <c r="K9275" s="1"/>
      <c r="O9275" s="1"/>
      <c r="P9275" s="1"/>
      <c r="T9275" s="1"/>
      <c r="U9275" s="1"/>
    </row>
    <row r="9276" spans="8:21" x14ac:dyDescent="0.3">
      <c r="H9276" s="1"/>
      <c r="K9276" s="1"/>
      <c r="O9276" s="1"/>
      <c r="P9276" s="1"/>
      <c r="T9276" s="1"/>
      <c r="U9276" s="1"/>
    </row>
    <row r="9277" spans="8:21" x14ac:dyDescent="0.3">
      <c r="H9277" s="1"/>
      <c r="K9277" s="1"/>
      <c r="O9277" s="1"/>
      <c r="P9277" s="1"/>
      <c r="T9277" s="1"/>
      <c r="U9277" s="1"/>
    </row>
    <row r="9278" spans="8:21" x14ac:dyDescent="0.3">
      <c r="H9278" s="1"/>
      <c r="K9278" s="1"/>
      <c r="O9278" s="1"/>
      <c r="P9278" s="1"/>
      <c r="T9278" s="1"/>
      <c r="U9278" s="1"/>
    </row>
    <row r="9279" spans="8:21" x14ac:dyDescent="0.3">
      <c r="H9279" s="1"/>
      <c r="K9279" s="1"/>
      <c r="O9279" s="1"/>
      <c r="P9279" s="1"/>
      <c r="T9279" s="1"/>
      <c r="U9279" s="1"/>
    </row>
    <row r="9280" spans="8:21" x14ac:dyDescent="0.3">
      <c r="H9280" s="1"/>
      <c r="K9280" s="1"/>
      <c r="O9280" s="1"/>
      <c r="P9280" s="1"/>
      <c r="T9280" s="1"/>
      <c r="U9280" s="1"/>
    </row>
    <row r="9281" spans="8:21" x14ac:dyDescent="0.3">
      <c r="H9281" s="1"/>
      <c r="K9281" s="1"/>
      <c r="O9281" s="1"/>
      <c r="P9281" s="1"/>
      <c r="T9281" s="1"/>
      <c r="U9281" s="1"/>
    </row>
    <row r="9282" spans="8:21" x14ac:dyDescent="0.3">
      <c r="H9282" s="1"/>
      <c r="K9282" s="1"/>
      <c r="O9282" s="1"/>
      <c r="P9282" s="1"/>
      <c r="T9282" s="1"/>
      <c r="U9282" s="1"/>
    </row>
    <row r="9283" spans="8:21" x14ac:dyDescent="0.3">
      <c r="H9283" s="1"/>
      <c r="K9283" s="1"/>
      <c r="O9283" s="1"/>
      <c r="P9283" s="1"/>
      <c r="T9283" s="1"/>
      <c r="U9283" s="1"/>
    </row>
    <row r="9284" spans="8:21" x14ac:dyDescent="0.3">
      <c r="H9284" s="1"/>
      <c r="K9284" s="1"/>
      <c r="O9284" s="1"/>
      <c r="P9284" s="1"/>
      <c r="T9284" s="1"/>
      <c r="U9284" s="1"/>
    </row>
    <row r="9285" spans="8:21" x14ac:dyDescent="0.3">
      <c r="H9285" s="1"/>
      <c r="K9285" s="1"/>
      <c r="O9285" s="1"/>
      <c r="P9285" s="1"/>
      <c r="T9285" s="1"/>
      <c r="U9285" s="1"/>
    </row>
    <row r="9286" spans="8:21" x14ac:dyDescent="0.3">
      <c r="H9286" s="1"/>
      <c r="K9286" s="1"/>
      <c r="O9286" s="1"/>
      <c r="P9286" s="1"/>
      <c r="T9286" s="1"/>
      <c r="U9286" s="1"/>
    </row>
    <row r="9287" spans="8:21" x14ac:dyDescent="0.3">
      <c r="H9287" s="1"/>
      <c r="K9287" s="1"/>
      <c r="O9287" s="1"/>
      <c r="P9287" s="1"/>
      <c r="T9287" s="1"/>
      <c r="U9287" s="1"/>
    </row>
    <row r="9288" spans="8:21" x14ac:dyDescent="0.3">
      <c r="H9288" s="1"/>
      <c r="K9288" s="1"/>
      <c r="O9288" s="1"/>
      <c r="P9288" s="1"/>
      <c r="T9288" s="1"/>
      <c r="U9288" s="1"/>
    </row>
    <row r="9289" spans="8:21" x14ac:dyDescent="0.3">
      <c r="H9289" s="1"/>
      <c r="K9289" s="1"/>
      <c r="O9289" s="1"/>
      <c r="P9289" s="1"/>
      <c r="T9289" s="1"/>
      <c r="U9289" s="1"/>
    </row>
    <row r="9290" spans="8:21" x14ac:dyDescent="0.3">
      <c r="H9290" s="1"/>
      <c r="K9290" s="1"/>
      <c r="O9290" s="1"/>
      <c r="P9290" s="1"/>
      <c r="T9290" s="1"/>
      <c r="U9290" s="1"/>
    </row>
    <row r="9291" spans="8:21" x14ac:dyDescent="0.3">
      <c r="H9291" s="1"/>
      <c r="K9291" s="1"/>
      <c r="O9291" s="1"/>
      <c r="P9291" s="1"/>
      <c r="T9291" s="1"/>
      <c r="U9291" s="1"/>
    </row>
    <row r="9292" spans="8:21" x14ac:dyDescent="0.3">
      <c r="H9292" s="1"/>
      <c r="K9292" s="1"/>
      <c r="O9292" s="1"/>
      <c r="P9292" s="1"/>
      <c r="T9292" s="1"/>
      <c r="U9292" s="1"/>
    </row>
    <row r="9293" spans="8:21" x14ac:dyDescent="0.3">
      <c r="H9293" s="1"/>
      <c r="K9293" s="1"/>
      <c r="O9293" s="1"/>
      <c r="P9293" s="1"/>
      <c r="T9293" s="1"/>
      <c r="U9293" s="1"/>
    </row>
    <row r="9294" spans="8:21" x14ac:dyDescent="0.3">
      <c r="H9294" s="1"/>
      <c r="K9294" s="1"/>
      <c r="O9294" s="1"/>
      <c r="P9294" s="1"/>
      <c r="T9294" s="1"/>
      <c r="U9294" s="1"/>
    </row>
    <row r="9295" spans="8:21" x14ac:dyDescent="0.3">
      <c r="H9295" s="1"/>
      <c r="K9295" s="1"/>
      <c r="O9295" s="1"/>
      <c r="P9295" s="1"/>
      <c r="T9295" s="1"/>
      <c r="U9295" s="1"/>
    </row>
    <row r="9296" spans="8:21" x14ac:dyDescent="0.3">
      <c r="H9296" s="1"/>
      <c r="K9296" s="1"/>
      <c r="O9296" s="1"/>
      <c r="P9296" s="1"/>
      <c r="T9296" s="1"/>
      <c r="U9296" s="1"/>
    </row>
    <row r="9297" spans="8:21" x14ac:dyDescent="0.3">
      <c r="H9297" s="1"/>
      <c r="K9297" s="1"/>
      <c r="O9297" s="1"/>
      <c r="P9297" s="1"/>
      <c r="T9297" s="1"/>
      <c r="U9297" s="1"/>
    </row>
    <row r="9298" spans="8:21" x14ac:dyDescent="0.3">
      <c r="H9298" s="1"/>
      <c r="K9298" s="1"/>
      <c r="O9298" s="1"/>
      <c r="P9298" s="1"/>
      <c r="T9298" s="1"/>
      <c r="U9298" s="1"/>
    </row>
    <row r="9299" spans="8:21" x14ac:dyDescent="0.3">
      <c r="H9299" s="1"/>
      <c r="K9299" s="1"/>
      <c r="O9299" s="1"/>
      <c r="P9299" s="1"/>
      <c r="T9299" s="1"/>
      <c r="U9299" s="1"/>
    </row>
    <row r="9300" spans="8:21" x14ac:dyDescent="0.3">
      <c r="H9300" s="1"/>
      <c r="K9300" s="1"/>
      <c r="O9300" s="1"/>
      <c r="P9300" s="1"/>
      <c r="T9300" s="1"/>
      <c r="U9300" s="1"/>
    </row>
    <row r="9301" spans="8:21" x14ac:dyDescent="0.3">
      <c r="H9301" s="1"/>
      <c r="K9301" s="1"/>
      <c r="O9301" s="1"/>
      <c r="P9301" s="1"/>
      <c r="T9301" s="1"/>
      <c r="U9301" s="1"/>
    </row>
    <row r="9302" spans="8:21" x14ac:dyDescent="0.3">
      <c r="H9302" s="1"/>
      <c r="K9302" s="1"/>
      <c r="O9302" s="1"/>
      <c r="P9302" s="1"/>
      <c r="T9302" s="1"/>
      <c r="U9302" s="1"/>
    </row>
    <row r="9303" spans="8:21" x14ac:dyDescent="0.3">
      <c r="H9303" s="1"/>
      <c r="K9303" s="1"/>
      <c r="O9303" s="1"/>
      <c r="P9303" s="1"/>
      <c r="T9303" s="1"/>
      <c r="U9303" s="1"/>
    </row>
    <row r="9304" spans="8:21" x14ac:dyDescent="0.3">
      <c r="H9304" s="1"/>
      <c r="K9304" s="1"/>
      <c r="O9304" s="1"/>
      <c r="P9304" s="1"/>
      <c r="T9304" s="1"/>
      <c r="U9304" s="1"/>
    </row>
    <row r="9305" spans="8:21" x14ac:dyDescent="0.3">
      <c r="H9305" s="1"/>
      <c r="K9305" s="1"/>
      <c r="O9305" s="1"/>
      <c r="P9305" s="1"/>
      <c r="T9305" s="1"/>
      <c r="U9305" s="1"/>
    </row>
    <row r="9306" spans="8:21" x14ac:dyDescent="0.3">
      <c r="H9306" s="1"/>
      <c r="K9306" s="1"/>
      <c r="O9306" s="1"/>
      <c r="P9306" s="1"/>
      <c r="T9306" s="1"/>
      <c r="U9306" s="1"/>
    </row>
    <row r="9307" spans="8:21" x14ac:dyDescent="0.3">
      <c r="H9307" s="1"/>
      <c r="K9307" s="1"/>
      <c r="O9307" s="1"/>
      <c r="P9307" s="1"/>
      <c r="T9307" s="1"/>
      <c r="U9307" s="1"/>
    </row>
    <row r="9308" spans="8:21" x14ac:dyDescent="0.3">
      <c r="H9308" s="1"/>
      <c r="K9308" s="1"/>
      <c r="O9308" s="1"/>
      <c r="P9308" s="1"/>
      <c r="T9308" s="1"/>
      <c r="U9308" s="1"/>
    </row>
    <row r="9309" spans="8:21" x14ac:dyDescent="0.3">
      <c r="H9309" s="1"/>
      <c r="K9309" s="1"/>
      <c r="O9309" s="1"/>
      <c r="P9309" s="1"/>
      <c r="T9309" s="1"/>
      <c r="U9309" s="1"/>
    </row>
    <row r="9310" spans="8:21" x14ac:dyDescent="0.3">
      <c r="H9310" s="1"/>
      <c r="K9310" s="1"/>
      <c r="O9310" s="1"/>
      <c r="P9310" s="1"/>
      <c r="T9310" s="1"/>
      <c r="U9310" s="1"/>
    </row>
    <row r="9311" spans="8:21" x14ac:dyDescent="0.3">
      <c r="H9311" s="1"/>
      <c r="K9311" s="1"/>
      <c r="O9311" s="1"/>
      <c r="P9311" s="1"/>
      <c r="T9311" s="1"/>
      <c r="U9311" s="1"/>
    </row>
    <row r="9312" spans="8:21" x14ac:dyDescent="0.3">
      <c r="H9312" s="1"/>
      <c r="K9312" s="1"/>
      <c r="O9312" s="1"/>
      <c r="P9312" s="1"/>
      <c r="T9312" s="1"/>
      <c r="U9312" s="1"/>
    </row>
    <row r="9313" spans="8:21" x14ac:dyDescent="0.3">
      <c r="H9313" s="1"/>
      <c r="K9313" s="1"/>
      <c r="O9313" s="1"/>
      <c r="P9313" s="1"/>
      <c r="T9313" s="1"/>
      <c r="U9313" s="1"/>
    </row>
    <row r="9314" spans="8:21" x14ac:dyDescent="0.3">
      <c r="H9314" s="1"/>
      <c r="K9314" s="1"/>
      <c r="O9314" s="1"/>
      <c r="P9314" s="1"/>
      <c r="T9314" s="1"/>
      <c r="U9314" s="1"/>
    </row>
    <row r="9315" spans="8:21" x14ac:dyDescent="0.3">
      <c r="H9315" s="1"/>
      <c r="K9315" s="1"/>
      <c r="O9315" s="1"/>
      <c r="P9315" s="1"/>
      <c r="T9315" s="1"/>
      <c r="U9315" s="1"/>
    </row>
    <row r="9316" spans="8:21" x14ac:dyDescent="0.3">
      <c r="H9316" s="1"/>
      <c r="K9316" s="1"/>
      <c r="O9316" s="1"/>
      <c r="P9316" s="1"/>
      <c r="T9316" s="1"/>
      <c r="U9316" s="1"/>
    </row>
    <row r="9317" spans="8:21" x14ac:dyDescent="0.3">
      <c r="H9317" s="1"/>
      <c r="K9317" s="1"/>
      <c r="O9317" s="1"/>
      <c r="P9317" s="1"/>
      <c r="T9317" s="1"/>
      <c r="U9317" s="1"/>
    </row>
    <row r="9318" spans="8:21" x14ac:dyDescent="0.3">
      <c r="H9318" s="1"/>
      <c r="K9318" s="1"/>
      <c r="O9318" s="1"/>
      <c r="P9318" s="1"/>
      <c r="T9318" s="1"/>
      <c r="U9318" s="1"/>
    </row>
    <row r="9319" spans="8:21" x14ac:dyDescent="0.3">
      <c r="H9319" s="1"/>
      <c r="K9319" s="1"/>
      <c r="O9319" s="1"/>
      <c r="P9319" s="1"/>
      <c r="T9319" s="1"/>
      <c r="U9319" s="1"/>
    </row>
    <row r="9320" spans="8:21" x14ac:dyDescent="0.3">
      <c r="H9320" s="1"/>
      <c r="K9320" s="1"/>
      <c r="O9320" s="1"/>
      <c r="P9320" s="1"/>
      <c r="T9320" s="1"/>
      <c r="U9320" s="1"/>
    </row>
    <row r="9321" spans="8:21" x14ac:dyDescent="0.3">
      <c r="H9321" s="1"/>
      <c r="K9321" s="1"/>
      <c r="O9321" s="1"/>
      <c r="P9321" s="1"/>
      <c r="T9321" s="1"/>
      <c r="U9321" s="1"/>
    </row>
    <row r="9322" spans="8:21" x14ac:dyDescent="0.3">
      <c r="H9322" s="1"/>
      <c r="K9322" s="1"/>
      <c r="O9322" s="1"/>
      <c r="P9322" s="1"/>
      <c r="T9322" s="1"/>
      <c r="U9322" s="1"/>
    </row>
    <row r="9323" spans="8:21" x14ac:dyDescent="0.3">
      <c r="H9323" s="1"/>
      <c r="K9323" s="1"/>
      <c r="O9323" s="1"/>
      <c r="P9323" s="1"/>
      <c r="T9323" s="1"/>
      <c r="U9323" s="1"/>
    </row>
    <row r="9324" spans="8:21" x14ac:dyDescent="0.3">
      <c r="H9324" s="1"/>
      <c r="K9324" s="1"/>
      <c r="O9324" s="1"/>
      <c r="P9324" s="1"/>
      <c r="T9324" s="1"/>
      <c r="U9324" s="1"/>
    </row>
    <row r="9325" spans="8:21" x14ac:dyDescent="0.3">
      <c r="H9325" s="1"/>
      <c r="K9325" s="1"/>
      <c r="O9325" s="1"/>
      <c r="P9325" s="1"/>
      <c r="T9325" s="1"/>
      <c r="U9325" s="1"/>
    </row>
    <row r="9326" spans="8:21" x14ac:dyDescent="0.3">
      <c r="H9326" s="1"/>
      <c r="K9326" s="1"/>
      <c r="O9326" s="1"/>
      <c r="P9326" s="1"/>
      <c r="T9326" s="1"/>
      <c r="U9326" s="1"/>
    </row>
    <row r="9327" spans="8:21" x14ac:dyDescent="0.3">
      <c r="H9327" s="1"/>
      <c r="K9327" s="1"/>
      <c r="O9327" s="1"/>
      <c r="P9327" s="1"/>
      <c r="T9327" s="1"/>
      <c r="U9327" s="1"/>
    </row>
    <row r="9328" spans="8:21" x14ac:dyDescent="0.3">
      <c r="H9328" s="1"/>
      <c r="K9328" s="1"/>
      <c r="O9328" s="1"/>
      <c r="P9328" s="1"/>
      <c r="T9328" s="1"/>
      <c r="U9328" s="1"/>
    </row>
    <row r="9329" spans="8:21" x14ac:dyDescent="0.3">
      <c r="H9329" s="1"/>
      <c r="K9329" s="1"/>
      <c r="O9329" s="1"/>
      <c r="P9329" s="1"/>
      <c r="T9329" s="1"/>
      <c r="U9329" s="1"/>
    </row>
    <row r="9330" spans="8:21" x14ac:dyDescent="0.3">
      <c r="H9330" s="1"/>
      <c r="K9330" s="1"/>
      <c r="O9330" s="1"/>
      <c r="P9330" s="1"/>
      <c r="T9330" s="1"/>
      <c r="U9330" s="1"/>
    </row>
    <row r="9331" spans="8:21" x14ac:dyDescent="0.3">
      <c r="H9331" s="1"/>
      <c r="K9331" s="1"/>
      <c r="O9331" s="1"/>
      <c r="P9331" s="1"/>
      <c r="T9331" s="1"/>
      <c r="U9331" s="1"/>
    </row>
    <row r="9332" spans="8:21" x14ac:dyDescent="0.3">
      <c r="H9332" s="1"/>
      <c r="K9332" s="1"/>
      <c r="O9332" s="1"/>
      <c r="P9332" s="1"/>
      <c r="T9332" s="1"/>
      <c r="U9332" s="1"/>
    </row>
    <row r="9333" spans="8:21" x14ac:dyDescent="0.3">
      <c r="H9333" s="1"/>
      <c r="K9333" s="1"/>
      <c r="O9333" s="1"/>
      <c r="P9333" s="1"/>
      <c r="T9333" s="1"/>
      <c r="U9333" s="1"/>
    </row>
    <row r="9334" spans="8:21" x14ac:dyDescent="0.3">
      <c r="H9334" s="1"/>
      <c r="K9334" s="1"/>
      <c r="O9334" s="1"/>
      <c r="P9334" s="1"/>
      <c r="T9334" s="1"/>
      <c r="U9334" s="1"/>
    </row>
    <row r="9335" spans="8:21" x14ac:dyDescent="0.3">
      <c r="H9335" s="1"/>
      <c r="K9335" s="1"/>
      <c r="O9335" s="1"/>
      <c r="P9335" s="1"/>
      <c r="T9335" s="1"/>
      <c r="U9335" s="1"/>
    </row>
    <row r="9336" spans="8:21" x14ac:dyDescent="0.3">
      <c r="H9336" s="1"/>
      <c r="K9336" s="1"/>
      <c r="O9336" s="1"/>
      <c r="P9336" s="1"/>
      <c r="T9336" s="1"/>
      <c r="U9336" s="1"/>
    </row>
    <row r="9337" spans="8:21" x14ac:dyDescent="0.3">
      <c r="H9337" s="1"/>
      <c r="K9337" s="1"/>
      <c r="O9337" s="1"/>
      <c r="P9337" s="1"/>
      <c r="T9337" s="1"/>
      <c r="U9337" s="1"/>
    </row>
    <row r="9338" spans="8:21" x14ac:dyDescent="0.3">
      <c r="H9338" s="1"/>
      <c r="K9338" s="1"/>
      <c r="O9338" s="1"/>
      <c r="P9338" s="1"/>
      <c r="T9338" s="1"/>
      <c r="U9338" s="1"/>
    </row>
    <row r="9339" spans="8:21" x14ac:dyDescent="0.3">
      <c r="H9339" s="1"/>
      <c r="K9339" s="1"/>
      <c r="O9339" s="1"/>
      <c r="P9339" s="1"/>
      <c r="T9339" s="1"/>
      <c r="U9339" s="1"/>
    </row>
    <row r="9340" spans="8:21" x14ac:dyDescent="0.3">
      <c r="H9340" s="1"/>
      <c r="K9340" s="1"/>
      <c r="O9340" s="1"/>
      <c r="P9340" s="1"/>
      <c r="T9340" s="1"/>
      <c r="U9340" s="1"/>
    </row>
    <row r="9341" spans="8:21" x14ac:dyDescent="0.3">
      <c r="H9341" s="1"/>
      <c r="K9341" s="1"/>
      <c r="O9341" s="1"/>
      <c r="P9341" s="1"/>
      <c r="T9341" s="1"/>
      <c r="U9341" s="1"/>
    </row>
    <row r="9342" spans="8:21" x14ac:dyDescent="0.3">
      <c r="H9342" s="1"/>
      <c r="K9342" s="1"/>
      <c r="O9342" s="1"/>
      <c r="P9342" s="1"/>
      <c r="T9342" s="1"/>
      <c r="U9342" s="1"/>
    </row>
    <row r="9343" spans="8:21" x14ac:dyDescent="0.3">
      <c r="H9343" s="1"/>
      <c r="K9343" s="1"/>
      <c r="O9343" s="1"/>
      <c r="P9343" s="1"/>
      <c r="T9343" s="1"/>
      <c r="U9343" s="1"/>
    </row>
    <row r="9344" spans="8:21" x14ac:dyDescent="0.3">
      <c r="H9344" s="1"/>
      <c r="K9344" s="1"/>
      <c r="O9344" s="1"/>
      <c r="P9344" s="1"/>
      <c r="T9344" s="1"/>
      <c r="U9344" s="1"/>
    </row>
    <row r="9345" spans="8:21" x14ac:dyDescent="0.3">
      <c r="H9345" s="1"/>
      <c r="K9345" s="1"/>
      <c r="O9345" s="1"/>
      <c r="P9345" s="1"/>
      <c r="T9345" s="1"/>
      <c r="U9345" s="1"/>
    </row>
    <row r="9346" spans="8:21" x14ac:dyDescent="0.3">
      <c r="H9346" s="1"/>
      <c r="K9346" s="1"/>
      <c r="O9346" s="1"/>
      <c r="P9346" s="1"/>
      <c r="T9346" s="1"/>
      <c r="U9346" s="1"/>
    </row>
    <row r="9347" spans="8:21" x14ac:dyDescent="0.3">
      <c r="H9347" s="1"/>
      <c r="K9347" s="1"/>
      <c r="O9347" s="1"/>
      <c r="P9347" s="1"/>
      <c r="T9347" s="1"/>
      <c r="U9347" s="1"/>
    </row>
    <row r="9348" spans="8:21" x14ac:dyDescent="0.3">
      <c r="H9348" s="1"/>
      <c r="K9348" s="1"/>
      <c r="O9348" s="1"/>
      <c r="P9348" s="1"/>
      <c r="T9348" s="1"/>
      <c r="U9348" s="1"/>
    </row>
    <row r="9349" spans="8:21" x14ac:dyDescent="0.3">
      <c r="H9349" s="1"/>
      <c r="K9349" s="1"/>
      <c r="O9349" s="1"/>
      <c r="P9349" s="1"/>
      <c r="T9349" s="1"/>
      <c r="U9349" s="1"/>
    </row>
    <row r="9350" spans="8:21" x14ac:dyDescent="0.3">
      <c r="H9350" s="1"/>
      <c r="K9350" s="1"/>
      <c r="O9350" s="1"/>
      <c r="P9350" s="1"/>
      <c r="T9350" s="1"/>
      <c r="U9350" s="1"/>
    </row>
    <row r="9351" spans="8:21" x14ac:dyDescent="0.3">
      <c r="H9351" s="1"/>
      <c r="K9351" s="1"/>
      <c r="O9351" s="1"/>
      <c r="P9351" s="1"/>
      <c r="T9351" s="1"/>
      <c r="U9351" s="1"/>
    </row>
    <row r="9352" spans="8:21" x14ac:dyDescent="0.3">
      <c r="H9352" s="1"/>
      <c r="K9352" s="1"/>
      <c r="O9352" s="1"/>
      <c r="P9352" s="1"/>
      <c r="T9352" s="1"/>
      <c r="U9352" s="1"/>
    </row>
    <row r="9353" spans="8:21" x14ac:dyDescent="0.3">
      <c r="H9353" s="1"/>
      <c r="K9353" s="1"/>
      <c r="O9353" s="1"/>
      <c r="P9353" s="1"/>
      <c r="T9353" s="1"/>
      <c r="U9353" s="1"/>
    </row>
    <row r="9354" spans="8:21" x14ac:dyDescent="0.3">
      <c r="H9354" s="1"/>
      <c r="K9354" s="1"/>
      <c r="O9354" s="1"/>
      <c r="P9354" s="1"/>
      <c r="T9354" s="1"/>
      <c r="U9354" s="1"/>
    </row>
    <row r="9355" spans="8:21" x14ac:dyDescent="0.3">
      <c r="H9355" s="1"/>
      <c r="K9355" s="1"/>
      <c r="O9355" s="1"/>
      <c r="P9355" s="1"/>
      <c r="T9355" s="1"/>
      <c r="U9355" s="1"/>
    </row>
    <row r="9356" spans="8:21" x14ac:dyDescent="0.3">
      <c r="H9356" s="1"/>
      <c r="K9356" s="1"/>
      <c r="O9356" s="1"/>
      <c r="P9356" s="1"/>
      <c r="T9356" s="1"/>
      <c r="U9356" s="1"/>
    </row>
    <row r="9357" spans="8:21" x14ac:dyDescent="0.3">
      <c r="H9357" s="1"/>
      <c r="K9357" s="1"/>
      <c r="O9357" s="1"/>
      <c r="P9357" s="1"/>
      <c r="T9357" s="1"/>
      <c r="U9357" s="1"/>
    </row>
    <row r="9358" spans="8:21" x14ac:dyDescent="0.3">
      <c r="H9358" s="1"/>
      <c r="K9358" s="1"/>
      <c r="O9358" s="1"/>
      <c r="P9358" s="1"/>
      <c r="T9358" s="1"/>
      <c r="U9358" s="1"/>
    </row>
    <row r="9359" spans="8:21" x14ac:dyDescent="0.3">
      <c r="H9359" s="1"/>
      <c r="K9359" s="1"/>
      <c r="O9359" s="1"/>
      <c r="P9359" s="1"/>
      <c r="T9359" s="1"/>
      <c r="U9359" s="1"/>
    </row>
    <row r="9360" spans="8:21" x14ac:dyDescent="0.3">
      <c r="H9360" s="1"/>
      <c r="K9360" s="1"/>
      <c r="O9360" s="1"/>
      <c r="P9360" s="1"/>
      <c r="T9360" s="1"/>
      <c r="U9360" s="1"/>
    </row>
    <row r="9361" spans="8:21" x14ac:dyDescent="0.3">
      <c r="H9361" s="1"/>
      <c r="K9361" s="1"/>
      <c r="O9361" s="1"/>
      <c r="P9361" s="1"/>
      <c r="T9361" s="1"/>
      <c r="U9361" s="1"/>
    </row>
    <row r="9362" spans="8:21" x14ac:dyDescent="0.3">
      <c r="H9362" s="1"/>
      <c r="K9362" s="1"/>
      <c r="O9362" s="1"/>
      <c r="P9362" s="1"/>
      <c r="T9362" s="1"/>
      <c r="U9362" s="1"/>
    </row>
    <row r="9363" spans="8:21" x14ac:dyDescent="0.3">
      <c r="H9363" s="1"/>
      <c r="K9363" s="1"/>
      <c r="O9363" s="1"/>
      <c r="P9363" s="1"/>
      <c r="T9363" s="1"/>
      <c r="U9363" s="1"/>
    </row>
    <row r="9364" spans="8:21" x14ac:dyDescent="0.3">
      <c r="H9364" s="1"/>
      <c r="K9364" s="1"/>
      <c r="O9364" s="1"/>
      <c r="P9364" s="1"/>
      <c r="T9364" s="1"/>
      <c r="U9364" s="1"/>
    </row>
    <row r="9365" spans="8:21" x14ac:dyDescent="0.3">
      <c r="H9365" s="1"/>
      <c r="K9365" s="1"/>
      <c r="O9365" s="1"/>
      <c r="P9365" s="1"/>
      <c r="T9365" s="1"/>
      <c r="U9365" s="1"/>
    </row>
    <row r="9366" spans="8:21" x14ac:dyDescent="0.3">
      <c r="H9366" s="1"/>
      <c r="K9366" s="1"/>
      <c r="O9366" s="1"/>
      <c r="P9366" s="1"/>
      <c r="T9366" s="1"/>
      <c r="U9366" s="1"/>
    </row>
    <row r="9367" spans="8:21" x14ac:dyDescent="0.3">
      <c r="H9367" s="1"/>
      <c r="K9367" s="1"/>
      <c r="O9367" s="1"/>
      <c r="P9367" s="1"/>
      <c r="T9367" s="1"/>
      <c r="U9367" s="1"/>
    </row>
    <row r="9368" spans="8:21" x14ac:dyDescent="0.3">
      <c r="H9368" s="1"/>
      <c r="K9368" s="1"/>
      <c r="O9368" s="1"/>
      <c r="P9368" s="1"/>
      <c r="T9368" s="1"/>
      <c r="U9368" s="1"/>
    </row>
    <row r="9369" spans="8:21" x14ac:dyDescent="0.3">
      <c r="H9369" s="1"/>
      <c r="K9369" s="1"/>
      <c r="O9369" s="1"/>
      <c r="P9369" s="1"/>
      <c r="T9369" s="1"/>
      <c r="U9369" s="1"/>
    </row>
    <row r="9370" spans="8:21" x14ac:dyDescent="0.3">
      <c r="H9370" s="1"/>
      <c r="K9370" s="1"/>
      <c r="O9370" s="1"/>
      <c r="P9370" s="1"/>
      <c r="T9370" s="1"/>
      <c r="U9370" s="1"/>
    </row>
    <row r="9371" spans="8:21" x14ac:dyDescent="0.3">
      <c r="H9371" s="1"/>
      <c r="K9371" s="1"/>
      <c r="O9371" s="1"/>
      <c r="P9371" s="1"/>
      <c r="T9371" s="1"/>
      <c r="U9371" s="1"/>
    </row>
    <row r="9372" spans="8:21" x14ac:dyDescent="0.3">
      <c r="H9372" s="1"/>
      <c r="K9372" s="1"/>
      <c r="O9372" s="1"/>
      <c r="P9372" s="1"/>
      <c r="T9372" s="1"/>
      <c r="U9372" s="1"/>
    </row>
    <row r="9373" spans="8:21" x14ac:dyDescent="0.3">
      <c r="H9373" s="1"/>
      <c r="K9373" s="1"/>
      <c r="O9373" s="1"/>
      <c r="P9373" s="1"/>
      <c r="T9373" s="1"/>
      <c r="U9373" s="1"/>
    </row>
    <row r="9374" spans="8:21" x14ac:dyDescent="0.3">
      <c r="H9374" s="1"/>
      <c r="K9374" s="1"/>
      <c r="O9374" s="1"/>
      <c r="P9374" s="1"/>
      <c r="T9374" s="1"/>
      <c r="U9374" s="1"/>
    </row>
    <row r="9375" spans="8:21" x14ac:dyDescent="0.3">
      <c r="H9375" s="1"/>
      <c r="K9375" s="1"/>
      <c r="O9375" s="1"/>
      <c r="P9375" s="1"/>
      <c r="T9375" s="1"/>
      <c r="U9375" s="1"/>
    </row>
    <row r="9376" spans="8:21" x14ac:dyDescent="0.3">
      <c r="H9376" s="1"/>
      <c r="K9376" s="1"/>
      <c r="O9376" s="1"/>
      <c r="P9376" s="1"/>
      <c r="T9376" s="1"/>
      <c r="U9376" s="1"/>
    </row>
    <row r="9377" spans="8:21" x14ac:dyDescent="0.3">
      <c r="H9377" s="1"/>
      <c r="K9377" s="1"/>
      <c r="O9377" s="1"/>
      <c r="P9377" s="1"/>
      <c r="T9377" s="1"/>
      <c r="U9377" s="1"/>
    </row>
    <row r="9378" spans="8:21" x14ac:dyDescent="0.3">
      <c r="H9378" s="1"/>
      <c r="K9378" s="1"/>
      <c r="O9378" s="1"/>
      <c r="P9378" s="1"/>
      <c r="T9378" s="1"/>
      <c r="U9378" s="1"/>
    </row>
    <row r="9379" spans="8:21" x14ac:dyDescent="0.3">
      <c r="H9379" s="1"/>
      <c r="K9379" s="1"/>
      <c r="O9379" s="1"/>
      <c r="P9379" s="1"/>
      <c r="T9379" s="1"/>
      <c r="U9379" s="1"/>
    </row>
    <row r="9380" spans="8:21" x14ac:dyDescent="0.3">
      <c r="H9380" s="1"/>
      <c r="K9380" s="1"/>
      <c r="O9380" s="1"/>
      <c r="P9380" s="1"/>
      <c r="T9380" s="1"/>
      <c r="U9380" s="1"/>
    </row>
    <row r="9381" spans="8:21" x14ac:dyDescent="0.3">
      <c r="H9381" s="1"/>
      <c r="K9381" s="1"/>
      <c r="O9381" s="1"/>
      <c r="P9381" s="1"/>
      <c r="T9381" s="1"/>
      <c r="U9381" s="1"/>
    </row>
    <row r="9382" spans="8:21" x14ac:dyDescent="0.3">
      <c r="H9382" s="1"/>
      <c r="K9382" s="1"/>
      <c r="O9382" s="1"/>
      <c r="P9382" s="1"/>
      <c r="T9382" s="1"/>
      <c r="U9382" s="1"/>
    </row>
    <row r="9383" spans="8:21" x14ac:dyDescent="0.3">
      <c r="H9383" s="1"/>
      <c r="K9383" s="1"/>
      <c r="O9383" s="1"/>
      <c r="P9383" s="1"/>
      <c r="T9383" s="1"/>
      <c r="U9383" s="1"/>
    </row>
    <row r="9384" spans="8:21" x14ac:dyDescent="0.3">
      <c r="H9384" s="1"/>
      <c r="K9384" s="1"/>
      <c r="O9384" s="1"/>
      <c r="P9384" s="1"/>
      <c r="T9384" s="1"/>
      <c r="U9384" s="1"/>
    </row>
    <row r="9385" spans="8:21" x14ac:dyDescent="0.3">
      <c r="H9385" s="1"/>
      <c r="K9385" s="1"/>
      <c r="O9385" s="1"/>
      <c r="P9385" s="1"/>
      <c r="T9385" s="1"/>
      <c r="U9385" s="1"/>
    </row>
    <row r="9386" spans="8:21" x14ac:dyDescent="0.3">
      <c r="H9386" s="1"/>
      <c r="K9386" s="1"/>
      <c r="O9386" s="1"/>
      <c r="P9386" s="1"/>
      <c r="T9386" s="1"/>
      <c r="U9386" s="1"/>
    </row>
    <row r="9387" spans="8:21" x14ac:dyDescent="0.3">
      <c r="H9387" s="1"/>
      <c r="K9387" s="1"/>
      <c r="O9387" s="1"/>
      <c r="P9387" s="1"/>
      <c r="T9387" s="1"/>
      <c r="U9387" s="1"/>
    </row>
    <row r="9388" spans="8:21" x14ac:dyDescent="0.3">
      <c r="H9388" s="1"/>
      <c r="K9388" s="1"/>
      <c r="O9388" s="1"/>
      <c r="P9388" s="1"/>
      <c r="T9388" s="1"/>
      <c r="U9388" s="1"/>
    </row>
    <row r="9389" spans="8:21" x14ac:dyDescent="0.3">
      <c r="H9389" s="1"/>
      <c r="K9389" s="1"/>
      <c r="O9389" s="1"/>
      <c r="P9389" s="1"/>
      <c r="T9389" s="1"/>
      <c r="U9389" s="1"/>
    </row>
    <row r="9390" spans="8:21" x14ac:dyDescent="0.3">
      <c r="H9390" s="1"/>
      <c r="K9390" s="1"/>
      <c r="O9390" s="1"/>
      <c r="P9390" s="1"/>
      <c r="T9390" s="1"/>
      <c r="U9390" s="1"/>
    </row>
    <row r="9391" spans="8:21" x14ac:dyDescent="0.3">
      <c r="H9391" s="1"/>
      <c r="K9391" s="1"/>
      <c r="O9391" s="1"/>
      <c r="P9391" s="1"/>
      <c r="T9391" s="1"/>
      <c r="U9391" s="1"/>
    </row>
    <row r="9392" spans="8:21" x14ac:dyDescent="0.3">
      <c r="H9392" s="1"/>
      <c r="K9392" s="1"/>
      <c r="O9392" s="1"/>
      <c r="P9392" s="1"/>
      <c r="T9392" s="1"/>
      <c r="U9392" s="1"/>
    </row>
    <row r="9393" spans="8:21" x14ac:dyDescent="0.3">
      <c r="H9393" s="1"/>
      <c r="K9393" s="1"/>
      <c r="O9393" s="1"/>
      <c r="P9393" s="1"/>
      <c r="T9393" s="1"/>
      <c r="U9393" s="1"/>
    </row>
    <row r="9394" spans="8:21" x14ac:dyDescent="0.3">
      <c r="H9394" s="1"/>
      <c r="K9394" s="1"/>
      <c r="O9394" s="1"/>
      <c r="P9394" s="1"/>
      <c r="T9394" s="1"/>
      <c r="U9394" s="1"/>
    </row>
    <row r="9395" spans="8:21" x14ac:dyDescent="0.3">
      <c r="H9395" s="1"/>
      <c r="K9395" s="1"/>
      <c r="O9395" s="1"/>
      <c r="P9395" s="1"/>
      <c r="T9395" s="1"/>
      <c r="U9395" s="1"/>
    </row>
    <row r="9396" spans="8:21" x14ac:dyDescent="0.3">
      <c r="H9396" s="1"/>
      <c r="K9396" s="1"/>
      <c r="O9396" s="1"/>
      <c r="P9396" s="1"/>
      <c r="T9396" s="1"/>
      <c r="U9396" s="1"/>
    </row>
    <row r="9397" spans="8:21" x14ac:dyDescent="0.3">
      <c r="H9397" s="1"/>
      <c r="K9397" s="1"/>
      <c r="O9397" s="1"/>
      <c r="P9397" s="1"/>
      <c r="T9397" s="1"/>
      <c r="U9397" s="1"/>
    </row>
    <row r="9398" spans="8:21" x14ac:dyDescent="0.3">
      <c r="H9398" s="1"/>
      <c r="K9398" s="1"/>
      <c r="O9398" s="1"/>
      <c r="P9398" s="1"/>
      <c r="T9398" s="1"/>
      <c r="U9398" s="1"/>
    </row>
    <row r="9399" spans="8:21" x14ac:dyDescent="0.3">
      <c r="H9399" s="1"/>
      <c r="K9399" s="1"/>
      <c r="O9399" s="1"/>
      <c r="P9399" s="1"/>
      <c r="T9399" s="1"/>
      <c r="U9399" s="1"/>
    </row>
    <row r="9400" spans="8:21" x14ac:dyDescent="0.3">
      <c r="H9400" s="1"/>
      <c r="K9400" s="1"/>
      <c r="O9400" s="1"/>
      <c r="P9400" s="1"/>
      <c r="T9400" s="1"/>
      <c r="U9400" s="1"/>
    </row>
    <row r="9401" spans="8:21" x14ac:dyDescent="0.3">
      <c r="H9401" s="1"/>
      <c r="K9401" s="1"/>
      <c r="O9401" s="1"/>
      <c r="P9401" s="1"/>
      <c r="T9401" s="1"/>
      <c r="U9401" s="1"/>
    </row>
    <row r="9402" spans="8:21" x14ac:dyDescent="0.3">
      <c r="H9402" s="1"/>
      <c r="K9402" s="1"/>
      <c r="O9402" s="1"/>
      <c r="P9402" s="1"/>
      <c r="T9402" s="1"/>
      <c r="U9402" s="1"/>
    </row>
    <row r="9403" spans="8:21" x14ac:dyDescent="0.3">
      <c r="H9403" s="1"/>
      <c r="K9403" s="1"/>
      <c r="O9403" s="1"/>
      <c r="P9403" s="1"/>
      <c r="T9403" s="1"/>
      <c r="U9403" s="1"/>
    </row>
    <row r="9404" spans="8:21" x14ac:dyDescent="0.3">
      <c r="H9404" s="1"/>
      <c r="K9404" s="1"/>
      <c r="O9404" s="1"/>
      <c r="P9404" s="1"/>
      <c r="T9404" s="1"/>
      <c r="U9404" s="1"/>
    </row>
    <row r="9405" spans="8:21" x14ac:dyDescent="0.3">
      <c r="H9405" s="1"/>
      <c r="K9405" s="1"/>
      <c r="O9405" s="1"/>
      <c r="P9405" s="1"/>
      <c r="T9405" s="1"/>
      <c r="U9405" s="1"/>
    </row>
    <row r="9406" spans="8:21" x14ac:dyDescent="0.3">
      <c r="H9406" s="1"/>
      <c r="K9406" s="1"/>
      <c r="O9406" s="1"/>
      <c r="P9406" s="1"/>
      <c r="T9406" s="1"/>
      <c r="U9406" s="1"/>
    </row>
    <row r="9407" spans="8:21" x14ac:dyDescent="0.3">
      <c r="H9407" s="1"/>
      <c r="K9407" s="1"/>
      <c r="O9407" s="1"/>
      <c r="P9407" s="1"/>
      <c r="T9407" s="1"/>
      <c r="U9407" s="1"/>
    </row>
    <row r="9408" spans="8:21" x14ac:dyDescent="0.3">
      <c r="H9408" s="1"/>
      <c r="K9408" s="1"/>
      <c r="O9408" s="1"/>
      <c r="P9408" s="1"/>
      <c r="T9408" s="1"/>
      <c r="U9408" s="1"/>
    </row>
    <row r="9409" spans="8:21" x14ac:dyDescent="0.3">
      <c r="H9409" s="1"/>
      <c r="K9409" s="1"/>
      <c r="O9409" s="1"/>
      <c r="P9409" s="1"/>
      <c r="T9409" s="1"/>
      <c r="U9409" s="1"/>
    </row>
    <row r="9410" spans="8:21" x14ac:dyDescent="0.3">
      <c r="H9410" s="1"/>
      <c r="K9410" s="1"/>
      <c r="O9410" s="1"/>
      <c r="P9410" s="1"/>
      <c r="T9410" s="1"/>
      <c r="U9410" s="1"/>
    </row>
    <row r="9411" spans="8:21" x14ac:dyDescent="0.3">
      <c r="H9411" s="1"/>
      <c r="K9411" s="1"/>
      <c r="O9411" s="1"/>
      <c r="P9411" s="1"/>
      <c r="T9411" s="1"/>
      <c r="U9411" s="1"/>
    </row>
    <row r="9412" spans="8:21" x14ac:dyDescent="0.3">
      <c r="H9412" s="1"/>
      <c r="K9412" s="1"/>
      <c r="O9412" s="1"/>
      <c r="P9412" s="1"/>
      <c r="T9412" s="1"/>
      <c r="U9412" s="1"/>
    </row>
    <row r="9413" spans="8:21" x14ac:dyDescent="0.3">
      <c r="H9413" s="1"/>
      <c r="K9413" s="1"/>
      <c r="O9413" s="1"/>
      <c r="P9413" s="1"/>
      <c r="T9413" s="1"/>
      <c r="U9413" s="1"/>
    </row>
    <row r="9414" spans="8:21" x14ac:dyDescent="0.3">
      <c r="H9414" s="1"/>
      <c r="K9414" s="1"/>
      <c r="O9414" s="1"/>
      <c r="P9414" s="1"/>
      <c r="T9414" s="1"/>
      <c r="U9414" s="1"/>
    </row>
    <row r="9415" spans="8:21" x14ac:dyDescent="0.3">
      <c r="H9415" s="1"/>
      <c r="K9415" s="1"/>
      <c r="O9415" s="1"/>
      <c r="P9415" s="1"/>
      <c r="T9415" s="1"/>
      <c r="U9415" s="1"/>
    </row>
    <row r="9416" spans="8:21" x14ac:dyDescent="0.3">
      <c r="H9416" s="1"/>
      <c r="K9416" s="1"/>
      <c r="O9416" s="1"/>
      <c r="P9416" s="1"/>
      <c r="T9416" s="1"/>
      <c r="U9416" s="1"/>
    </row>
    <row r="9417" spans="8:21" x14ac:dyDescent="0.3">
      <c r="H9417" s="1"/>
      <c r="K9417" s="1"/>
      <c r="O9417" s="1"/>
      <c r="P9417" s="1"/>
      <c r="T9417" s="1"/>
      <c r="U9417" s="1"/>
    </row>
    <row r="9418" spans="8:21" x14ac:dyDescent="0.3">
      <c r="H9418" s="1"/>
      <c r="K9418" s="1"/>
      <c r="O9418" s="1"/>
      <c r="P9418" s="1"/>
      <c r="T9418" s="1"/>
      <c r="U9418" s="1"/>
    </row>
    <row r="9419" spans="8:21" x14ac:dyDescent="0.3">
      <c r="H9419" s="1"/>
      <c r="K9419" s="1"/>
      <c r="O9419" s="1"/>
      <c r="P9419" s="1"/>
      <c r="T9419" s="1"/>
      <c r="U9419" s="1"/>
    </row>
    <row r="9420" spans="8:21" x14ac:dyDescent="0.3">
      <c r="H9420" s="1"/>
      <c r="K9420" s="1"/>
      <c r="O9420" s="1"/>
      <c r="P9420" s="1"/>
      <c r="T9420" s="1"/>
      <c r="U9420" s="1"/>
    </row>
    <row r="9421" spans="8:21" x14ac:dyDescent="0.3">
      <c r="H9421" s="1"/>
      <c r="K9421" s="1"/>
      <c r="O9421" s="1"/>
      <c r="P9421" s="1"/>
      <c r="T9421" s="1"/>
      <c r="U9421" s="1"/>
    </row>
    <row r="9422" spans="8:21" x14ac:dyDescent="0.3">
      <c r="H9422" s="1"/>
      <c r="K9422" s="1"/>
      <c r="O9422" s="1"/>
      <c r="P9422" s="1"/>
      <c r="T9422" s="1"/>
      <c r="U9422" s="1"/>
    </row>
    <row r="9423" spans="8:21" x14ac:dyDescent="0.3">
      <c r="H9423" s="1"/>
      <c r="K9423" s="1"/>
      <c r="O9423" s="1"/>
      <c r="P9423" s="1"/>
      <c r="T9423" s="1"/>
      <c r="U9423" s="1"/>
    </row>
    <row r="9424" spans="8:21" x14ac:dyDescent="0.3">
      <c r="H9424" s="1"/>
      <c r="K9424" s="1"/>
      <c r="O9424" s="1"/>
      <c r="P9424" s="1"/>
      <c r="T9424" s="1"/>
      <c r="U9424" s="1"/>
    </row>
    <row r="9425" spans="8:21" x14ac:dyDescent="0.3">
      <c r="H9425" s="1"/>
      <c r="K9425" s="1"/>
      <c r="O9425" s="1"/>
      <c r="P9425" s="1"/>
      <c r="T9425" s="1"/>
      <c r="U9425" s="1"/>
    </row>
    <row r="9426" spans="8:21" x14ac:dyDescent="0.3">
      <c r="H9426" s="1"/>
      <c r="K9426" s="1"/>
      <c r="O9426" s="1"/>
      <c r="P9426" s="1"/>
      <c r="T9426" s="1"/>
      <c r="U9426" s="1"/>
    </row>
    <row r="9427" spans="8:21" x14ac:dyDescent="0.3">
      <c r="H9427" s="1"/>
      <c r="K9427" s="1"/>
      <c r="O9427" s="1"/>
      <c r="P9427" s="1"/>
      <c r="T9427" s="1"/>
      <c r="U9427" s="1"/>
    </row>
    <row r="9428" spans="8:21" x14ac:dyDescent="0.3">
      <c r="H9428" s="1"/>
      <c r="K9428" s="1"/>
      <c r="O9428" s="1"/>
      <c r="P9428" s="1"/>
      <c r="T9428" s="1"/>
      <c r="U9428" s="1"/>
    </row>
    <row r="9429" spans="8:21" x14ac:dyDescent="0.3">
      <c r="H9429" s="1"/>
      <c r="K9429" s="1"/>
      <c r="O9429" s="1"/>
      <c r="P9429" s="1"/>
      <c r="T9429" s="1"/>
      <c r="U9429" s="1"/>
    </row>
    <row r="9430" spans="8:21" x14ac:dyDescent="0.3">
      <c r="H9430" s="1"/>
      <c r="K9430" s="1"/>
      <c r="O9430" s="1"/>
      <c r="P9430" s="1"/>
      <c r="T9430" s="1"/>
      <c r="U9430" s="1"/>
    </row>
    <row r="9431" spans="8:21" x14ac:dyDescent="0.3">
      <c r="H9431" s="1"/>
      <c r="K9431" s="1"/>
      <c r="O9431" s="1"/>
      <c r="P9431" s="1"/>
      <c r="T9431" s="1"/>
      <c r="U9431" s="1"/>
    </row>
    <row r="9432" spans="8:21" x14ac:dyDescent="0.3">
      <c r="H9432" s="1"/>
      <c r="K9432" s="1"/>
      <c r="O9432" s="1"/>
      <c r="P9432" s="1"/>
      <c r="T9432" s="1"/>
      <c r="U9432" s="1"/>
    </row>
    <row r="9433" spans="8:21" x14ac:dyDescent="0.3">
      <c r="H9433" s="1"/>
      <c r="K9433" s="1"/>
      <c r="O9433" s="1"/>
      <c r="P9433" s="1"/>
      <c r="T9433" s="1"/>
      <c r="U9433" s="1"/>
    </row>
    <row r="9434" spans="8:21" x14ac:dyDescent="0.3">
      <c r="H9434" s="1"/>
      <c r="K9434" s="1"/>
      <c r="O9434" s="1"/>
      <c r="P9434" s="1"/>
      <c r="T9434" s="1"/>
      <c r="U9434" s="1"/>
    </row>
    <row r="9435" spans="8:21" x14ac:dyDescent="0.3">
      <c r="H9435" s="1"/>
      <c r="K9435" s="1"/>
      <c r="O9435" s="1"/>
      <c r="P9435" s="1"/>
      <c r="T9435" s="1"/>
      <c r="U9435" s="1"/>
    </row>
    <row r="9436" spans="8:21" x14ac:dyDescent="0.3">
      <c r="H9436" s="1"/>
      <c r="K9436" s="1"/>
      <c r="O9436" s="1"/>
      <c r="P9436" s="1"/>
      <c r="T9436" s="1"/>
      <c r="U9436" s="1"/>
    </row>
    <row r="9437" spans="8:21" x14ac:dyDescent="0.3">
      <c r="H9437" s="1"/>
      <c r="K9437" s="1"/>
      <c r="O9437" s="1"/>
      <c r="P9437" s="1"/>
      <c r="T9437" s="1"/>
      <c r="U9437" s="1"/>
    </row>
    <row r="9438" spans="8:21" x14ac:dyDescent="0.3">
      <c r="H9438" s="1"/>
      <c r="K9438" s="1"/>
      <c r="O9438" s="1"/>
      <c r="P9438" s="1"/>
      <c r="T9438" s="1"/>
      <c r="U9438" s="1"/>
    </row>
    <row r="9439" spans="8:21" x14ac:dyDescent="0.3">
      <c r="H9439" s="1"/>
      <c r="K9439" s="1"/>
      <c r="O9439" s="1"/>
      <c r="P9439" s="1"/>
      <c r="T9439" s="1"/>
      <c r="U9439" s="1"/>
    </row>
    <row r="9440" spans="8:21" x14ac:dyDescent="0.3">
      <c r="H9440" s="1"/>
      <c r="K9440" s="1"/>
      <c r="O9440" s="1"/>
      <c r="P9440" s="1"/>
      <c r="T9440" s="1"/>
      <c r="U9440" s="1"/>
    </row>
    <row r="9441" spans="8:21" x14ac:dyDescent="0.3">
      <c r="H9441" s="1"/>
      <c r="K9441" s="1"/>
      <c r="O9441" s="1"/>
      <c r="P9441" s="1"/>
      <c r="T9441" s="1"/>
      <c r="U9441" s="1"/>
    </row>
    <row r="9442" spans="8:21" x14ac:dyDescent="0.3">
      <c r="H9442" s="1"/>
      <c r="K9442" s="1"/>
      <c r="O9442" s="1"/>
      <c r="P9442" s="1"/>
      <c r="T9442" s="1"/>
      <c r="U9442" s="1"/>
    </row>
    <row r="9443" spans="8:21" x14ac:dyDescent="0.3">
      <c r="H9443" s="1"/>
      <c r="K9443" s="1"/>
      <c r="O9443" s="1"/>
      <c r="P9443" s="1"/>
      <c r="T9443" s="1"/>
      <c r="U9443" s="1"/>
    </row>
    <row r="9444" spans="8:21" x14ac:dyDescent="0.3">
      <c r="H9444" s="1"/>
      <c r="K9444" s="1"/>
      <c r="O9444" s="1"/>
      <c r="P9444" s="1"/>
      <c r="T9444" s="1"/>
      <c r="U9444" s="1"/>
    </row>
    <row r="9445" spans="8:21" x14ac:dyDescent="0.3">
      <c r="H9445" s="1"/>
      <c r="K9445" s="1"/>
      <c r="O9445" s="1"/>
      <c r="P9445" s="1"/>
      <c r="T9445" s="1"/>
      <c r="U9445" s="1"/>
    </row>
    <row r="9446" spans="8:21" x14ac:dyDescent="0.3">
      <c r="H9446" s="1"/>
      <c r="K9446" s="1"/>
      <c r="O9446" s="1"/>
      <c r="P9446" s="1"/>
      <c r="T9446" s="1"/>
      <c r="U9446" s="1"/>
    </row>
    <row r="9447" spans="8:21" x14ac:dyDescent="0.3">
      <c r="H9447" s="1"/>
      <c r="K9447" s="1"/>
      <c r="O9447" s="1"/>
      <c r="P9447" s="1"/>
      <c r="T9447" s="1"/>
      <c r="U9447" s="1"/>
    </row>
    <row r="9448" spans="8:21" x14ac:dyDescent="0.3">
      <c r="H9448" s="1"/>
      <c r="K9448" s="1"/>
      <c r="O9448" s="1"/>
      <c r="P9448" s="1"/>
      <c r="T9448" s="1"/>
      <c r="U9448" s="1"/>
    </row>
    <row r="9449" spans="8:21" x14ac:dyDescent="0.3">
      <c r="H9449" s="1"/>
      <c r="K9449" s="1"/>
      <c r="O9449" s="1"/>
      <c r="P9449" s="1"/>
      <c r="T9449" s="1"/>
      <c r="U9449" s="1"/>
    </row>
    <row r="9450" spans="8:21" x14ac:dyDescent="0.3">
      <c r="H9450" s="1"/>
      <c r="K9450" s="1"/>
      <c r="O9450" s="1"/>
      <c r="P9450" s="1"/>
      <c r="T9450" s="1"/>
      <c r="U9450" s="1"/>
    </row>
    <row r="9451" spans="8:21" x14ac:dyDescent="0.3">
      <c r="H9451" s="1"/>
      <c r="K9451" s="1"/>
      <c r="O9451" s="1"/>
      <c r="P9451" s="1"/>
      <c r="T9451" s="1"/>
      <c r="U9451" s="1"/>
    </row>
    <row r="9452" spans="8:21" x14ac:dyDescent="0.3">
      <c r="H9452" s="1"/>
      <c r="K9452" s="1"/>
      <c r="O9452" s="1"/>
      <c r="P9452" s="1"/>
      <c r="T9452" s="1"/>
      <c r="U9452" s="1"/>
    </row>
    <row r="9453" spans="8:21" x14ac:dyDescent="0.3">
      <c r="H9453" s="1"/>
      <c r="K9453" s="1"/>
      <c r="O9453" s="1"/>
      <c r="P9453" s="1"/>
      <c r="T9453" s="1"/>
      <c r="U9453" s="1"/>
    </row>
    <row r="9454" spans="8:21" x14ac:dyDescent="0.3">
      <c r="H9454" s="1"/>
      <c r="K9454" s="1"/>
      <c r="O9454" s="1"/>
      <c r="P9454" s="1"/>
      <c r="T9454" s="1"/>
      <c r="U9454" s="1"/>
    </row>
    <row r="9455" spans="8:21" x14ac:dyDescent="0.3">
      <c r="H9455" s="1"/>
      <c r="K9455" s="1"/>
      <c r="O9455" s="1"/>
      <c r="P9455" s="1"/>
      <c r="T9455" s="1"/>
      <c r="U9455" s="1"/>
    </row>
    <row r="9456" spans="8:21" x14ac:dyDescent="0.3">
      <c r="H9456" s="1"/>
      <c r="K9456" s="1"/>
      <c r="O9456" s="1"/>
      <c r="P9456" s="1"/>
      <c r="T9456" s="1"/>
      <c r="U9456" s="1"/>
    </row>
    <row r="9457" spans="8:21" x14ac:dyDescent="0.3">
      <c r="H9457" s="1"/>
      <c r="K9457" s="1"/>
      <c r="O9457" s="1"/>
      <c r="P9457" s="1"/>
      <c r="T9457" s="1"/>
      <c r="U9457" s="1"/>
    </row>
    <row r="9458" spans="8:21" x14ac:dyDescent="0.3">
      <c r="H9458" s="1"/>
      <c r="K9458" s="1"/>
      <c r="O9458" s="1"/>
      <c r="P9458" s="1"/>
      <c r="T9458" s="1"/>
      <c r="U9458" s="1"/>
    </row>
    <row r="9459" spans="8:21" x14ac:dyDescent="0.3">
      <c r="H9459" s="1"/>
      <c r="K9459" s="1"/>
      <c r="O9459" s="1"/>
      <c r="P9459" s="1"/>
      <c r="T9459" s="1"/>
      <c r="U9459" s="1"/>
    </row>
    <row r="9460" spans="8:21" x14ac:dyDescent="0.3">
      <c r="H9460" s="1"/>
      <c r="K9460" s="1"/>
      <c r="O9460" s="1"/>
      <c r="P9460" s="1"/>
      <c r="T9460" s="1"/>
      <c r="U9460" s="1"/>
    </row>
    <row r="9461" spans="8:21" x14ac:dyDescent="0.3">
      <c r="H9461" s="1"/>
      <c r="K9461" s="1"/>
      <c r="O9461" s="1"/>
      <c r="P9461" s="1"/>
      <c r="T9461" s="1"/>
      <c r="U9461" s="1"/>
    </row>
    <row r="9462" spans="8:21" x14ac:dyDescent="0.3">
      <c r="H9462" s="1"/>
      <c r="K9462" s="1"/>
      <c r="O9462" s="1"/>
      <c r="P9462" s="1"/>
      <c r="T9462" s="1"/>
      <c r="U9462" s="1"/>
    </row>
    <row r="9463" spans="8:21" x14ac:dyDescent="0.3">
      <c r="H9463" s="1"/>
      <c r="K9463" s="1"/>
      <c r="O9463" s="1"/>
      <c r="P9463" s="1"/>
      <c r="T9463" s="1"/>
      <c r="U9463" s="1"/>
    </row>
    <row r="9464" spans="8:21" x14ac:dyDescent="0.3">
      <c r="H9464" s="1"/>
      <c r="K9464" s="1"/>
      <c r="O9464" s="1"/>
      <c r="P9464" s="1"/>
      <c r="T9464" s="1"/>
      <c r="U9464" s="1"/>
    </row>
    <row r="9465" spans="8:21" x14ac:dyDescent="0.3">
      <c r="H9465" s="1"/>
      <c r="K9465" s="1"/>
      <c r="O9465" s="1"/>
      <c r="P9465" s="1"/>
      <c r="T9465" s="1"/>
      <c r="U9465" s="1"/>
    </row>
    <row r="9466" spans="8:21" x14ac:dyDescent="0.3">
      <c r="H9466" s="1"/>
      <c r="K9466" s="1"/>
      <c r="O9466" s="1"/>
      <c r="P9466" s="1"/>
      <c r="T9466" s="1"/>
      <c r="U9466" s="1"/>
    </row>
    <row r="9467" spans="8:21" x14ac:dyDescent="0.3">
      <c r="H9467" s="1"/>
      <c r="K9467" s="1"/>
      <c r="O9467" s="1"/>
      <c r="P9467" s="1"/>
      <c r="T9467" s="1"/>
      <c r="U9467" s="1"/>
    </row>
    <row r="9468" spans="8:21" x14ac:dyDescent="0.3">
      <c r="H9468" s="1"/>
      <c r="K9468" s="1"/>
      <c r="O9468" s="1"/>
      <c r="P9468" s="1"/>
      <c r="T9468" s="1"/>
      <c r="U9468" s="1"/>
    </row>
    <row r="9469" spans="8:21" x14ac:dyDescent="0.3">
      <c r="H9469" s="1"/>
      <c r="K9469" s="1"/>
      <c r="O9469" s="1"/>
      <c r="P9469" s="1"/>
      <c r="T9469" s="1"/>
      <c r="U9469" s="1"/>
    </row>
    <row r="9470" spans="8:21" x14ac:dyDescent="0.3">
      <c r="H9470" s="1"/>
      <c r="K9470" s="1"/>
      <c r="O9470" s="1"/>
      <c r="P9470" s="1"/>
      <c r="T9470" s="1"/>
      <c r="U9470" s="1"/>
    </row>
    <row r="9471" spans="8:21" x14ac:dyDescent="0.3">
      <c r="H9471" s="1"/>
      <c r="K9471" s="1"/>
      <c r="O9471" s="1"/>
      <c r="P9471" s="1"/>
      <c r="T9471" s="1"/>
      <c r="U9471" s="1"/>
    </row>
    <row r="9472" spans="8:21" x14ac:dyDescent="0.3">
      <c r="H9472" s="1"/>
      <c r="K9472" s="1"/>
      <c r="O9472" s="1"/>
      <c r="P9472" s="1"/>
      <c r="T9472" s="1"/>
      <c r="U9472" s="1"/>
    </row>
    <row r="9473" spans="8:21" x14ac:dyDescent="0.3">
      <c r="H9473" s="1"/>
      <c r="K9473" s="1"/>
      <c r="O9473" s="1"/>
      <c r="P9473" s="1"/>
      <c r="T9473" s="1"/>
      <c r="U9473" s="1"/>
    </row>
    <row r="9474" spans="8:21" x14ac:dyDescent="0.3">
      <c r="H9474" s="1"/>
      <c r="K9474" s="1"/>
      <c r="O9474" s="1"/>
      <c r="P9474" s="1"/>
      <c r="T9474" s="1"/>
      <c r="U9474" s="1"/>
    </row>
    <row r="9475" spans="8:21" x14ac:dyDescent="0.3">
      <c r="H9475" s="1"/>
      <c r="K9475" s="1"/>
      <c r="O9475" s="1"/>
      <c r="P9475" s="1"/>
      <c r="T9475" s="1"/>
      <c r="U9475" s="1"/>
    </row>
    <row r="9476" spans="8:21" x14ac:dyDescent="0.3">
      <c r="H9476" s="1"/>
      <c r="K9476" s="1"/>
      <c r="O9476" s="1"/>
      <c r="P9476" s="1"/>
      <c r="T9476" s="1"/>
      <c r="U9476" s="1"/>
    </row>
    <row r="9477" spans="8:21" x14ac:dyDescent="0.3">
      <c r="H9477" s="1"/>
      <c r="K9477" s="1"/>
      <c r="O9477" s="1"/>
      <c r="P9477" s="1"/>
      <c r="T9477" s="1"/>
      <c r="U9477" s="1"/>
    </row>
    <row r="9478" spans="8:21" x14ac:dyDescent="0.3">
      <c r="H9478" s="1"/>
      <c r="K9478" s="1"/>
      <c r="O9478" s="1"/>
      <c r="P9478" s="1"/>
      <c r="T9478" s="1"/>
      <c r="U9478" s="1"/>
    </row>
    <row r="9479" spans="8:21" x14ac:dyDescent="0.3">
      <c r="H9479" s="1"/>
      <c r="K9479" s="1"/>
      <c r="O9479" s="1"/>
      <c r="P9479" s="1"/>
      <c r="T9479" s="1"/>
      <c r="U9479" s="1"/>
    </row>
    <row r="9480" spans="8:21" x14ac:dyDescent="0.3">
      <c r="H9480" s="1"/>
      <c r="K9480" s="1"/>
      <c r="O9480" s="1"/>
      <c r="P9480" s="1"/>
      <c r="T9480" s="1"/>
      <c r="U9480" s="1"/>
    </row>
    <row r="9481" spans="8:21" x14ac:dyDescent="0.3">
      <c r="H9481" s="1"/>
      <c r="K9481" s="1"/>
      <c r="O9481" s="1"/>
      <c r="P9481" s="1"/>
      <c r="T9481" s="1"/>
      <c r="U9481" s="1"/>
    </row>
    <row r="9482" spans="8:21" x14ac:dyDescent="0.3">
      <c r="H9482" s="1"/>
      <c r="K9482" s="1"/>
      <c r="O9482" s="1"/>
      <c r="P9482" s="1"/>
      <c r="T9482" s="1"/>
      <c r="U9482" s="1"/>
    </row>
    <row r="9483" spans="8:21" x14ac:dyDescent="0.3">
      <c r="H9483" s="1"/>
      <c r="K9483" s="1"/>
      <c r="O9483" s="1"/>
      <c r="P9483" s="1"/>
      <c r="T9483" s="1"/>
      <c r="U9483" s="1"/>
    </row>
    <row r="9484" spans="8:21" x14ac:dyDescent="0.3">
      <c r="H9484" s="1"/>
      <c r="K9484" s="1"/>
      <c r="O9484" s="1"/>
      <c r="P9484" s="1"/>
      <c r="T9484" s="1"/>
      <c r="U9484" s="1"/>
    </row>
    <row r="9485" spans="8:21" x14ac:dyDescent="0.3">
      <c r="H9485" s="1"/>
      <c r="K9485" s="1"/>
      <c r="O9485" s="1"/>
      <c r="P9485" s="1"/>
      <c r="T9485" s="1"/>
      <c r="U9485" s="1"/>
    </row>
    <row r="9486" spans="8:21" x14ac:dyDescent="0.3">
      <c r="H9486" s="1"/>
      <c r="K9486" s="1"/>
      <c r="O9486" s="1"/>
      <c r="P9486" s="1"/>
      <c r="T9486" s="1"/>
      <c r="U9486" s="1"/>
    </row>
    <row r="9487" spans="8:21" x14ac:dyDescent="0.3">
      <c r="H9487" s="1"/>
      <c r="K9487" s="1"/>
      <c r="O9487" s="1"/>
      <c r="P9487" s="1"/>
      <c r="T9487" s="1"/>
      <c r="U9487" s="1"/>
    </row>
    <row r="9488" spans="8:21" x14ac:dyDescent="0.3">
      <c r="H9488" s="1"/>
      <c r="K9488" s="1"/>
      <c r="O9488" s="1"/>
      <c r="P9488" s="1"/>
      <c r="T9488" s="1"/>
      <c r="U9488" s="1"/>
    </row>
    <row r="9489" spans="8:21" x14ac:dyDescent="0.3">
      <c r="H9489" s="1"/>
      <c r="K9489" s="1"/>
      <c r="O9489" s="1"/>
      <c r="P9489" s="1"/>
      <c r="T9489" s="1"/>
      <c r="U9489" s="1"/>
    </row>
    <row r="9490" spans="8:21" x14ac:dyDescent="0.3">
      <c r="H9490" s="1"/>
      <c r="K9490" s="1"/>
      <c r="O9490" s="1"/>
      <c r="P9490" s="1"/>
      <c r="T9490" s="1"/>
      <c r="U9490" s="1"/>
    </row>
    <row r="9491" spans="8:21" x14ac:dyDescent="0.3">
      <c r="H9491" s="1"/>
      <c r="K9491" s="1"/>
      <c r="O9491" s="1"/>
      <c r="P9491" s="1"/>
      <c r="T9491" s="1"/>
      <c r="U9491" s="1"/>
    </row>
    <row r="9492" spans="8:21" x14ac:dyDescent="0.3">
      <c r="H9492" s="1"/>
      <c r="K9492" s="1"/>
      <c r="O9492" s="1"/>
      <c r="P9492" s="1"/>
      <c r="T9492" s="1"/>
      <c r="U9492" s="1"/>
    </row>
    <row r="9493" spans="8:21" x14ac:dyDescent="0.3">
      <c r="H9493" s="1"/>
      <c r="K9493" s="1"/>
      <c r="O9493" s="1"/>
      <c r="P9493" s="1"/>
      <c r="T9493" s="1"/>
      <c r="U9493" s="1"/>
    </row>
    <row r="9494" spans="8:21" x14ac:dyDescent="0.3">
      <c r="H9494" s="1"/>
      <c r="K9494" s="1"/>
      <c r="O9494" s="1"/>
      <c r="P9494" s="1"/>
      <c r="T9494" s="1"/>
      <c r="U9494" s="1"/>
    </row>
    <row r="9495" spans="8:21" x14ac:dyDescent="0.3">
      <c r="H9495" s="1"/>
      <c r="K9495" s="1"/>
      <c r="O9495" s="1"/>
      <c r="P9495" s="1"/>
      <c r="T9495" s="1"/>
      <c r="U9495" s="1"/>
    </row>
    <row r="9496" spans="8:21" x14ac:dyDescent="0.3">
      <c r="H9496" s="1"/>
      <c r="K9496" s="1"/>
      <c r="O9496" s="1"/>
      <c r="P9496" s="1"/>
      <c r="T9496" s="1"/>
      <c r="U9496" s="1"/>
    </row>
    <row r="9497" spans="8:21" x14ac:dyDescent="0.3">
      <c r="H9497" s="1"/>
      <c r="K9497" s="1"/>
      <c r="O9497" s="1"/>
      <c r="P9497" s="1"/>
      <c r="T9497" s="1"/>
      <c r="U9497" s="1"/>
    </row>
    <row r="9498" spans="8:21" x14ac:dyDescent="0.3">
      <c r="H9498" s="1"/>
      <c r="K9498" s="1"/>
      <c r="O9498" s="1"/>
      <c r="P9498" s="1"/>
      <c r="T9498" s="1"/>
      <c r="U9498" s="1"/>
    </row>
    <row r="9499" spans="8:21" x14ac:dyDescent="0.3">
      <c r="H9499" s="1"/>
      <c r="K9499" s="1"/>
      <c r="O9499" s="1"/>
      <c r="P9499" s="1"/>
      <c r="T9499" s="1"/>
      <c r="U9499" s="1"/>
    </row>
    <row r="9500" spans="8:21" x14ac:dyDescent="0.3">
      <c r="H9500" s="1"/>
      <c r="K9500" s="1"/>
      <c r="O9500" s="1"/>
      <c r="P9500" s="1"/>
      <c r="T9500" s="1"/>
      <c r="U9500" s="1"/>
    </row>
    <row r="9501" spans="8:21" x14ac:dyDescent="0.3">
      <c r="H9501" s="1"/>
      <c r="K9501" s="1"/>
      <c r="O9501" s="1"/>
      <c r="P9501" s="1"/>
      <c r="T9501" s="1"/>
      <c r="U9501" s="1"/>
    </row>
    <row r="9502" spans="8:21" x14ac:dyDescent="0.3">
      <c r="H9502" s="1"/>
      <c r="K9502" s="1"/>
      <c r="O9502" s="1"/>
      <c r="P9502" s="1"/>
      <c r="T9502" s="1"/>
      <c r="U9502" s="1"/>
    </row>
    <row r="9503" spans="8:21" x14ac:dyDescent="0.3">
      <c r="H9503" s="1"/>
      <c r="K9503" s="1"/>
      <c r="O9503" s="1"/>
      <c r="P9503" s="1"/>
      <c r="T9503" s="1"/>
      <c r="U9503" s="1"/>
    </row>
    <row r="9504" spans="8:21" x14ac:dyDescent="0.3">
      <c r="H9504" s="1"/>
      <c r="K9504" s="1"/>
      <c r="O9504" s="1"/>
      <c r="P9504" s="1"/>
      <c r="T9504" s="1"/>
      <c r="U9504" s="1"/>
    </row>
    <row r="9505" spans="8:21" x14ac:dyDescent="0.3">
      <c r="H9505" s="1"/>
      <c r="K9505" s="1"/>
      <c r="O9505" s="1"/>
      <c r="P9505" s="1"/>
      <c r="T9505" s="1"/>
      <c r="U9505" s="1"/>
    </row>
    <row r="9506" spans="8:21" x14ac:dyDescent="0.3">
      <c r="H9506" s="1"/>
      <c r="K9506" s="1"/>
      <c r="O9506" s="1"/>
      <c r="P9506" s="1"/>
      <c r="T9506" s="1"/>
      <c r="U9506" s="1"/>
    </row>
    <row r="9507" spans="8:21" x14ac:dyDescent="0.3">
      <c r="H9507" s="1"/>
      <c r="K9507" s="1"/>
      <c r="O9507" s="1"/>
      <c r="P9507" s="1"/>
      <c r="T9507" s="1"/>
      <c r="U9507" s="1"/>
    </row>
    <row r="9508" spans="8:21" x14ac:dyDescent="0.3">
      <c r="H9508" s="1"/>
      <c r="K9508" s="1"/>
      <c r="O9508" s="1"/>
      <c r="P9508" s="1"/>
      <c r="T9508" s="1"/>
      <c r="U9508" s="1"/>
    </row>
    <row r="9509" spans="8:21" x14ac:dyDescent="0.3">
      <c r="H9509" s="1"/>
      <c r="K9509" s="1"/>
      <c r="O9509" s="1"/>
      <c r="P9509" s="1"/>
      <c r="T9509" s="1"/>
      <c r="U9509" s="1"/>
    </row>
    <row r="9510" spans="8:21" x14ac:dyDescent="0.3">
      <c r="H9510" s="1"/>
      <c r="K9510" s="1"/>
      <c r="O9510" s="1"/>
      <c r="P9510" s="1"/>
      <c r="T9510" s="1"/>
      <c r="U9510" s="1"/>
    </row>
    <row r="9511" spans="8:21" x14ac:dyDescent="0.3">
      <c r="H9511" s="1"/>
      <c r="K9511" s="1"/>
      <c r="O9511" s="1"/>
      <c r="P9511" s="1"/>
      <c r="T9511" s="1"/>
      <c r="U9511" s="1"/>
    </row>
    <row r="9512" spans="8:21" x14ac:dyDescent="0.3">
      <c r="H9512" s="1"/>
      <c r="K9512" s="1"/>
      <c r="O9512" s="1"/>
      <c r="P9512" s="1"/>
      <c r="T9512" s="1"/>
      <c r="U9512" s="1"/>
    </row>
    <row r="9513" spans="8:21" x14ac:dyDescent="0.3">
      <c r="H9513" s="1"/>
      <c r="K9513" s="1"/>
      <c r="O9513" s="1"/>
      <c r="P9513" s="1"/>
      <c r="T9513" s="1"/>
      <c r="U9513" s="1"/>
    </row>
    <row r="9514" spans="8:21" x14ac:dyDescent="0.3">
      <c r="H9514" s="1"/>
      <c r="K9514" s="1"/>
      <c r="O9514" s="1"/>
      <c r="P9514" s="1"/>
      <c r="T9514" s="1"/>
      <c r="U9514" s="1"/>
    </row>
    <row r="9515" spans="8:21" x14ac:dyDescent="0.3">
      <c r="H9515" s="1"/>
      <c r="K9515" s="1"/>
      <c r="O9515" s="1"/>
      <c r="P9515" s="1"/>
      <c r="T9515" s="1"/>
      <c r="U9515" s="1"/>
    </row>
    <row r="9516" spans="8:21" x14ac:dyDescent="0.3">
      <c r="H9516" s="1"/>
      <c r="K9516" s="1"/>
      <c r="O9516" s="1"/>
      <c r="P9516" s="1"/>
      <c r="T9516" s="1"/>
      <c r="U9516" s="1"/>
    </row>
    <row r="9517" spans="8:21" x14ac:dyDescent="0.3">
      <c r="H9517" s="1"/>
      <c r="K9517" s="1"/>
      <c r="O9517" s="1"/>
      <c r="P9517" s="1"/>
      <c r="T9517" s="1"/>
      <c r="U9517" s="1"/>
    </row>
    <row r="9518" spans="8:21" x14ac:dyDescent="0.3">
      <c r="H9518" s="1"/>
      <c r="K9518" s="1"/>
      <c r="O9518" s="1"/>
      <c r="P9518" s="1"/>
      <c r="T9518" s="1"/>
      <c r="U9518" s="1"/>
    </row>
    <row r="9519" spans="8:21" x14ac:dyDescent="0.3">
      <c r="H9519" s="1"/>
      <c r="K9519" s="1"/>
      <c r="O9519" s="1"/>
      <c r="P9519" s="1"/>
      <c r="T9519" s="1"/>
      <c r="U9519" s="1"/>
    </row>
    <row r="9520" spans="8:21" x14ac:dyDescent="0.3">
      <c r="H9520" s="1"/>
      <c r="K9520" s="1"/>
      <c r="O9520" s="1"/>
      <c r="P9520" s="1"/>
      <c r="T9520" s="1"/>
      <c r="U9520" s="1"/>
    </row>
    <row r="9521" spans="8:21" x14ac:dyDescent="0.3">
      <c r="H9521" s="1"/>
      <c r="K9521" s="1"/>
      <c r="O9521" s="1"/>
      <c r="P9521" s="1"/>
      <c r="T9521" s="1"/>
      <c r="U9521" s="1"/>
    </row>
    <row r="9522" spans="8:21" x14ac:dyDescent="0.3">
      <c r="H9522" s="1"/>
      <c r="K9522" s="1"/>
      <c r="O9522" s="1"/>
      <c r="P9522" s="1"/>
      <c r="T9522" s="1"/>
      <c r="U9522" s="1"/>
    </row>
    <row r="9523" spans="8:21" x14ac:dyDescent="0.3">
      <c r="H9523" s="1"/>
      <c r="K9523" s="1"/>
      <c r="O9523" s="1"/>
      <c r="P9523" s="1"/>
      <c r="T9523" s="1"/>
      <c r="U9523" s="1"/>
    </row>
    <row r="9524" spans="8:21" x14ac:dyDescent="0.3">
      <c r="H9524" s="1"/>
      <c r="K9524" s="1"/>
      <c r="O9524" s="1"/>
      <c r="P9524" s="1"/>
      <c r="T9524" s="1"/>
      <c r="U9524" s="1"/>
    </row>
    <row r="9525" spans="8:21" x14ac:dyDescent="0.3">
      <c r="H9525" s="1"/>
      <c r="K9525" s="1"/>
      <c r="O9525" s="1"/>
      <c r="P9525" s="1"/>
      <c r="T9525" s="1"/>
      <c r="U9525" s="1"/>
    </row>
    <row r="9526" spans="8:21" x14ac:dyDescent="0.3">
      <c r="H9526" s="1"/>
      <c r="K9526" s="1"/>
      <c r="O9526" s="1"/>
      <c r="P9526" s="1"/>
      <c r="T9526" s="1"/>
      <c r="U9526" s="1"/>
    </row>
    <row r="9527" spans="8:21" x14ac:dyDescent="0.3">
      <c r="H9527" s="1"/>
      <c r="K9527" s="1"/>
      <c r="O9527" s="1"/>
      <c r="P9527" s="1"/>
      <c r="T9527" s="1"/>
      <c r="U9527" s="1"/>
    </row>
    <row r="9528" spans="8:21" x14ac:dyDescent="0.3">
      <c r="H9528" s="1"/>
      <c r="K9528" s="1"/>
      <c r="O9528" s="1"/>
      <c r="P9528" s="1"/>
      <c r="T9528" s="1"/>
      <c r="U9528" s="1"/>
    </row>
    <row r="9529" spans="8:21" x14ac:dyDescent="0.3">
      <c r="H9529" s="1"/>
      <c r="K9529" s="1"/>
      <c r="O9529" s="1"/>
      <c r="P9529" s="1"/>
      <c r="T9529" s="1"/>
      <c r="U9529" s="1"/>
    </row>
    <row r="9530" spans="8:21" x14ac:dyDescent="0.3">
      <c r="H9530" s="1"/>
      <c r="K9530" s="1"/>
      <c r="O9530" s="1"/>
      <c r="P9530" s="1"/>
      <c r="T9530" s="1"/>
      <c r="U9530" s="1"/>
    </row>
    <row r="9531" spans="8:21" x14ac:dyDescent="0.3">
      <c r="H9531" s="1"/>
      <c r="K9531" s="1"/>
      <c r="O9531" s="1"/>
      <c r="P9531" s="1"/>
      <c r="T9531" s="1"/>
      <c r="U9531" s="1"/>
    </row>
    <row r="9532" spans="8:21" x14ac:dyDescent="0.3">
      <c r="H9532" s="1"/>
      <c r="K9532" s="1"/>
      <c r="O9532" s="1"/>
      <c r="P9532" s="1"/>
      <c r="T9532" s="1"/>
      <c r="U9532" s="1"/>
    </row>
    <row r="9533" spans="8:21" x14ac:dyDescent="0.3">
      <c r="H9533" s="1"/>
      <c r="K9533" s="1"/>
      <c r="O9533" s="1"/>
      <c r="P9533" s="1"/>
      <c r="T9533" s="1"/>
      <c r="U9533" s="1"/>
    </row>
    <row r="9534" spans="8:21" x14ac:dyDescent="0.3">
      <c r="H9534" s="1"/>
      <c r="K9534" s="1"/>
      <c r="O9534" s="1"/>
      <c r="P9534" s="1"/>
      <c r="T9534" s="1"/>
      <c r="U9534" s="1"/>
    </row>
    <row r="9535" spans="8:21" x14ac:dyDescent="0.3">
      <c r="H9535" s="1"/>
      <c r="K9535" s="1"/>
      <c r="O9535" s="1"/>
      <c r="P9535" s="1"/>
      <c r="T9535" s="1"/>
      <c r="U9535" s="1"/>
    </row>
    <row r="9536" spans="8:21" x14ac:dyDescent="0.3">
      <c r="H9536" s="1"/>
      <c r="K9536" s="1"/>
      <c r="O9536" s="1"/>
      <c r="P9536" s="1"/>
      <c r="T9536" s="1"/>
      <c r="U9536" s="1"/>
    </row>
    <row r="9537" spans="8:21" x14ac:dyDescent="0.3">
      <c r="H9537" s="1"/>
      <c r="K9537" s="1"/>
      <c r="O9537" s="1"/>
      <c r="P9537" s="1"/>
      <c r="T9537" s="1"/>
      <c r="U9537" s="1"/>
    </row>
    <row r="9538" spans="8:21" x14ac:dyDescent="0.3">
      <c r="H9538" s="1"/>
      <c r="K9538" s="1"/>
      <c r="O9538" s="1"/>
      <c r="P9538" s="1"/>
      <c r="T9538" s="1"/>
      <c r="U9538" s="1"/>
    </row>
    <row r="9539" spans="8:21" x14ac:dyDescent="0.3">
      <c r="H9539" s="1"/>
      <c r="K9539" s="1"/>
      <c r="O9539" s="1"/>
      <c r="P9539" s="1"/>
      <c r="T9539" s="1"/>
      <c r="U9539" s="1"/>
    </row>
    <row r="9540" spans="8:21" x14ac:dyDescent="0.3">
      <c r="H9540" s="1"/>
      <c r="K9540" s="1"/>
      <c r="O9540" s="1"/>
      <c r="P9540" s="1"/>
      <c r="T9540" s="1"/>
      <c r="U9540" s="1"/>
    </row>
    <row r="9541" spans="8:21" x14ac:dyDescent="0.3">
      <c r="H9541" s="1"/>
      <c r="K9541" s="1"/>
      <c r="O9541" s="1"/>
      <c r="P9541" s="1"/>
      <c r="T9541" s="1"/>
      <c r="U9541" s="1"/>
    </row>
    <row r="9542" spans="8:21" x14ac:dyDescent="0.3">
      <c r="H9542" s="1"/>
      <c r="K9542" s="1"/>
      <c r="O9542" s="1"/>
      <c r="P9542" s="1"/>
      <c r="T9542" s="1"/>
      <c r="U9542" s="1"/>
    </row>
    <row r="9543" spans="8:21" x14ac:dyDescent="0.3">
      <c r="H9543" s="1"/>
      <c r="K9543" s="1"/>
      <c r="O9543" s="1"/>
      <c r="P9543" s="1"/>
      <c r="T9543" s="1"/>
      <c r="U9543" s="1"/>
    </row>
    <row r="9544" spans="8:21" x14ac:dyDescent="0.3">
      <c r="H9544" s="1"/>
      <c r="K9544" s="1"/>
      <c r="O9544" s="1"/>
      <c r="P9544" s="1"/>
      <c r="T9544" s="1"/>
      <c r="U9544" s="1"/>
    </row>
    <row r="9545" spans="8:21" x14ac:dyDescent="0.3">
      <c r="H9545" s="1"/>
      <c r="K9545" s="1"/>
      <c r="O9545" s="1"/>
      <c r="P9545" s="1"/>
      <c r="T9545" s="1"/>
      <c r="U9545" s="1"/>
    </row>
    <row r="9546" spans="8:21" x14ac:dyDescent="0.3">
      <c r="H9546" s="1"/>
      <c r="K9546" s="1"/>
      <c r="O9546" s="1"/>
      <c r="P9546" s="1"/>
      <c r="T9546" s="1"/>
      <c r="U9546" s="1"/>
    </row>
    <row r="9547" spans="8:21" x14ac:dyDescent="0.3">
      <c r="H9547" s="1"/>
      <c r="K9547" s="1"/>
      <c r="O9547" s="1"/>
      <c r="P9547" s="1"/>
      <c r="T9547" s="1"/>
      <c r="U9547" s="1"/>
    </row>
    <row r="9548" spans="8:21" x14ac:dyDescent="0.3">
      <c r="H9548" s="1"/>
      <c r="K9548" s="1"/>
      <c r="O9548" s="1"/>
      <c r="P9548" s="1"/>
      <c r="T9548" s="1"/>
      <c r="U9548" s="1"/>
    </row>
    <row r="9549" spans="8:21" x14ac:dyDescent="0.3">
      <c r="H9549" s="1"/>
      <c r="K9549" s="1"/>
      <c r="O9549" s="1"/>
      <c r="P9549" s="1"/>
      <c r="T9549" s="1"/>
      <c r="U9549" s="1"/>
    </row>
    <row r="9550" spans="8:21" x14ac:dyDescent="0.3">
      <c r="H9550" s="1"/>
      <c r="K9550" s="1"/>
      <c r="O9550" s="1"/>
      <c r="P9550" s="1"/>
      <c r="T9550" s="1"/>
      <c r="U9550" s="1"/>
    </row>
    <row r="9551" spans="8:21" x14ac:dyDescent="0.3">
      <c r="H9551" s="1"/>
      <c r="K9551" s="1"/>
      <c r="O9551" s="1"/>
      <c r="P9551" s="1"/>
      <c r="T9551" s="1"/>
      <c r="U9551" s="1"/>
    </row>
    <row r="9552" spans="8:21" x14ac:dyDescent="0.3">
      <c r="H9552" s="1"/>
      <c r="K9552" s="1"/>
      <c r="O9552" s="1"/>
      <c r="P9552" s="1"/>
      <c r="T9552" s="1"/>
      <c r="U9552" s="1"/>
    </row>
    <row r="9553" spans="8:21" x14ac:dyDescent="0.3">
      <c r="H9553" s="1"/>
      <c r="K9553" s="1"/>
      <c r="O9553" s="1"/>
      <c r="P9553" s="1"/>
      <c r="T9553" s="1"/>
      <c r="U9553" s="1"/>
    </row>
    <row r="9554" spans="8:21" x14ac:dyDescent="0.3">
      <c r="H9554" s="1"/>
      <c r="K9554" s="1"/>
      <c r="O9554" s="1"/>
      <c r="P9554" s="1"/>
      <c r="T9554" s="1"/>
      <c r="U9554" s="1"/>
    </row>
    <row r="9555" spans="8:21" x14ac:dyDescent="0.3">
      <c r="H9555" s="1"/>
      <c r="K9555" s="1"/>
      <c r="O9555" s="1"/>
      <c r="P9555" s="1"/>
      <c r="T9555" s="1"/>
      <c r="U9555" s="1"/>
    </row>
    <row r="9556" spans="8:21" x14ac:dyDescent="0.3">
      <c r="H9556" s="1"/>
      <c r="K9556" s="1"/>
      <c r="O9556" s="1"/>
      <c r="P9556" s="1"/>
      <c r="T9556" s="1"/>
      <c r="U9556" s="1"/>
    </row>
    <row r="9557" spans="8:21" x14ac:dyDescent="0.3">
      <c r="H9557" s="1"/>
      <c r="K9557" s="1"/>
      <c r="O9557" s="1"/>
      <c r="P9557" s="1"/>
      <c r="T9557" s="1"/>
      <c r="U9557" s="1"/>
    </row>
    <row r="9558" spans="8:21" x14ac:dyDescent="0.3">
      <c r="H9558" s="1"/>
      <c r="K9558" s="1"/>
      <c r="O9558" s="1"/>
      <c r="P9558" s="1"/>
      <c r="T9558" s="1"/>
      <c r="U9558" s="1"/>
    </row>
    <row r="9559" spans="8:21" x14ac:dyDescent="0.3">
      <c r="H9559" s="1"/>
      <c r="K9559" s="1"/>
      <c r="O9559" s="1"/>
      <c r="P9559" s="1"/>
      <c r="T9559" s="1"/>
      <c r="U9559" s="1"/>
    </row>
    <row r="9560" spans="8:21" x14ac:dyDescent="0.3">
      <c r="H9560" s="1"/>
      <c r="K9560" s="1"/>
      <c r="O9560" s="1"/>
      <c r="P9560" s="1"/>
      <c r="T9560" s="1"/>
      <c r="U9560" s="1"/>
    </row>
    <row r="9561" spans="8:21" x14ac:dyDescent="0.3">
      <c r="H9561" s="1"/>
      <c r="K9561" s="1"/>
      <c r="O9561" s="1"/>
      <c r="P9561" s="1"/>
      <c r="T9561" s="1"/>
      <c r="U9561" s="1"/>
    </row>
    <row r="9562" spans="8:21" x14ac:dyDescent="0.3">
      <c r="H9562" s="1"/>
      <c r="K9562" s="1"/>
      <c r="O9562" s="1"/>
      <c r="P9562" s="1"/>
      <c r="T9562" s="1"/>
      <c r="U9562" s="1"/>
    </row>
    <row r="9563" spans="8:21" x14ac:dyDescent="0.3">
      <c r="H9563" s="1"/>
      <c r="K9563" s="1"/>
      <c r="O9563" s="1"/>
      <c r="P9563" s="1"/>
      <c r="T9563" s="1"/>
      <c r="U9563" s="1"/>
    </row>
    <row r="9564" spans="8:21" x14ac:dyDescent="0.3">
      <c r="H9564" s="1"/>
      <c r="K9564" s="1"/>
      <c r="O9564" s="1"/>
      <c r="P9564" s="1"/>
      <c r="T9564" s="1"/>
      <c r="U9564" s="1"/>
    </row>
    <row r="9565" spans="8:21" x14ac:dyDescent="0.3">
      <c r="H9565" s="1"/>
      <c r="K9565" s="1"/>
      <c r="O9565" s="1"/>
      <c r="P9565" s="1"/>
      <c r="T9565" s="1"/>
      <c r="U9565" s="1"/>
    </row>
    <row r="9566" spans="8:21" x14ac:dyDescent="0.3">
      <c r="H9566" s="1"/>
      <c r="K9566" s="1"/>
      <c r="O9566" s="1"/>
      <c r="P9566" s="1"/>
      <c r="T9566" s="1"/>
      <c r="U9566" s="1"/>
    </row>
    <row r="9567" spans="8:21" x14ac:dyDescent="0.3">
      <c r="H9567" s="1"/>
      <c r="K9567" s="1"/>
      <c r="O9567" s="1"/>
      <c r="P9567" s="1"/>
      <c r="T9567" s="1"/>
      <c r="U9567" s="1"/>
    </row>
    <row r="9568" spans="8:21" x14ac:dyDescent="0.3">
      <c r="H9568" s="1"/>
      <c r="K9568" s="1"/>
      <c r="O9568" s="1"/>
      <c r="P9568" s="1"/>
      <c r="T9568" s="1"/>
      <c r="U9568" s="1"/>
    </row>
    <row r="9569" spans="8:21" x14ac:dyDescent="0.3">
      <c r="H9569" s="1"/>
      <c r="K9569" s="1"/>
      <c r="O9569" s="1"/>
      <c r="P9569" s="1"/>
      <c r="T9569" s="1"/>
      <c r="U9569" s="1"/>
    </row>
    <row r="9570" spans="8:21" x14ac:dyDescent="0.3">
      <c r="H9570" s="1"/>
      <c r="K9570" s="1"/>
      <c r="O9570" s="1"/>
      <c r="P9570" s="1"/>
      <c r="T9570" s="1"/>
      <c r="U9570" s="1"/>
    </row>
    <row r="9571" spans="8:21" x14ac:dyDescent="0.3">
      <c r="H9571" s="1"/>
      <c r="K9571" s="1"/>
      <c r="O9571" s="1"/>
      <c r="P9571" s="1"/>
      <c r="T9571" s="1"/>
      <c r="U9571" s="1"/>
    </row>
    <row r="9572" spans="8:21" x14ac:dyDescent="0.3">
      <c r="H9572" s="1"/>
      <c r="K9572" s="1"/>
      <c r="O9572" s="1"/>
      <c r="P9572" s="1"/>
      <c r="T9572" s="1"/>
      <c r="U9572" s="1"/>
    </row>
    <row r="9573" spans="8:21" x14ac:dyDescent="0.3">
      <c r="H9573" s="1"/>
      <c r="K9573" s="1"/>
      <c r="O9573" s="1"/>
      <c r="P9573" s="1"/>
      <c r="T9573" s="1"/>
      <c r="U9573" s="1"/>
    </row>
    <row r="9574" spans="8:21" x14ac:dyDescent="0.3">
      <c r="H9574" s="1"/>
      <c r="K9574" s="1"/>
      <c r="O9574" s="1"/>
      <c r="P9574" s="1"/>
      <c r="T9574" s="1"/>
      <c r="U9574" s="1"/>
    </row>
    <row r="9575" spans="8:21" x14ac:dyDescent="0.3">
      <c r="H9575" s="1"/>
      <c r="K9575" s="1"/>
      <c r="O9575" s="1"/>
      <c r="P9575" s="1"/>
      <c r="T9575" s="1"/>
      <c r="U9575" s="1"/>
    </row>
    <row r="9576" spans="8:21" x14ac:dyDescent="0.3">
      <c r="H9576" s="1"/>
      <c r="K9576" s="1"/>
      <c r="O9576" s="1"/>
      <c r="P9576" s="1"/>
      <c r="T9576" s="1"/>
      <c r="U9576" s="1"/>
    </row>
    <row r="9577" spans="8:21" x14ac:dyDescent="0.3">
      <c r="H9577" s="1"/>
      <c r="K9577" s="1"/>
      <c r="O9577" s="1"/>
      <c r="P9577" s="1"/>
      <c r="T9577" s="1"/>
      <c r="U9577" s="1"/>
    </row>
    <row r="9578" spans="8:21" x14ac:dyDescent="0.3">
      <c r="H9578" s="1"/>
      <c r="K9578" s="1"/>
      <c r="O9578" s="1"/>
      <c r="P9578" s="1"/>
      <c r="T9578" s="1"/>
      <c r="U9578" s="1"/>
    </row>
    <row r="9579" spans="8:21" x14ac:dyDescent="0.3">
      <c r="H9579" s="1"/>
      <c r="K9579" s="1"/>
      <c r="O9579" s="1"/>
      <c r="P9579" s="1"/>
      <c r="T9579" s="1"/>
      <c r="U9579" s="1"/>
    </row>
    <row r="9580" spans="8:21" x14ac:dyDescent="0.3">
      <c r="H9580" s="1"/>
      <c r="K9580" s="1"/>
      <c r="O9580" s="1"/>
      <c r="P9580" s="1"/>
      <c r="T9580" s="1"/>
      <c r="U9580" s="1"/>
    </row>
    <row r="9581" spans="8:21" x14ac:dyDescent="0.3">
      <c r="H9581" s="1"/>
      <c r="K9581" s="1"/>
      <c r="O9581" s="1"/>
      <c r="P9581" s="1"/>
      <c r="T9581" s="1"/>
      <c r="U9581" s="1"/>
    </row>
    <row r="9582" spans="8:21" x14ac:dyDescent="0.3">
      <c r="H9582" s="1"/>
      <c r="K9582" s="1"/>
      <c r="O9582" s="1"/>
      <c r="P9582" s="1"/>
      <c r="T9582" s="1"/>
      <c r="U9582" s="1"/>
    </row>
    <row r="9583" spans="8:21" x14ac:dyDescent="0.3">
      <c r="H9583" s="1"/>
      <c r="K9583" s="1"/>
      <c r="O9583" s="1"/>
      <c r="P9583" s="1"/>
      <c r="T9583" s="1"/>
      <c r="U9583" s="1"/>
    </row>
    <row r="9584" spans="8:21" x14ac:dyDescent="0.3">
      <c r="H9584" s="1"/>
      <c r="K9584" s="1"/>
      <c r="O9584" s="1"/>
      <c r="P9584" s="1"/>
      <c r="T9584" s="1"/>
      <c r="U9584" s="1"/>
    </row>
    <row r="9585" spans="8:21" x14ac:dyDescent="0.3">
      <c r="H9585" s="1"/>
      <c r="K9585" s="1"/>
      <c r="O9585" s="1"/>
      <c r="P9585" s="1"/>
      <c r="T9585" s="1"/>
      <c r="U9585" s="1"/>
    </row>
    <row r="9586" spans="8:21" x14ac:dyDescent="0.3">
      <c r="H9586" s="1"/>
      <c r="K9586" s="1"/>
      <c r="O9586" s="1"/>
      <c r="P9586" s="1"/>
      <c r="T9586" s="1"/>
      <c r="U9586" s="1"/>
    </row>
    <row r="9587" spans="8:21" x14ac:dyDescent="0.3">
      <c r="H9587" s="1"/>
      <c r="K9587" s="1"/>
      <c r="O9587" s="1"/>
      <c r="P9587" s="1"/>
      <c r="T9587" s="1"/>
      <c r="U9587" s="1"/>
    </row>
    <row r="9588" spans="8:21" x14ac:dyDescent="0.3">
      <c r="H9588" s="1"/>
      <c r="K9588" s="1"/>
      <c r="O9588" s="1"/>
      <c r="P9588" s="1"/>
      <c r="T9588" s="1"/>
      <c r="U9588" s="1"/>
    </row>
    <row r="9589" spans="8:21" x14ac:dyDescent="0.3">
      <c r="H9589" s="1"/>
      <c r="K9589" s="1"/>
      <c r="O9589" s="1"/>
      <c r="P9589" s="1"/>
      <c r="T9589" s="1"/>
      <c r="U9589" s="1"/>
    </row>
    <row r="9590" spans="8:21" x14ac:dyDescent="0.3">
      <c r="H9590" s="1"/>
      <c r="K9590" s="1"/>
      <c r="O9590" s="1"/>
      <c r="P9590" s="1"/>
      <c r="T9590" s="1"/>
      <c r="U9590" s="1"/>
    </row>
    <row r="9591" spans="8:21" x14ac:dyDescent="0.3">
      <c r="H9591" s="1"/>
      <c r="K9591" s="1"/>
      <c r="O9591" s="1"/>
      <c r="P9591" s="1"/>
      <c r="T9591" s="1"/>
      <c r="U9591" s="1"/>
    </row>
    <row r="9592" spans="8:21" x14ac:dyDescent="0.3">
      <c r="H9592" s="1"/>
      <c r="K9592" s="1"/>
      <c r="O9592" s="1"/>
      <c r="P9592" s="1"/>
      <c r="T9592" s="1"/>
      <c r="U9592" s="1"/>
    </row>
    <row r="9593" spans="8:21" x14ac:dyDescent="0.3">
      <c r="H9593" s="1"/>
      <c r="K9593" s="1"/>
      <c r="O9593" s="1"/>
      <c r="P9593" s="1"/>
      <c r="T9593" s="1"/>
      <c r="U9593" s="1"/>
    </row>
    <row r="9594" spans="8:21" x14ac:dyDescent="0.3">
      <c r="H9594" s="1"/>
      <c r="K9594" s="1"/>
      <c r="O9594" s="1"/>
      <c r="P9594" s="1"/>
      <c r="T9594" s="1"/>
      <c r="U9594" s="1"/>
    </row>
    <row r="9595" spans="8:21" x14ac:dyDescent="0.3">
      <c r="H9595" s="1"/>
      <c r="K9595" s="1"/>
      <c r="O9595" s="1"/>
      <c r="P9595" s="1"/>
      <c r="T9595" s="1"/>
      <c r="U9595" s="1"/>
    </row>
    <row r="9596" spans="8:21" x14ac:dyDescent="0.3">
      <c r="H9596" s="1"/>
      <c r="K9596" s="1"/>
      <c r="O9596" s="1"/>
      <c r="P9596" s="1"/>
      <c r="T9596" s="1"/>
      <c r="U9596" s="1"/>
    </row>
    <row r="9597" spans="8:21" x14ac:dyDescent="0.3">
      <c r="H9597" s="1"/>
      <c r="K9597" s="1"/>
      <c r="O9597" s="1"/>
      <c r="P9597" s="1"/>
      <c r="T9597" s="1"/>
      <c r="U9597" s="1"/>
    </row>
    <row r="9598" spans="8:21" x14ac:dyDescent="0.3">
      <c r="H9598" s="1"/>
      <c r="K9598" s="1"/>
      <c r="O9598" s="1"/>
      <c r="P9598" s="1"/>
      <c r="T9598" s="1"/>
      <c r="U9598" s="1"/>
    </row>
    <row r="9599" spans="8:21" x14ac:dyDescent="0.3">
      <c r="H9599" s="1"/>
      <c r="K9599" s="1"/>
      <c r="O9599" s="1"/>
      <c r="P9599" s="1"/>
      <c r="T9599" s="1"/>
      <c r="U9599" s="1"/>
    </row>
    <row r="9600" spans="8:21" x14ac:dyDescent="0.3">
      <c r="H9600" s="1"/>
      <c r="K9600" s="1"/>
      <c r="O9600" s="1"/>
      <c r="P9600" s="1"/>
      <c r="T9600" s="1"/>
      <c r="U9600" s="1"/>
    </row>
    <row r="9601" spans="8:21" x14ac:dyDescent="0.3">
      <c r="H9601" s="1"/>
      <c r="K9601" s="1"/>
      <c r="O9601" s="1"/>
      <c r="P9601" s="1"/>
      <c r="T9601" s="1"/>
      <c r="U9601" s="1"/>
    </row>
    <row r="9602" spans="8:21" x14ac:dyDescent="0.3">
      <c r="H9602" s="1"/>
      <c r="K9602" s="1"/>
      <c r="O9602" s="1"/>
      <c r="P9602" s="1"/>
      <c r="T9602" s="1"/>
      <c r="U9602" s="1"/>
    </row>
    <row r="9603" spans="8:21" x14ac:dyDescent="0.3">
      <c r="H9603" s="1"/>
      <c r="K9603" s="1"/>
      <c r="O9603" s="1"/>
      <c r="P9603" s="1"/>
      <c r="T9603" s="1"/>
      <c r="U9603" s="1"/>
    </row>
    <row r="9604" spans="8:21" x14ac:dyDescent="0.3">
      <c r="H9604" s="1"/>
      <c r="K9604" s="1"/>
      <c r="O9604" s="1"/>
      <c r="P9604" s="1"/>
      <c r="T9604" s="1"/>
      <c r="U9604" s="1"/>
    </row>
    <row r="9605" spans="8:21" x14ac:dyDescent="0.3">
      <c r="H9605" s="1"/>
      <c r="K9605" s="1"/>
      <c r="O9605" s="1"/>
      <c r="P9605" s="1"/>
      <c r="T9605" s="1"/>
      <c r="U9605" s="1"/>
    </row>
    <row r="9606" spans="8:21" x14ac:dyDescent="0.3">
      <c r="H9606" s="1"/>
      <c r="K9606" s="1"/>
      <c r="O9606" s="1"/>
      <c r="P9606" s="1"/>
      <c r="T9606" s="1"/>
      <c r="U9606" s="1"/>
    </row>
    <row r="9607" spans="8:21" x14ac:dyDescent="0.3">
      <c r="H9607" s="1"/>
      <c r="K9607" s="1"/>
      <c r="O9607" s="1"/>
      <c r="P9607" s="1"/>
      <c r="T9607" s="1"/>
      <c r="U9607" s="1"/>
    </row>
    <row r="9608" spans="8:21" x14ac:dyDescent="0.3">
      <c r="H9608" s="1"/>
      <c r="K9608" s="1"/>
      <c r="O9608" s="1"/>
      <c r="P9608" s="1"/>
      <c r="T9608" s="1"/>
      <c r="U9608" s="1"/>
    </row>
    <row r="9609" spans="8:21" x14ac:dyDescent="0.3">
      <c r="H9609" s="1"/>
      <c r="K9609" s="1"/>
      <c r="O9609" s="1"/>
      <c r="P9609" s="1"/>
      <c r="T9609" s="1"/>
      <c r="U9609" s="1"/>
    </row>
    <row r="9610" spans="8:21" x14ac:dyDescent="0.3">
      <c r="H9610" s="1"/>
      <c r="K9610" s="1"/>
      <c r="O9610" s="1"/>
      <c r="P9610" s="1"/>
      <c r="T9610" s="1"/>
      <c r="U9610" s="1"/>
    </row>
    <row r="9611" spans="8:21" x14ac:dyDescent="0.3">
      <c r="H9611" s="1"/>
      <c r="K9611" s="1"/>
      <c r="O9611" s="1"/>
      <c r="P9611" s="1"/>
      <c r="T9611" s="1"/>
      <c r="U9611" s="1"/>
    </row>
    <row r="9612" spans="8:21" x14ac:dyDescent="0.3">
      <c r="H9612" s="1"/>
      <c r="K9612" s="1"/>
      <c r="O9612" s="1"/>
      <c r="P9612" s="1"/>
      <c r="T9612" s="1"/>
      <c r="U9612" s="1"/>
    </row>
    <row r="9613" spans="8:21" x14ac:dyDescent="0.3">
      <c r="H9613" s="1"/>
      <c r="K9613" s="1"/>
      <c r="O9613" s="1"/>
      <c r="P9613" s="1"/>
      <c r="T9613" s="1"/>
      <c r="U9613" s="1"/>
    </row>
    <row r="9614" spans="8:21" x14ac:dyDescent="0.3">
      <c r="H9614" s="1"/>
      <c r="K9614" s="1"/>
      <c r="O9614" s="1"/>
      <c r="P9614" s="1"/>
      <c r="T9614" s="1"/>
      <c r="U9614" s="1"/>
    </row>
    <row r="9615" spans="8:21" x14ac:dyDescent="0.3">
      <c r="H9615" s="1"/>
      <c r="K9615" s="1"/>
      <c r="O9615" s="1"/>
      <c r="P9615" s="1"/>
      <c r="T9615" s="1"/>
      <c r="U9615" s="1"/>
    </row>
    <row r="9616" spans="8:21" x14ac:dyDescent="0.3">
      <c r="H9616" s="1"/>
      <c r="K9616" s="1"/>
      <c r="O9616" s="1"/>
      <c r="P9616" s="1"/>
      <c r="T9616" s="1"/>
      <c r="U9616" s="1"/>
    </row>
    <row r="9617" spans="8:21" x14ac:dyDescent="0.3">
      <c r="H9617" s="1"/>
      <c r="K9617" s="1"/>
      <c r="O9617" s="1"/>
      <c r="P9617" s="1"/>
      <c r="T9617" s="1"/>
      <c r="U9617" s="1"/>
    </row>
    <row r="9618" spans="8:21" x14ac:dyDescent="0.3">
      <c r="H9618" s="1"/>
      <c r="K9618" s="1"/>
      <c r="O9618" s="1"/>
      <c r="P9618" s="1"/>
      <c r="T9618" s="1"/>
      <c r="U9618" s="1"/>
    </row>
    <row r="9619" spans="8:21" x14ac:dyDescent="0.3">
      <c r="H9619" s="1"/>
      <c r="K9619" s="1"/>
      <c r="O9619" s="1"/>
      <c r="P9619" s="1"/>
      <c r="T9619" s="1"/>
      <c r="U9619" s="1"/>
    </row>
    <row r="9620" spans="8:21" x14ac:dyDescent="0.3">
      <c r="H9620" s="1"/>
      <c r="K9620" s="1"/>
      <c r="O9620" s="1"/>
      <c r="P9620" s="1"/>
      <c r="T9620" s="1"/>
      <c r="U9620" s="1"/>
    </row>
    <row r="9621" spans="8:21" x14ac:dyDescent="0.3">
      <c r="H9621" s="1"/>
      <c r="K9621" s="1"/>
      <c r="O9621" s="1"/>
      <c r="P9621" s="1"/>
      <c r="T9621" s="1"/>
      <c r="U9621" s="1"/>
    </row>
    <row r="9622" spans="8:21" x14ac:dyDescent="0.3">
      <c r="H9622" s="1"/>
      <c r="K9622" s="1"/>
      <c r="O9622" s="1"/>
      <c r="P9622" s="1"/>
      <c r="T9622" s="1"/>
      <c r="U9622" s="1"/>
    </row>
    <row r="9623" spans="8:21" x14ac:dyDescent="0.3">
      <c r="H9623" s="1"/>
      <c r="K9623" s="1"/>
      <c r="O9623" s="1"/>
      <c r="P9623" s="1"/>
      <c r="T9623" s="1"/>
      <c r="U9623" s="1"/>
    </row>
    <row r="9624" spans="8:21" x14ac:dyDescent="0.3">
      <c r="H9624" s="1"/>
      <c r="K9624" s="1"/>
      <c r="O9624" s="1"/>
      <c r="P9624" s="1"/>
      <c r="T9624" s="1"/>
      <c r="U9624" s="1"/>
    </row>
    <row r="9625" spans="8:21" x14ac:dyDescent="0.3">
      <c r="H9625" s="1"/>
      <c r="K9625" s="1"/>
      <c r="O9625" s="1"/>
      <c r="P9625" s="1"/>
      <c r="T9625" s="1"/>
      <c r="U9625" s="1"/>
    </row>
    <row r="9626" spans="8:21" x14ac:dyDescent="0.3">
      <c r="H9626" s="1"/>
      <c r="K9626" s="1"/>
      <c r="O9626" s="1"/>
      <c r="P9626" s="1"/>
      <c r="T9626" s="1"/>
      <c r="U9626" s="1"/>
    </row>
    <row r="9627" spans="8:21" x14ac:dyDescent="0.3">
      <c r="H9627" s="1"/>
      <c r="K9627" s="1"/>
      <c r="O9627" s="1"/>
      <c r="P9627" s="1"/>
      <c r="T9627" s="1"/>
      <c r="U9627" s="1"/>
    </row>
    <row r="9628" spans="8:21" x14ac:dyDescent="0.3">
      <c r="H9628" s="1"/>
      <c r="K9628" s="1"/>
      <c r="O9628" s="1"/>
      <c r="P9628" s="1"/>
      <c r="T9628" s="1"/>
      <c r="U9628" s="1"/>
    </row>
    <row r="9629" spans="8:21" x14ac:dyDescent="0.3">
      <c r="H9629" s="1"/>
      <c r="K9629" s="1"/>
      <c r="O9629" s="1"/>
      <c r="P9629" s="1"/>
      <c r="T9629" s="1"/>
      <c r="U9629" s="1"/>
    </row>
    <row r="9630" spans="8:21" x14ac:dyDescent="0.3">
      <c r="H9630" s="1"/>
      <c r="K9630" s="1"/>
      <c r="O9630" s="1"/>
      <c r="P9630" s="1"/>
      <c r="T9630" s="1"/>
      <c r="U9630" s="1"/>
    </row>
    <row r="9631" spans="8:21" x14ac:dyDescent="0.3">
      <c r="H9631" s="1"/>
      <c r="K9631" s="1"/>
      <c r="O9631" s="1"/>
      <c r="P9631" s="1"/>
      <c r="T9631" s="1"/>
      <c r="U9631" s="1"/>
    </row>
    <row r="9632" spans="8:21" x14ac:dyDescent="0.3">
      <c r="H9632" s="1"/>
      <c r="K9632" s="1"/>
      <c r="O9632" s="1"/>
      <c r="P9632" s="1"/>
      <c r="T9632" s="1"/>
      <c r="U9632" s="1"/>
    </row>
    <row r="9633" spans="8:21" x14ac:dyDescent="0.3">
      <c r="H9633" s="1"/>
      <c r="K9633" s="1"/>
      <c r="O9633" s="1"/>
      <c r="P9633" s="1"/>
      <c r="T9633" s="1"/>
      <c r="U9633" s="1"/>
    </row>
    <row r="9634" spans="8:21" x14ac:dyDescent="0.3">
      <c r="H9634" s="1"/>
      <c r="K9634" s="1"/>
      <c r="O9634" s="1"/>
      <c r="P9634" s="1"/>
      <c r="T9634" s="1"/>
      <c r="U9634" s="1"/>
    </row>
    <row r="9635" spans="8:21" x14ac:dyDescent="0.3">
      <c r="H9635" s="1"/>
      <c r="K9635" s="1"/>
      <c r="O9635" s="1"/>
      <c r="P9635" s="1"/>
      <c r="T9635" s="1"/>
      <c r="U9635" s="1"/>
    </row>
    <row r="9636" spans="8:21" x14ac:dyDescent="0.3">
      <c r="H9636" s="1"/>
      <c r="K9636" s="1"/>
      <c r="O9636" s="1"/>
      <c r="P9636" s="1"/>
      <c r="T9636" s="1"/>
      <c r="U9636" s="1"/>
    </row>
    <row r="9637" spans="8:21" x14ac:dyDescent="0.3">
      <c r="H9637" s="1"/>
      <c r="K9637" s="1"/>
      <c r="O9637" s="1"/>
      <c r="P9637" s="1"/>
      <c r="T9637" s="1"/>
      <c r="U9637" s="1"/>
    </row>
    <row r="9638" spans="8:21" x14ac:dyDescent="0.3">
      <c r="H9638" s="1"/>
      <c r="K9638" s="1"/>
      <c r="O9638" s="1"/>
      <c r="P9638" s="1"/>
      <c r="T9638" s="1"/>
      <c r="U9638" s="1"/>
    </row>
    <row r="9639" spans="8:21" x14ac:dyDescent="0.3">
      <c r="H9639" s="1"/>
      <c r="K9639" s="1"/>
      <c r="O9639" s="1"/>
      <c r="P9639" s="1"/>
      <c r="T9639" s="1"/>
      <c r="U9639" s="1"/>
    </row>
    <row r="9640" spans="8:21" x14ac:dyDescent="0.3">
      <c r="H9640" s="1"/>
      <c r="K9640" s="1"/>
      <c r="O9640" s="1"/>
      <c r="P9640" s="1"/>
      <c r="T9640" s="1"/>
      <c r="U9640" s="1"/>
    </row>
    <row r="9641" spans="8:21" x14ac:dyDescent="0.3">
      <c r="H9641" s="1"/>
      <c r="K9641" s="1"/>
      <c r="O9641" s="1"/>
      <c r="P9641" s="1"/>
      <c r="T9641" s="1"/>
      <c r="U9641" s="1"/>
    </row>
    <row r="9642" spans="8:21" x14ac:dyDescent="0.3">
      <c r="H9642" s="1"/>
      <c r="K9642" s="1"/>
      <c r="O9642" s="1"/>
      <c r="P9642" s="1"/>
      <c r="T9642" s="1"/>
      <c r="U9642" s="1"/>
    </row>
    <row r="9643" spans="8:21" x14ac:dyDescent="0.3">
      <c r="H9643" s="1"/>
      <c r="K9643" s="1"/>
      <c r="O9643" s="1"/>
      <c r="P9643" s="1"/>
      <c r="T9643" s="1"/>
      <c r="U9643" s="1"/>
    </row>
    <row r="9644" spans="8:21" x14ac:dyDescent="0.3">
      <c r="H9644" s="1"/>
      <c r="K9644" s="1"/>
      <c r="O9644" s="1"/>
      <c r="P9644" s="1"/>
      <c r="T9644" s="1"/>
      <c r="U9644" s="1"/>
    </row>
    <row r="9645" spans="8:21" x14ac:dyDescent="0.3">
      <c r="H9645" s="1"/>
      <c r="K9645" s="1"/>
      <c r="O9645" s="1"/>
      <c r="P9645" s="1"/>
      <c r="T9645" s="1"/>
      <c r="U9645" s="1"/>
    </row>
    <row r="9646" spans="8:21" x14ac:dyDescent="0.3">
      <c r="H9646" s="1"/>
      <c r="K9646" s="1"/>
      <c r="O9646" s="1"/>
      <c r="P9646" s="1"/>
      <c r="T9646" s="1"/>
      <c r="U9646" s="1"/>
    </row>
    <row r="9647" spans="8:21" x14ac:dyDescent="0.3">
      <c r="H9647" s="1"/>
      <c r="K9647" s="1"/>
      <c r="O9647" s="1"/>
      <c r="P9647" s="1"/>
      <c r="T9647" s="1"/>
      <c r="U9647" s="1"/>
    </row>
    <row r="9648" spans="8:21" x14ac:dyDescent="0.3">
      <c r="H9648" s="1"/>
      <c r="K9648" s="1"/>
      <c r="O9648" s="1"/>
      <c r="P9648" s="1"/>
      <c r="T9648" s="1"/>
      <c r="U9648" s="1"/>
    </row>
    <row r="9649" spans="8:21" x14ac:dyDescent="0.3">
      <c r="H9649" s="1"/>
      <c r="K9649" s="1"/>
      <c r="O9649" s="1"/>
      <c r="P9649" s="1"/>
      <c r="T9649" s="1"/>
      <c r="U9649" s="1"/>
    </row>
    <row r="9650" spans="8:21" x14ac:dyDescent="0.3">
      <c r="H9650" s="1"/>
      <c r="K9650" s="1"/>
      <c r="O9650" s="1"/>
      <c r="P9650" s="1"/>
      <c r="T9650" s="1"/>
      <c r="U9650" s="1"/>
    </row>
    <row r="9651" spans="8:21" x14ac:dyDescent="0.3">
      <c r="H9651" s="1"/>
      <c r="K9651" s="1"/>
      <c r="O9651" s="1"/>
      <c r="P9651" s="1"/>
      <c r="T9651" s="1"/>
      <c r="U9651" s="1"/>
    </row>
    <row r="9652" spans="8:21" x14ac:dyDescent="0.3">
      <c r="H9652" s="1"/>
      <c r="K9652" s="1"/>
      <c r="O9652" s="1"/>
      <c r="P9652" s="1"/>
      <c r="T9652" s="1"/>
      <c r="U9652" s="1"/>
    </row>
    <row r="9653" spans="8:21" x14ac:dyDescent="0.3">
      <c r="H9653" s="1"/>
      <c r="K9653" s="1"/>
      <c r="O9653" s="1"/>
      <c r="P9653" s="1"/>
      <c r="T9653" s="1"/>
      <c r="U9653" s="1"/>
    </row>
    <row r="9654" spans="8:21" x14ac:dyDescent="0.3">
      <c r="H9654" s="1"/>
      <c r="K9654" s="1"/>
      <c r="O9654" s="1"/>
      <c r="P9654" s="1"/>
      <c r="T9654" s="1"/>
      <c r="U9654" s="1"/>
    </row>
    <row r="9655" spans="8:21" x14ac:dyDescent="0.3">
      <c r="H9655" s="1"/>
      <c r="K9655" s="1"/>
      <c r="O9655" s="1"/>
      <c r="P9655" s="1"/>
      <c r="T9655" s="1"/>
      <c r="U9655" s="1"/>
    </row>
    <row r="9656" spans="8:21" x14ac:dyDescent="0.3">
      <c r="H9656" s="1"/>
      <c r="K9656" s="1"/>
      <c r="O9656" s="1"/>
      <c r="P9656" s="1"/>
      <c r="T9656" s="1"/>
      <c r="U9656" s="1"/>
    </row>
    <row r="9657" spans="8:21" x14ac:dyDescent="0.3">
      <c r="H9657" s="1"/>
      <c r="K9657" s="1"/>
      <c r="O9657" s="1"/>
      <c r="P9657" s="1"/>
      <c r="T9657" s="1"/>
      <c r="U9657" s="1"/>
    </row>
    <row r="9658" spans="8:21" x14ac:dyDescent="0.3">
      <c r="H9658" s="1"/>
      <c r="K9658" s="1"/>
      <c r="O9658" s="1"/>
      <c r="P9658" s="1"/>
      <c r="T9658" s="1"/>
      <c r="U9658" s="1"/>
    </row>
    <row r="9659" spans="8:21" x14ac:dyDescent="0.3">
      <c r="H9659" s="1"/>
      <c r="K9659" s="1"/>
      <c r="O9659" s="1"/>
      <c r="P9659" s="1"/>
      <c r="T9659" s="1"/>
      <c r="U9659" s="1"/>
    </row>
    <row r="9660" spans="8:21" x14ac:dyDescent="0.3">
      <c r="H9660" s="1"/>
      <c r="K9660" s="1"/>
      <c r="O9660" s="1"/>
      <c r="P9660" s="1"/>
      <c r="T9660" s="1"/>
      <c r="U9660" s="1"/>
    </row>
    <row r="9661" spans="8:21" x14ac:dyDescent="0.3">
      <c r="H9661" s="1"/>
      <c r="K9661" s="1"/>
      <c r="O9661" s="1"/>
      <c r="P9661" s="1"/>
      <c r="T9661" s="1"/>
      <c r="U9661" s="1"/>
    </row>
    <row r="9662" spans="8:21" x14ac:dyDescent="0.3">
      <c r="H9662" s="1"/>
      <c r="K9662" s="1"/>
      <c r="O9662" s="1"/>
      <c r="P9662" s="1"/>
      <c r="T9662" s="1"/>
      <c r="U9662" s="1"/>
    </row>
    <row r="9663" spans="8:21" x14ac:dyDescent="0.3">
      <c r="H9663" s="1"/>
      <c r="K9663" s="1"/>
      <c r="O9663" s="1"/>
      <c r="P9663" s="1"/>
      <c r="T9663" s="1"/>
      <c r="U9663" s="1"/>
    </row>
    <row r="9664" spans="8:21" x14ac:dyDescent="0.3">
      <c r="H9664" s="1"/>
      <c r="K9664" s="1"/>
      <c r="O9664" s="1"/>
      <c r="P9664" s="1"/>
      <c r="T9664" s="1"/>
      <c r="U9664" s="1"/>
    </row>
    <row r="9665" spans="8:21" x14ac:dyDescent="0.3">
      <c r="H9665" s="1"/>
      <c r="K9665" s="1"/>
      <c r="O9665" s="1"/>
      <c r="P9665" s="1"/>
      <c r="T9665" s="1"/>
      <c r="U9665" s="1"/>
    </row>
    <row r="9666" spans="8:21" x14ac:dyDescent="0.3">
      <c r="H9666" s="1"/>
      <c r="K9666" s="1"/>
      <c r="O9666" s="1"/>
      <c r="P9666" s="1"/>
      <c r="T9666" s="1"/>
      <c r="U9666" s="1"/>
    </row>
    <row r="9667" spans="8:21" x14ac:dyDescent="0.3">
      <c r="H9667" s="1"/>
      <c r="K9667" s="1"/>
      <c r="O9667" s="1"/>
      <c r="P9667" s="1"/>
      <c r="T9667" s="1"/>
      <c r="U9667" s="1"/>
    </row>
    <row r="9668" spans="8:21" x14ac:dyDescent="0.3">
      <c r="H9668" s="1"/>
      <c r="K9668" s="1"/>
      <c r="O9668" s="1"/>
      <c r="P9668" s="1"/>
      <c r="T9668" s="1"/>
      <c r="U9668" s="1"/>
    </row>
    <row r="9669" spans="8:21" x14ac:dyDescent="0.3">
      <c r="H9669" s="1"/>
      <c r="K9669" s="1"/>
      <c r="O9669" s="1"/>
      <c r="P9669" s="1"/>
      <c r="T9669" s="1"/>
      <c r="U9669" s="1"/>
    </row>
    <row r="9670" spans="8:21" x14ac:dyDescent="0.3">
      <c r="H9670" s="1"/>
      <c r="K9670" s="1"/>
      <c r="O9670" s="1"/>
      <c r="P9670" s="1"/>
      <c r="T9670" s="1"/>
      <c r="U9670" s="1"/>
    </row>
    <row r="9671" spans="8:21" x14ac:dyDescent="0.3">
      <c r="H9671" s="1"/>
      <c r="K9671" s="1"/>
      <c r="O9671" s="1"/>
      <c r="P9671" s="1"/>
      <c r="T9671" s="1"/>
      <c r="U9671" s="1"/>
    </row>
    <row r="9672" spans="8:21" x14ac:dyDescent="0.3">
      <c r="H9672" s="1"/>
      <c r="K9672" s="1"/>
      <c r="O9672" s="1"/>
      <c r="P9672" s="1"/>
      <c r="T9672" s="1"/>
      <c r="U9672" s="1"/>
    </row>
    <row r="9673" spans="8:21" x14ac:dyDescent="0.3">
      <c r="H9673" s="1"/>
      <c r="K9673" s="1"/>
      <c r="O9673" s="1"/>
      <c r="P9673" s="1"/>
      <c r="T9673" s="1"/>
      <c r="U9673" s="1"/>
    </row>
    <row r="9674" spans="8:21" x14ac:dyDescent="0.3">
      <c r="H9674" s="1"/>
      <c r="K9674" s="1"/>
      <c r="O9674" s="1"/>
      <c r="P9674" s="1"/>
      <c r="T9674" s="1"/>
      <c r="U9674" s="1"/>
    </row>
    <row r="9675" spans="8:21" x14ac:dyDescent="0.3">
      <c r="H9675" s="1"/>
      <c r="K9675" s="1"/>
      <c r="O9675" s="1"/>
      <c r="P9675" s="1"/>
      <c r="T9675" s="1"/>
      <c r="U9675" s="1"/>
    </row>
    <row r="9676" spans="8:21" x14ac:dyDescent="0.3">
      <c r="H9676" s="1"/>
      <c r="K9676" s="1"/>
      <c r="O9676" s="1"/>
      <c r="P9676" s="1"/>
      <c r="T9676" s="1"/>
      <c r="U9676" s="1"/>
    </row>
    <row r="9677" spans="8:21" x14ac:dyDescent="0.3">
      <c r="H9677" s="1"/>
      <c r="K9677" s="1"/>
      <c r="O9677" s="1"/>
      <c r="P9677" s="1"/>
      <c r="T9677" s="1"/>
      <c r="U9677" s="1"/>
    </row>
    <row r="9678" spans="8:21" x14ac:dyDescent="0.3">
      <c r="H9678" s="1"/>
      <c r="K9678" s="1"/>
      <c r="O9678" s="1"/>
      <c r="P9678" s="1"/>
      <c r="T9678" s="1"/>
      <c r="U9678" s="1"/>
    </row>
    <row r="9679" spans="8:21" x14ac:dyDescent="0.3">
      <c r="H9679" s="1"/>
      <c r="K9679" s="1"/>
      <c r="O9679" s="1"/>
      <c r="P9679" s="1"/>
      <c r="T9679" s="1"/>
      <c r="U9679" s="1"/>
    </row>
    <row r="9680" spans="8:21" x14ac:dyDescent="0.3">
      <c r="H9680" s="1"/>
      <c r="K9680" s="1"/>
      <c r="O9680" s="1"/>
      <c r="P9680" s="1"/>
      <c r="T9680" s="1"/>
      <c r="U9680" s="1"/>
    </row>
    <row r="9681" spans="8:21" x14ac:dyDescent="0.3">
      <c r="H9681" s="1"/>
      <c r="K9681" s="1"/>
      <c r="O9681" s="1"/>
      <c r="P9681" s="1"/>
      <c r="T9681" s="1"/>
      <c r="U9681" s="1"/>
    </row>
    <row r="9682" spans="8:21" x14ac:dyDescent="0.3">
      <c r="H9682" s="1"/>
      <c r="K9682" s="1"/>
      <c r="O9682" s="1"/>
      <c r="P9682" s="1"/>
      <c r="T9682" s="1"/>
      <c r="U9682" s="1"/>
    </row>
    <row r="9683" spans="8:21" x14ac:dyDescent="0.3">
      <c r="H9683" s="1"/>
      <c r="K9683" s="1"/>
      <c r="O9683" s="1"/>
      <c r="P9683" s="1"/>
      <c r="T9683" s="1"/>
      <c r="U9683" s="1"/>
    </row>
    <row r="9684" spans="8:21" x14ac:dyDescent="0.3">
      <c r="H9684" s="1"/>
      <c r="K9684" s="1"/>
      <c r="O9684" s="1"/>
      <c r="P9684" s="1"/>
      <c r="T9684" s="1"/>
      <c r="U9684" s="1"/>
    </row>
    <row r="9685" spans="8:21" x14ac:dyDescent="0.3">
      <c r="H9685" s="1"/>
      <c r="K9685" s="1"/>
      <c r="O9685" s="1"/>
      <c r="P9685" s="1"/>
      <c r="T9685" s="1"/>
      <c r="U9685" s="1"/>
    </row>
    <row r="9686" spans="8:21" x14ac:dyDescent="0.3">
      <c r="H9686" s="1"/>
      <c r="K9686" s="1"/>
      <c r="O9686" s="1"/>
      <c r="P9686" s="1"/>
      <c r="T9686" s="1"/>
      <c r="U9686" s="1"/>
    </row>
    <row r="9687" spans="8:21" x14ac:dyDescent="0.3">
      <c r="H9687" s="1"/>
      <c r="K9687" s="1"/>
      <c r="O9687" s="1"/>
      <c r="P9687" s="1"/>
      <c r="T9687" s="1"/>
      <c r="U9687" s="1"/>
    </row>
    <row r="9688" spans="8:21" x14ac:dyDescent="0.3">
      <c r="H9688" s="1"/>
      <c r="K9688" s="1"/>
      <c r="O9688" s="1"/>
      <c r="P9688" s="1"/>
      <c r="T9688" s="1"/>
      <c r="U9688" s="1"/>
    </row>
    <row r="9689" spans="8:21" x14ac:dyDescent="0.3">
      <c r="H9689" s="1"/>
      <c r="K9689" s="1"/>
      <c r="O9689" s="1"/>
      <c r="P9689" s="1"/>
      <c r="T9689" s="1"/>
      <c r="U9689" s="1"/>
    </row>
    <row r="9690" spans="8:21" x14ac:dyDescent="0.3">
      <c r="H9690" s="1"/>
      <c r="K9690" s="1"/>
      <c r="O9690" s="1"/>
      <c r="P9690" s="1"/>
      <c r="T9690" s="1"/>
      <c r="U9690" s="1"/>
    </row>
    <row r="9691" spans="8:21" x14ac:dyDescent="0.3">
      <c r="H9691" s="1"/>
      <c r="K9691" s="1"/>
      <c r="O9691" s="1"/>
      <c r="P9691" s="1"/>
      <c r="T9691" s="1"/>
      <c r="U9691" s="1"/>
    </row>
    <row r="9692" spans="8:21" x14ac:dyDescent="0.3">
      <c r="H9692" s="1"/>
      <c r="K9692" s="1"/>
      <c r="O9692" s="1"/>
      <c r="P9692" s="1"/>
      <c r="T9692" s="1"/>
      <c r="U9692" s="1"/>
    </row>
    <row r="9693" spans="8:21" x14ac:dyDescent="0.3">
      <c r="H9693" s="1"/>
      <c r="K9693" s="1"/>
      <c r="O9693" s="1"/>
      <c r="P9693" s="1"/>
      <c r="T9693" s="1"/>
      <c r="U9693" s="1"/>
    </row>
    <row r="9694" spans="8:21" x14ac:dyDescent="0.3">
      <c r="H9694" s="1"/>
      <c r="K9694" s="1"/>
      <c r="O9694" s="1"/>
      <c r="P9694" s="1"/>
      <c r="T9694" s="1"/>
      <c r="U9694" s="1"/>
    </row>
    <row r="9695" spans="8:21" x14ac:dyDescent="0.3">
      <c r="H9695" s="1"/>
      <c r="K9695" s="1"/>
      <c r="O9695" s="1"/>
      <c r="P9695" s="1"/>
      <c r="T9695" s="1"/>
      <c r="U9695" s="1"/>
    </row>
    <row r="9696" spans="8:21" x14ac:dyDescent="0.3">
      <c r="H9696" s="1"/>
      <c r="K9696" s="1"/>
      <c r="O9696" s="1"/>
      <c r="P9696" s="1"/>
      <c r="T9696" s="1"/>
      <c r="U9696" s="1"/>
    </row>
    <row r="9697" spans="8:21" x14ac:dyDescent="0.3">
      <c r="H9697" s="1"/>
      <c r="K9697" s="1"/>
      <c r="O9697" s="1"/>
      <c r="P9697" s="1"/>
      <c r="T9697" s="1"/>
      <c r="U9697" s="1"/>
    </row>
    <row r="9698" spans="8:21" x14ac:dyDescent="0.3">
      <c r="H9698" s="1"/>
      <c r="K9698" s="1"/>
      <c r="O9698" s="1"/>
      <c r="P9698" s="1"/>
      <c r="T9698" s="1"/>
      <c r="U9698" s="1"/>
    </row>
    <row r="9699" spans="8:21" x14ac:dyDescent="0.3">
      <c r="H9699" s="1"/>
      <c r="K9699" s="1"/>
      <c r="O9699" s="1"/>
      <c r="P9699" s="1"/>
      <c r="T9699" s="1"/>
      <c r="U9699" s="1"/>
    </row>
    <row r="9700" spans="8:21" x14ac:dyDescent="0.3">
      <c r="H9700" s="1"/>
      <c r="K9700" s="1"/>
      <c r="O9700" s="1"/>
      <c r="P9700" s="1"/>
      <c r="T9700" s="1"/>
      <c r="U9700" s="1"/>
    </row>
    <row r="9701" spans="8:21" x14ac:dyDescent="0.3">
      <c r="H9701" s="1"/>
      <c r="K9701" s="1"/>
      <c r="O9701" s="1"/>
      <c r="P9701" s="1"/>
      <c r="T9701" s="1"/>
      <c r="U9701" s="1"/>
    </row>
    <row r="9702" spans="8:21" x14ac:dyDescent="0.3">
      <c r="H9702" s="1"/>
      <c r="K9702" s="1"/>
      <c r="O9702" s="1"/>
      <c r="P9702" s="1"/>
      <c r="T9702" s="1"/>
      <c r="U9702" s="1"/>
    </row>
    <row r="9703" spans="8:21" x14ac:dyDescent="0.3">
      <c r="H9703" s="1"/>
      <c r="K9703" s="1"/>
      <c r="O9703" s="1"/>
      <c r="P9703" s="1"/>
      <c r="T9703" s="1"/>
      <c r="U9703" s="1"/>
    </row>
    <row r="9704" spans="8:21" x14ac:dyDescent="0.3">
      <c r="H9704" s="1"/>
      <c r="K9704" s="1"/>
      <c r="O9704" s="1"/>
      <c r="P9704" s="1"/>
      <c r="T9704" s="1"/>
      <c r="U9704" s="1"/>
    </row>
    <row r="9705" spans="8:21" x14ac:dyDescent="0.3">
      <c r="H9705" s="1"/>
      <c r="K9705" s="1"/>
      <c r="O9705" s="1"/>
      <c r="P9705" s="1"/>
      <c r="T9705" s="1"/>
      <c r="U9705" s="1"/>
    </row>
    <row r="9706" spans="8:21" x14ac:dyDescent="0.3">
      <c r="H9706" s="1"/>
      <c r="K9706" s="1"/>
      <c r="O9706" s="1"/>
      <c r="P9706" s="1"/>
      <c r="T9706" s="1"/>
      <c r="U9706" s="1"/>
    </row>
    <row r="9707" spans="8:21" x14ac:dyDescent="0.3">
      <c r="H9707" s="1"/>
      <c r="K9707" s="1"/>
      <c r="O9707" s="1"/>
      <c r="P9707" s="1"/>
      <c r="T9707" s="1"/>
      <c r="U9707" s="1"/>
    </row>
    <row r="9708" spans="8:21" x14ac:dyDescent="0.3">
      <c r="H9708" s="1"/>
      <c r="K9708" s="1"/>
      <c r="O9708" s="1"/>
      <c r="P9708" s="1"/>
      <c r="T9708" s="1"/>
      <c r="U9708" s="1"/>
    </row>
    <row r="9709" spans="8:21" x14ac:dyDescent="0.3">
      <c r="H9709" s="1"/>
      <c r="K9709" s="1"/>
      <c r="O9709" s="1"/>
      <c r="P9709" s="1"/>
      <c r="T9709" s="1"/>
      <c r="U9709" s="1"/>
    </row>
    <row r="9710" spans="8:21" x14ac:dyDescent="0.3">
      <c r="H9710" s="1"/>
      <c r="K9710" s="1"/>
      <c r="O9710" s="1"/>
      <c r="P9710" s="1"/>
      <c r="T9710" s="1"/>
      <c r="U9710" s="1"/>
    </row>
    <row r="9711" spans="8:21" x14ac:dyDescent="0.3">
      <c r="H9711" s="1"/>
      <c r="K9711" s="1"/>
      <c r="O9711" s="1"/>
      <c r="P9711" s="1"/>
      <c r="T9711" s="1"/>
      <c r="U9711" s="1"/>
    </row>
    <row r="9712" spans="8:21" x14ac:dyDescent="0.3">
      <c r="H9712" s="1"/>
      <c r="K9712" s="1"/>
      <c r="O9712" s="1"/>
      <c r="P9712" s="1"/>
      <c r="T9712" s="1"/>
      <c r="U9712" s="1"/>
    </row>
    <row r="9713" spans="8:21" x14ac:dyDescent="0.3">
      <c r="H9713" s="1"/>
      <c r="K9713" s="1"/>
      <c r="O9713" s="1"/>
      <c r="P9713" s="1"/>
      <c r="T9713" s="1"/>
      <c r="U9713" s="1"/>
    </row>
    <row r="9714" spans="8:21" x14ac:dyDescent="0.3">
      <c r="H9714" s="1"/>
      <c r="K9714" s="1"/>
      <c r="O9714" s="1"/>
      <c r="P9714" s="1"/>
      <c r="T9714" s="1"/>
      <c r="U9714" s="1"/>
    </row>
    <row r="9715" spans="8:21" x14ac:dyDescent="0.3">
      <c r="H9715" s="1"/>
      <c r="K9715" s="1"/>
      <c r="O9715" s="1"/>
      <c r="P9715" s="1"/>
      <c r="T9715" s="1"/>
      <c r="U9715" s="1"/>
    </row>
    <row r="9716" spans="8:21" x14ac:dyDescent="0.3">
      <c r="H9716" s="1"/>
      <c r="K9716" s="1"/>
      <c r="O9716" s="1"/>
      <c r="P9716" s="1"/>
      <c r="T9716" s="1"/>
      <c r="U9716" s="1"/>
    </row>
    <row r="9717" spans="8:21" x14ac:dyDescent="0.3">
      <c r="H9717" s="1"/>
      <c r="K9717" s="1"/>
      <c r="O9717" s="1"/>
      <c r="P9717" s="1"/>
      <c r="T9717" s="1"/>
      <c r="U9717" s="1"/>
    </row>
    <row r="9718" spans="8:21" x14ac:dyDescent="0.3">
      <c r="H9718" s="1"/>
      <c r="K9718" s="1"/>
      <c r="O9718" s="1"/>
      <c r="P9718" s="1"/>
      <c r="T9718" s="1"/>
      <c r="U9718" s="1"/>
    </row>
    <row r="9719" spans="8:21" x14ac:dyDescent="0.3">
      <c r="H9719" s="1"/>
      <c r="K9719" s="1"/>
      <c r="O9719" s="1"/>
      <c r="P9719" s="1"/>
      <c r="T9719" s="1"/>
      <c r="U9719" s="1"/>
    </row>
    <row r="9720" spans="8:21" x14ac:dyDescent="0.3">
      <c r="H9720" s="1"/>
      <c r="K9720" s="1"/>
      <c r="O9720" s="1"/>
      <c r="P9720" s="1"/>
      <c r="T9720" s="1"/>
      <c r="U9720" s="1"/>
    </row>
    <row r="9721" spans="8:21" x14ac:dyDescent="0.3">
      <c r="H9721" s="1"/>
      <c r="K9721" s="1"/>
      <c r="O9721" s="1"/>
      <c r="P9721" s="1"/>
      <c r="T9721" s="1"/>
      <c r="U9721" s="1"/>
    </row>
    <row r="9722" spans="8:21" x14ac:dyDescent="0.3">
      <c r="H9722" s="1"/>
      <c r="K9722" s="1"/>
      <c r="O9722" s="1"/>
      <c r="P9722" s="1"/>
      <c r="T9722" s="1"/>
      <c r="U9722" s="1"/>
    </row>
    <row r="9723" spans="8:21" x14ac:dyDescent="0.3">
      <c r="H9723" s="1"/>
      <c r="K9723" s="1"/>
      <c r="O9723" s="1"/>
      <c r="P9723" s="1"/>
      <c r="T9723" s="1"/>
      <c r="U9723" s="1"/>
    </row>
    <row r="9724" spans="8:21" x14ac:dyDescent="0.3">
      <c r="H9724" s="1"/>
      <c r="K9724" s="1"/>
      <c r="O9724" s="1"/>
      <c r="P9724" s="1"/>
      <c r="T9724" s="1"/>
      <c r="U9724" s="1"/>
    </row>
    <row r="9725" spans="8:21" x14ac:dyDescent="0.3">
      <c r="H9725" s="1"/>
      <c r="K9725" s="1"/>
      <c r="O9725" s="1"/>
      <c r="P9725" s="1"/>
      <c r="T9725" s="1"/>
      <c r="U9725" s="1"/>
    </row>
    <row r="9726" spans="8:21" x14ac:dyDescent="0.3">
      <c r="H9726" s="1"/>
      <c r="K9726" s="1"/>
      <c r="O9726" s="1"/>
      <c r="P9726" s="1"/>
      <c r="T9726" s="1"/>
      <c r="U9726" s="1"/>
    </row>
    <row r="9727" spans="8:21" x14ac:dyDescent="0.3">
      <c r="H9727" s="1"/>
      <c r="K9727" s="1"/>
      <c r="O9727" s="1"/>
      <c r="P9727" s="1"/>
      <c r="T9727" s="1"/>
      <c r="U9727" s="1"/>
    </row>
    <row r="9728" spans="8:21" x14ac:dyDescent="0.3">
      <c r="H9728" s="1"/>
      <c r="K9728" s="1"/>
      <c r="O9728" s="1"/>
      <c r="P9728" s="1"/>
      <c r="T9728" s="1"/>
      <c r="U9728" s="1"/>
    </row>
    <row r="9729" spans="8:21" x14ac:dyDescent="0.3">
      <c r="H9729" s="1"/>
      <c r="K9729" s="1"/>
      <c r="O9729" s="1"/>
      <c r="P9729" s="1"/>
      <c r="T9729" s="1"/>
      <c r="U9729" s="1"/>
    </row>
    <row r="9730" spans="8:21" x14ac:dyDescent="0.3">
      <c r="H9730" s="1"/>
      <c r="K9730" s="1"/>
      <c r="O9730" s="1"/>
      <c r="P9730" s="1"/>
      <c r="T9730" s="1"/>
      <c r="U9730" s="1"/>
    </row>
    <row r="9731" spans="8:21" x14ac:dyDescent="0.3">
      <c r="H9731" s="1"/>
      <c r="K9731" s="1"/>
      <c r="O9731" s="1"/>
      <c r="P9731" s="1"/>
      <c r="T9731" s="1"/>
      <c r="U9731" s="1"/>
    </row>
    <row r="9732" spans="8:21" x14ac:dyDescent="0.3">
      <c r="H9732" s="1"/>
      <c r="K9732" s="1"/>
      <c r="O9732" s="1"/>
      <c r="P9732" s="1"/>
      <c r="T9732" s="1"/>
      <c r="U9732" s="1"/>
    </row>
    <row r="9733" spans="8:21" x14ac:dyDescent="0.3">
      <c r="H9733" s="1"/>
      <c r="K9733" s="1"/>
      <c r="O9733" s="1"/>
      <c r="P9733" s="1"/>
      <c r="T9733" s="1"/>
      <c r="U9733" s="1"/>
    </row>
    <row r="9734" spans="8:21" x14ac:dyDescent="0.3">
      <c r="H9734" s="1"/>
      <c r="K9734" s="1"/>
      <c r="O9734" s="1"/>
      <c r="P9734" s="1"/>
      <c r="T9734" s="1"/>
      <c r="U9734" s="1"/>
    </row>
    <row r="9735" spans="8:21" x14ac:dyDescent="0.3">
      <c r="H9735" s="1"/>
      <c r="K9735" s="1"/>
      <c r="O9735" s="1"/>
      <c r="P9735" s="1"/>
      <c r="T9735" s="1"/>
      <c r="U9735" s="1"/>
    </row>
    <row r="9736" spans="8:21" x14ac:dyDescent="0.3">
      <c r="H9736" s="1"/>
      <c r="K9736" s="1"/>
      <c r="O9736" s="1"/>
      <c r="P9736" s="1"/>
      <c r="T9736" s="1"/>
      <c r="U9736" s="1"/>
    </row>
    <row r="9737" spans="8:21" x14ac:dyDescent="0.3">
      <c r="H9737" s="1"/>
      <c r="K9737" s="1"/>
      <c r="O9737" s="1"/>
      <c r="P9737" s="1"/>
      <c r="T9737" s="1"/>
      <c r="U9737" s="1"/>
    </row>
    <row r="9738" spans="8:21" x14ac:dyDescent="0.3">
      <c r="H9738" s="1"/>
      <c r="K9738" s="1"/>
      <c r="O9738" s="1"/>
      <c r="P9738" s="1"/>
      <c r="T9738" s="1"/>
      <c r="U9738" s="1"/>
    </row>
    <row r="9739" spans="8:21" x14ac:dyDescent="0.3">
      <c r="H9739" s="1"/>
      <c r="K9739" s="1"/>
      <c r="O9739" s="1"/>
      <c r="P9739" s="1"/>
      <c r="T9739" s="1"/>
      <c r="U9739" s="1"/>
    </row>
    <row r="9740" spans="8:21" x14ac:dyDescent="0.3">
      <c r="H9740" s="1"/>
      <c r="K9740" s="1"/>
      <c r="O9740" s="1"/>
      <c r="P9740" s="1"/>
      <c r="T9740" s="1"/>
      <c r="U9740" s="1"/>
    </row>
    <row r="9741" spans="8:21" x14ac:dyDescent="0.3">
      <c r="H9741" s="1"/>
      <c r="K9741" s="1"/>
      <c r="O9741" s="1"/>
      <c r="P9741" s="1"/>
      <c r="T9741" s="1"/>
      <c r="U9741" s="1"/>
    </row>
    <row r="9742" spans="8:21" x14ac:dyDescent="0.3">
      <c r="H9742" s="1"/>
      <c r="K9742" s="1"/>
      <c r="O9742" s="1"/>
      <c r="P9742" s="1"/>
      <c r="T9742" s="1"/>
      <c r="U9742" s="1"/>
    </row>
    <row r="9743" spans="8:21" x14ac:dyDescent="0.3">
      <c r="H9743" s="1"/>
      <c r="K9743" s="1"/>
      <c r="O9743" s="1"/>
      <c r="P9743" s="1"/>
      <c r="T9743" s="1"/>
      <c r="U9743" s="1"/>
    </row>
    <row r="9744" spans="8:21" x14ac:dyDescent="0.3">
      <c r="H9744" s="1"/>
      <c r="K9744" s="1"/>
      <c r="O9744" s="1"/>
      <c r="P9744" s="1"/>
      <c r="T9744" s="1"/>
      <c r="U9744" s="1"/>
    </row>
    <row r="9745" spans="8:21" x14ac:dyDescent="0.3">
      <c r="H9745" s="1"/>
      <c r="K9745" s="1"/>
      <c r="O9745" s="1"/>
      <c r="P9745" s="1"/>
      <c r="T9745" s="1"/>
      <c r="U9745" s="1"/>
    </row>
    <row r="9746" spans="8:21" x14ac:dyDescent="0.3">
      <c r="H9746" s="1"/>
      <c r="K9746" s="1"/>
      <c r="O9746" s="1"/>
      <c r="P9746" s="1"/>
      <c r="T9746" s="1"/>
      <c r="U9746" s="1"/>
    </row>
    <row r="9747" spans="8:21" x14ac:dyDescent="0.3">
      <c r="H9747" s="1"/>
      <c r="K9747" s="1"/>
      <c r="O9747" s="1"/>
      <c r="P9747" s="1"/>
      <c r="T9747" s="1"/>
      <c r="U9747" s="1"/>
    </row>
    <row r="9748" spans="8:21" x14ac:dyDescent="0.3">
      <c r="H9748" s="1"/>
      <c r="K9748" s="1"/>
      <c r="O9748" s="1"/>
      <c r="P9748" s="1"/>
      <c r="T9748" s="1"/>
      <c r="U9748" s="1"/>
    </row>
    <row r="9749" spans="8:21" x14ac:dyDescent="0.3">
      <c r="H9749" s="1"/>
      <c r="K9749" s="1"/>
      <c r="O9749" s="1"/>
      <c r="P9749" s="1"/>
      <c r="T9749" s="1"/>
      <c r="U9749" s="1"/>
    </row>
    <row r="9750" spans="8:21" x14ac:dyDescent="0.3">
      <c r="H9750" s="1"/>
      <c r="K9750" s="1"/>
      <c r="O9750" s="1"/>
      <c r="P9750" s="1"/>
      <c r="T9750" s="1"/>
      <c r="U9750" s="1"/>
    </row>
    <row r="9751" spans="8:21" x14ac:dyDescent="0.3">
      <c r="H9751" s="1"/>
      <c r="K9751" s="1"/>
      <c r="O9751" s="1"/>
      <c r="P9751" s="1"/>
      <c r="T9751" s="1"/>
      <c r="U9751" s="1"/>
    </row>
    <row r="9752" spans="8:21" x14ac:dyDescent="0.3">
      <c r="H9752" s="1"/>
      <c r="K9752" s="1"/>
      <c r="O9752" s="1"/>
      <c r="P9752" s="1"/>
      <c r="T9752" s="1"/>
      <c r="U9752" s="1"/>
    </row>
    <row r="9753" spans="8:21" x14ac:dyDescent="0.3">
      <c r="H9753" s="1"/>
      <c r="K9753" s="1"/>
      <c r="O9753" s="1"/>
      <c r="P9753" s="1"/>
      <c r="T9753" s="1"/>
      <c r="U9753" s="1"/>
    </row>
    <row r="9754" spans="8:21" x14ac:dyDescent="0.3">
      <c r="H9754" s="1"/>
      <c r="K9754" s="1"/>
      <c r="O9754" s="1"/>
      <c r="P9754" s="1"/>
      <c r="T9754" s="1"/>
      <c r="U9754" s="1"/>
    </row>
    <row r="9755" spans="8:21" x14ac:dyDescent="0.3">
      <c r="H9755" s="1"/>
      <c r="K9755" s="1"/>
      <c r="O9755" s="1"/>
      <c r="P9755" s="1"/>
      <c r="T9755" s="1"/>
      <c r="U9755" s="1"/>
    </row>
    <row r="9756" spans="8:21" x14ac:dyDescent="0.3">
      <c r="H9756" s="1"/>
      <c r="K9756" s="1"/>
      <c r="O9756" s="1"/>
      <c r="P9756" s="1"/>
      <c r="T9756" s="1"/>
      <c r="U9756" s="1"/>
    </row>
    <row r="9757" spans="8:21" x14ac:dyDescent="0.3">
      <c r="H9757" s="1"/>
      <c r="K9757" s="1"/>
      <c r="O9757" s="1"/>
      <c r="P9757" s="1"/>
      <c r="T9757" s="1"/>
      <c r="U9757" s="1"/>
    </row>
    <row r="9758" spans="8:21" x14ac:dyDescent="0.3">
      <c r="H9758" s="1"/>
      <c r="K9758" s="1"/>
      <c r="O9758" s="1"/>
      <c r="P9758" s="1"/>
      <c r="T9758" s="1"/>
      <c r="U9758" s="1"/>
    </row>
    <row r="9759" spans="8:21" x14ac:dyDescent="0.3">
      <c r="H9759" s="1"/>
      <c r="K9759" s="1"/>
      <c r="O9759" s="1"/>
      <c r="P9759" s="1"/>
      <c r="T9759" s="1"/>
      <c r="U9759" s="1"/>
    </row>
    <row r="9760" spans="8:21" x14ac:dyDescent="0.3">
      <c r="H9760" s="1"/>
      <c r="K9760" s="1"/>
      <c r="O9760" s="1"/>
      <c r="P9760" s="1"/>
      <c r="T9760" s="1"/>
      <c r="U9760" s="1"/>
    </row>
    <row r="9761" spans="8:21" x14ac:dyDescent="0.3">
      <c r="H9761" s="1"/>
      <c r="K9761" s="1"/>
      <c r="O9761" s="1"/>
      <c r="P9761" s="1"/>
      <c r="T9761" s="1"/>
      <c r="U9761" s="1"/>
    </row>
    <row r="9762" spans="8:21" x14ac:dyDescent="0.3">
      <c r="H9762" s="1"/>
      <c r="K9762" s="1"/>
      <c r="O9762" s="1"/>
      <c r="P9762" s="1"/>
      <c r="T9762" s="1"/>
      <c r="U9762" s="1"/>
    </row>
    <row r="9763" spans="8:21" x14ac:dyDescent="0.3">
      <c r="H9763" s="1"/>
      <c r="K9763" s="1"/>
      <c r="O9763" s="1"/>
      <c r="P9763" s="1"/>
      <c r="T9763" s="1"/>
      <c r="U9763" s="1"/>
    </row>
    <row r="9764" spans="8:21" x14ac:dyDescent="0.3">
      <c r="H9764" s="1"/>
      <c r="K9764" s="1"/>
      <c r="O9764" s="1"/>
      <c r="P9764" s="1"/>
      <c r="T9764" s="1"/>
      <c r="U9764" s="1"/>
    </row>
    <row r="9765" spans="8:21" x14ac:dyDescent="0.3">
      <c r="H9765" s="1"/>
      <c r="K9765" s="1"/>
      <c r="O9765" s="1"/>
      <c r="P9765" s="1"/>
      <c r="T9765" s="1"/>
      <c r="U9765" s="1"/>
    </row>
    <row r="9766" spans="8:21" x14ac:dyDescent="0.3">
      <c r="H9766" s="1"/>
      <c r="K9766" s="1"/>
      <c r="O9766" s="1"/>
      <c r="P9766" s="1"/>
      <c r="T9766" s="1"/>
      <c r="U9766" s="1"/>
    </row>
    <row r="9767" spans="8:21" x14ac:dyDescent="0.3">
      <c r="H9767" s="1"/>
      <c r="K9767" s="1"/>
      <c r="O9767" s="1"/>
      <c r="P9767" s="1"/>
      <c r="T9767" s="1"/>
      <c r="U9767" s="1"/>
    </row>
    <row r="9768" spans="8:21" x14ac:dyDescent="0.3">
      <c r="H9768" s="1"/>
      <c r="K9768" s="1"/>
      <c r="O9768" s="1"/>
      <c r="P9768" s="1"/>
      <c r="T9768" s="1"/>
      <c r="U9768" s="1"/>
    </row>
    <row r="9769" spans="8:21" x14ac:dyDescent="0.3">
      <c r="H9769" s="1"/>
      <c r="K9769" s="1"/>
      <c r="O9769" s="1"/>
      <c r="P9769" s="1"/>
      <c r="T9769" s="1"/>
      <c r="U9769" s="1"/>
    </row>
    <row r="9770" spans="8:21" x14ac:dyDescent="0.3">
      <c r="H9770" s="1"/>
      <c r="K9770" s="1"/>
      <c r="O9770" s="1"/>
      <c r="P9770" s="1"/>
      <c r="T9770" s="1"/>
      <c r="U9770" s="1"/>
    </row>
    <row r="9771" spans="8:21" x14ac:dyDescent="0.3">
      <c r="H9771" s="1"/>
      <c r="K9771" s="1"/>
      <c r="O9771" s="1"/>
      <c r="P9771" s="1"/>
      <c r="T9771" s="1"/>
      <c r="U9771" s="1"/>
    </row>
    <row r="9772" spans="8:21" x14ac:dyDescent="0.3">
      <c r="H9772" s="1"/>
      <c r="K9772" s="1"/>
      <c r="O9772" s="1"/>
      <c r="P9772" s="1"/>
      <c r="T9772" s="1"/>
      <c r="U9772" s="1"/>
    </row>
    <row r="9773" spans="8:21" x14ac:dyDescent="0.3">
      <c r="H9773" s="1"/>
      <c r="K9773" s="1"/>
      <c r="O9773" s="1"/>
      <c r="P9773" s="1"/>
      <c r="T9773" s="1"/>
      <c r="U9773" s="1"/>
    </row>
    <row r="9774" spans="8:21" x14ac:dyDescent="0.3">
      <c r="H9774" s="1"/>
      <c r="K9774" s="1"/>
      <c r="O9774" s="1"/>
      <c r="P9774" s="1"/>
      <c r="T9774" s="1"/>
      <c r="U9774" s="1"/>
    </row>
    <row r="9775" spans="8:21" x14ac:dyDescent="0.3">
      <c r="H9775" s="1"/>
      <c r="K9775" s="1"/>
      <c r="O9775" s="1"/>
      <c r="P9775" s="1"/>
      <c r="T9775" s="1"/>
      <c r="U9775" s="1"/>
    </row>
    <row r="9776" spans="8:21" x14ac:dyDescent="0.3">
      <c r="H9776" s="1"/>
      <c r="K9776" s="1"/>
      <c r="O9776" s="1"/>
      <c r="P9776" s="1"/>
      <c r="T9776" s="1"/>
      <c r="U9776" s="1"/>
    </row>
    <row r="9777" spans="8:21" x14ac:dyDescent="0.3">
      <c r="H9777" s="1"/>
      <c r="K9777" s="1"/>
      <c r="O9777" s="1"/>
      <c r="P9777" s="1"/>
      <c r="T9777" s="1"/>
      <c r="U9777" s="1"/>
    </row>
    <row r="9778" spans="8:21" x14ac:dyDescent="0.3">
      <c r="H9778" s="1"/>
      <c r="K9778" s="1"/>
      <c r="O9778" s="1"/>
      <c r="P9778" s="1"/>
      <c r="T9778" s="1"/>
      <c r="U9778" s="1"/>
    </row>
    <row r="9779" spans="8:21" x14ac:dyDescent="0.3">
      <c r="H9779" s="1"/>
      <c r="K9779" s="1"/>
      <c r="O9779" s="1"/>
      <c r="P9779" s="1"/>
      <c r="T9779" s="1"/>
      <c r="U9779" s="1"/>
    </row>
    <row r="9780" spans="8:21" x14ac:dyDescent="0.3">
      <c r="H9780" s="1"/>
      <c r="K9780" s="1"/>
      <c r="O9780" s="1"/>
      <c r="P9780" s="1"/>
      <c r="T9780" s="1"/>
      <c r="U9780" s="1"/>
    </row>
    <row r="9781" spans="8:21" x14ac:dyDescent="0.3">
      <c r="H9781" s="1"/>
      <c r="K9781" s="1"/>
      <c r="O9781" s="1"/>
      <c r="P9781" s="1"/>
      <c r="T9781" s="1"/>
      <c r="U9781" s="1"/>
    </row>
    <row r="9782" spans="8:21" x14ac:dyDescent="0.3">
      <c r="H9782" s="1"/>
      <c r="K9782" s="1"/>
      <c r="O9782" s="1"/>
      <c r="P9782" s="1"/>
      <c r="T9782" s="1"/>
      <c r="U9782" s="1"/>
    </row>
    <row r="9783" spans="8:21" x14ac:dyDescent="0.3">
      <c r="H9783" s="1"/>
      <c r="K9783" s="1"/>
      <c r="O9783" s="1"/>
      <c r="P9783" s="1"/>
      <c r="T9783" s="1"/>
      <c r="U9783" s="1"/>
    </row>
    <row r="9784" spans="8:21" x14ac:dyDescent="0.3">
      <c r="H9784" s="1"/>
      <c r="K9784" s="1"/>
      <c r="O9784" s="1"/>
      <c r="P9784" s="1"/>
      <c r="T9784" s="1"/>
      <c r="U9784" s="1"/>
    </row>
    <row r="9785" spans="8:21" x14ac:dyDescent="0.3">
      <c r="H9785" s="1"/>
      <c r="K9785" s="1"/>
      <c r="O9785" s="1"/>
      <c r="P9785" s="1"/>
      <c r="T9785" s="1"/>
      <c r="U9785" s="1"/>
    </row>
    <row r="9786" spans="8:21" x14ac:dyDescent="0.3">
      <c r="H9786" s="1"/>
      <c r="K9786" s="1"/>
      <c r="O9786" s="1"/>
      <c r="P9786" s="1"/>
      <c r="T9786" s="1"/>
      <c r="U9786" s="1"/>
    </row>
    <row r="9787" spans="8:21" x14ac:dyDescent="0.3">
      <c r="H9787" s="1"/>
      <c r="K9787" s="1"/>
      <c r="O9787" s="1"/>
      <c r="P9787" s="1"/>
      <c r="T9787" s="1"/>
      <c r="U9787" s="1"/>
    </row>
    <row r="9788" spans="8:21" x14ac:dyDescent="0.3">
      <c r="H9788" s="1"/>
      <c r="K9788" s="1"/>
      <c r="O9788" s="1"/>
      <c r="P9788" s="1"/>
      <c r="T9788" s="1"/>
      <c r="U9788" s="1"/>
    </row>
    <row r="9789" spans="8:21" x14ac:dyDescent="0.3">
      <c r="H9789" s="1"/>
      <c r="K9789" s="1"/>
      <c r="O9789" s="1"/>
      <c r="P9789" s="1"/>
      <c r="T9789" s="1"/>
      <c r="U9789" s="1"/>
    </row>
    <row r="9790" spans="8:21" x14ac:dyDescent="0.3">
      <c r="H9790" s="1"/>
      <c r="K9790" s="1"/>
      <c r="O9790" s="1"/>
      <c r="P9790" s="1"/>
      <c r="T9790" s="1"/>
      <c r="U9790" s="1"/>
    </row>
    <row r="9791" spans="8:21" x14ac:dyDescent="0.3">
      <c r="H9791" s="1"/>
      <c r="K9791" s="1"/>
      <c r="O9791" s="1"/>
      <c r="P9791" s="1"/>
      <c r="T9791" s="1"/>
      <c r="U9791" s="1"/>
    </row>
    <row r="9792" spans="8:21" x14ac:dyDescent="0.3">
      <c r="H9792" s="1"/>
      <c r="K9792" s="1"/>
      <c r="O9792" s="1"/>
      <c r="P9792" s="1"/>
      <c r="T9792" s="1"/>
      <c r="U9792" s="1"/>
    </row>
    <row r="9793" spans="8:21" x14ac:dyDescent="0.3">
      <c r="H9793" s="1"/>
      <c r="K9793" s="1"/>
      <c r="O9793" s="1"/>
      <c r="P9793" s="1"/>
      <c r="T9793" s="1"/>
      <c r="U9793" s="1"/>
    </row>
    <row r="9794" spans="8:21" x14ac:dyDescent="0.3">
      <c r="H9794" s="1"/>
      <c r="K9794" s="1"/>
      <c r="O9794" s="1"/>
      <c r="P9794" s="1"/>
      <c r="T9794" s="1"/>
      <c r="U9794" s="1"/>
    </row>
    <row r="9795" spans="8:21" x14ac:dyDescent="0.3">
      <c r="H9795" s="1"/>
      <c r="K9795" s="1"/>
      <c r="O9795" s="1"/>
      <c r="P9795" s="1"/>
      <c r="T9795" s="1"/>
      <c r="U9795" s="1"/>
    </row>
    <row r="9796" spans="8:21" x14ac:dyDescent="0.3">
      <c r="H9796" s="1"/>
      <c r="K9796" s="1"/>
      <c r="O9796" s="1"/>
      <c r="P9796" s="1"/>
      <c r="T9796" s="1"/>
      <c r="U9796" s="1"/>
    </row>
    <row r="9797" spans="8:21" x14ac:dyDescent="0.3">
      <c r="H9797" s="1"/>
      <c r="K9797" s="1"/>
      <c r="O9797" s="1"/>
      <c r="P9797" s="1"/>
      <c r="T9797" s="1"/>
      <c r="U9797" s="1"/>
    </row>
    <row r="9798" spans="8:21" x14ac:dyDescent="0.3">
      <c r="H9798" s="1"/>
      <c r="K9798" s="1"/>
      <c r="O9798" s="1"/>
      <c r="P9798" s="1"/>
      <c r="T9798" s="1"/>
      <c r="U9798" s="1"/>
    </row>
    <row r="9799" spans="8:21" x14ac:dyDescent="0.3">
      <c r="H9799" s="1"/>
      <c r="K9799" s="1"/>
      <c r="O9799" s="1"/>
      <c r="P9799" s="1"/>
      <c r="T9799" s="1"/>
      <c r="U9799" s="1"/>
    </row>
    <row r="9800" spans="8:21" x14ac:dyDescent="0.3">
      <c r="H9800" s="1"/>
      <c r="K9800" s="1"/>
      <c r="O9800" s="1"/>
      <c r="P9800" s="1"/>
      <c r="T9800" s="1"/>
      <c r="U9800" s="1"/>
    </row>
    <row r="9801" spans="8:21" x14ac:dyDescent="0.3">
      <c r="H9801" s="1"/>
      <c r="K9801" s="1"/>
      <c r="O9801" s="1"/>
      <c r="P9801" s="1"/>
      <c r="T9801" s="1"/>
      <c r="U9801" s="1"/>
    </row>
    <row r="9802" spans="8:21" x14ac:dyDescent="0.3">
      <c r="H9802" s="1"/>
      <c r="K9802" s="1"/>
      <c r="O9802" s="1"/>
      <c r="P9802" s="1"/>
      <c r="T9802" s="1"/>
      <c r="U9802" s="1"/>
    </row>
    <row r="9803" spans="8:21" x14ac:dyDescent="0.3">
      <c r="H9803" s="1"/>
      <c r="K9803" s="1"/>
      <c r="O9803" s="1"/>
      <c r="P9803" s="1"/>
      <c r="T9803" s="1"/>
      <c r="U9803" s="1"/>
    </row>
    <row r="9804" spans="8:21" x14ac:dyDescent="0.3">
      <c r="H9804" s="1"/>
      <c r="K9804" s="1"/>
      <c r="O9804" s="1"/>
      <c r="P9804" s="1"/>
      <c r="T9804" s="1"/>
      <c r="U9804" s="1"/>
    </row>
    <row r="9805" spans="8:21" x14ac:dyDescent="0.3">
      <c r="H9805" s="1"/>
      <c r="K9805" s="1"/>
      <c r="O9805" s="1"/>
      <c r="P9805" s="1"/>
      <c r="T9805" s="1"/>
      <c r="U9805" s="1"/>
    </row>
    <row r="9806" spans="8:21" x14ac:dyDescent="0.3">
      <c r="H9806" s="1"/>
      <c r="K9806" s="1"/>
      <c r="O9806" s="1"/>
      <c r="P9806" s="1"/>
      <c r="T9806" s="1"/>
      <c r="U9806" s="1"/>
    </row>
    <row r="9807" spans="8:21" x14ac:dyDescent="0.3">
      <c r="H9807" s="1"/>
      <c r="K9807" s="1"/>
      <c r="O9807" s="1"/>
      <c r="P9807" s="1"/>
      <c r="T9807" s="1"/>
      <c r="U9807" s="1"/>
    </row>
    <row r="9808" spans="8:21" x14ac:dyDescent="0.3">
      <c r="H9808" s="1"/>
      <c r="K9808" s="1"/>
      <c r="O9808" s="1"/>
      <c r="P9808" s="1"/>
      <c r="T9808" s="1"/>
      <c r="U9808" s="1"/>
    </row>
    <row r="9809" spans="8:21" x14ac:dyDescent="0.3">
      <c r="H9809" s="1"/>
      <c r="K9809" s="1"/>
      <c r="O9809" s="1"/>
      <c r="P9809" s="1"/>
      <c r="T9809" s="1"/>
      <c r="U9809" s="1"/>
    </row>
    <row r="9810" spans="8:21" x14ac:dyDescent="0.3">
      <c r="H9810" s="1"/>
      <c r="K9810" s="1"/>
      <c r="O9810" s="1"/>
      <c r="P9810" s="1"/>
      <c r="T9810" s="1"/>
      <c r="U9810" s="1"/>
    </row>
    <row r="9811" spans="8:21" x14ac:dyDescent="0.3">
      <c r="H9811" s="1"/>
      <c r="K9811" s="1"/>
      <c r="O9811" s="1"/>
      <c r="P9811" s="1"/>
      <c r="T9811" s="1"/>
      <c r="U9811" s="1"/>
    </row>
    <row r="9812" spans="8:21" x14ac:dyDescent="0.3">
      <c r="H9812" s="1"/>
      <c r="K9812" s="1"/>
      <c r="O9812" s="1"/>
      <c r="P9812" s="1"/>
      <c r="T9812" s="1"/>
      <c r="U9812" s="1"/>
    </row>
    <row r="9813" spans="8:21" x14ac:dyDescent="0.3">
      <c r="H9813" s="1"/>
      <c r="K9813" s="1"/>
      <c r="O9813" s="1"/>
      <c r="P9813" s="1"/>
      <c r="T9813" s="1"/>
      <c r="U9813" s="1"/>
    </row>
    <row r="9814" spans="8:21" x14ac:dyDescent="0.3">
      <c r="H9814" s="1"/>
      <c r="K9814" s="1"/>
      <c r="O9814" s="1"/>
      <c r="P9814" s="1"/>
      <c r="T9814" s="1"/>
      <c r="U9814" s="1"/>
    </row>
    <row r="9815" spans="8:21" x14ac:dyDescent="0.3">
      <c r="H9815" s="1"/>
      <c r="K9815" s="1"/>
      <c r="O9815" s="1"/>
      <c r="P9815" s="1"/>
      <c r="T9815" s="1"/>
      <c r="U9815" s="1"/>
    </row>
    <row r="9816" spans="8:21" x14ac:dyDescent="0.3">
      <c r="H9816" s="1"/>
      <c r="K9816" s="1"/>
      <c r="O9816" s="1"/>
      <c r="P9816" s="1"/>
      <c r="T9816" s="1"/>
      <c r="U9816" s="1"/>
    </row>
    <row r="9817" spans="8:21" x14ac:dyDescent="0.3">
      <c r="H9817" s="1"/>
      <c r="K9817" s="1"/>
      <c r="O9817" s="1"/>
      <c r="P9817" s="1"/>
      <c r="T9817" s="1"/>
      <c r="U9817" s="1"/>
    </row>
    <row r="9818" spans="8:21" x14ac:dyDescent="0.3">
      <c r="H9818" s="1"/>
      <c r="K9818" s="1"/>
      <c r="O9818" s="1"/>
      <c r="P9818" s="1"/>
      <c r="T9818" s="1"/>
      <c r="U9818" s="1"/>
    </row>
    <row r="9819" spans="8:21" x14ac:dyDescent="0.3">
      <c r="H9819" s="1"/>
      <c r="K9819" s="1"/>
      <c r="O9819" s="1"/>
      <c r="P9819" s="1"/>
      <c r="T9819" s="1"/>
      <c r="U9819" s="1"/>
    </row>
    <row r="9820" spans="8:21" x14ac:dyDescent="0.3">
      <c r="H9820" s="1"/>
      <c r="K9820" s="1"/>
      <c r="O9820" s="1"/>
      <c r="P9820" s="1"/>
      <c r="T9820" s="1"/>
      <c r="U9820" s="1"/>
    </row>
    <row r="9821" spans="8:21" x14ac:dyDescent="0.3">
      <c r="H9821" s="1"/>
      <c r="K9821" s="1"/>
      <c r="O9821" s="1"/>
      <c r="P9821" s="1"/>
      <c r="T9821" s="1"/>
      <c r="U9821" s="1"/>
    </row>
    <row r="9822" spans="8:21" x14ac:dyDescent="0.3">
      <c r="H9822" s="1"/>
      <c r="K9822" s="1"/>
      <c r="O9822" s="1"/>
      <c r="P9822" s="1"/>
      <c r="T9822" s="1"/>
      <c r="U9822" s="1"/>
    </row>
    <row r="9823" spans="8:21" x14ac:dyDescent="0.3">
      <c r="H9823" s="1"/>
      <c r="K9823" s="1"/>
      <c r="O9823" s="1"/>
      <c r="P9823" s="1"/>
      <c r="T9823" s="1"/>
      <c r="U9823" s="1"/>
    </row>
    <row r="9824" spans="8:21" x14ac:dyDescent="0.3">
      <c r="H9824" s="1"/>
      <c r="K9824" s="1"/>
      <c r="O9824" s="1"/>
      <c r="P9824" s="1"/>
      <c r="T9824" s="1"/>
      <c r="U9824" s="1"/>
    </row>
    <row r="9825" spans="8:21" x14ac:dyDescent="0.3">
      <c r="H9825" s="1"/>
      <c r="K9825" s="1"/>
      <c r="O9825" s="1"/>
      <c r="P9825" s="1"/>
      <c r="T9825" s="1"/>
      <c r="U9825" s="1"/>
    </row>
    <row r="9826" spans="8:21" x14ac:dyDescent="0.3">
      <c r="H9826" s="1"/>
      <c r="K9826" s="1"/>
      <c r="O9826" s="1"/>
      <c r="P9826" s="1"/>
      <c r="T9826" s="1"/>
      <c r="U9826" s="1"/>
    </row>
    <row r="9827" spans="8:21" x14ac:dyDescent="0.3">
      <c r="H9827" s="1"/>
      <c r="K9827" s="1"/>
      <c r="O9827" s="1"/>
      <c r="P9827" s="1"/>
      <c r="T9827" s="1"/>
      <c r="U9827" s="1"/>
    </row>
    <row r="9828" spans="8:21" x14ac:dyDescent="0.3">
      <c r="H9828" s="1"/>
      <c r="K9828" s="1"/>
      <c r="O9828" s="1"/>
      <c r="P9828" s="1"/>
      <c r="T9828" s="1"/>
      <c r="U9828" s="1"/>
    </row>
    <row r="9829" spans="8:21" x14ac:dyDescent="0.3">
      <c r="H9829" s="1"/>
      <c r="K9829" s="1"/>
      <c r="O9829" s="1"/>
      <c r="P9829" s="1"/>
      <c r="T9829" s="1"/>
      <c r="U9829" s="1"/>
    </row>
    <row r="9830" spans="8:21" x14ac:dyDescent="0.3">
      <c r="H9830" s="1"/>
      <c r="K9830" s="1"/>
      <c r="O9830" s="1"/>
      <c r="P9830" s="1"/>
      <c r="T9830" s="1"/>
      <c r="U9830" s="1"/>
    </row>
    <row r="9831" spans="8:21" x14ac:dyDescent="0.3">
      <c r="H9831" s="1"/>
      <c r="K9831" s="1"/>
      <c r="O9831" s="1"/>
      <c r="P9831" s="1"/>
      <c r="T9831" s="1"/>
      <c r="U9831" s="1"/>
    </row>
    <row r="9832" spans="8:21" x14ac:dyDescent="0.3">
      <c r="H9832" s="1"/>
      <c r="K9832" s="1"/>
      <c r="O9832" s="1"/>
      <c r="P9832" s="1"/>
      <c r="T9832" s="1"/>
      <c r="U9832" s="1"/>
    </row>
    <row r="9833" spans="8:21" x14ac:dyDescent="0.3">
      <c r="H9833" s="1"/>
      <c r="K9833" s="1"/>
      <c r="O9833" s="1"/>
      <c r="P9833" s="1"/>
      <c r="T9833" s="1"/>
      <c r="U9833" s="1"/>
    </row>
    <row r="9834" spans="8:21" x14ac:dyDescent="0.3">
      <c r="H9834" s="1"/>
      <c r="K9834" s="1"/>
      <c r="O9834" s="1"/>
      <c r="P9834" s="1"/>
      <c r="T9834" s="1"/>
      <c r="U9834" s="1"/>
    </row>
    <row r="9835" spans="8:21" x14ac:dyDescent="0.3">
      <c r="H9835" s="1"/>
      <c r="K9835" s="1"/>
      <c r="O9835" s="1"/>
      <c r="P9835" s="1"/>
      <c r="T9835" s="1"/>
      <c r="U9835" s="1"/>
    </row>
    <row r="9836" spans="8:21" x14ac:dyDescent="0.3">
      <c r="H9836" s="1"/>
      <c r="K9836" s="1"/>
      <c r="O9836" s="1"/>
      <c r="P9836" s="1"/>
      <c r="T9836" s="1"/>
      <c r="U9836" s="1"/>
    </row>
    <row r="9837" spans="8:21" x14ac:dyDescent="0.3">
      <c r="H9837" s="1"/>
      <c r="K9837" s="1"/>
      <c r="O9837" s="1"/>
      <c r="P9837" s="1"/>
      <c r="T9837" s="1"/>
      <c r="U9837" s="1"/>
    </row>
    <row r="9838" spans="8:21" x14ac:dyDescent="0.3">
      <c r="H9838" s="1"/>
      <c r="K9838" s="1"/>
      <c r="O9838" s="1"/>
      <c r="P9838" s="1"/>
      <c r="T9838" s="1"/>
      <c r="U9838" s="1"/>
    </row>
    <row r="9839" spans="8:21" x14ac:dyDescent="0.3">
      <c r="H9839" s="1"/>
      <c r="K9839" s="1"/>
      <c r="O9839" s="1"/>
      <c r="P9839" s="1"/>
      <c r="T9839" s="1"/>
      <c r="U9839" s="1"/>
    </row>
    <row r="9840" spans="8:21" x14ac:dyDescent="0.3">
      <c r="H9840" s="1"/>
      <c r="K9840" s="1"/>
      <c r="O9840" s="1"/>
      <c r="P9840" s="1"/>
      <c r="T9840" s="1"/>
      <c r="U9840" s="1"/>
    </row>
    <row r="9841" spans="8:21" x14ac:dyDescent="0.3">
      <c r="H9841" s="1"/>
      <c r="K9841" s="1"/>
      <c r="O9841" s="1"/>
      <c r="P9841" s="1"/>
      <c r="T9841" s="1"/>
      <c r="U9841" s="1"/>
    </row>
    <row r="9842" spans="8:21" x14ac:dyDescent="0.3">
      <c r="H9842" s="1"/>
      <c r="K9842" s="1"/>
      <c r="O9842" s="1"/>
      <c r="P9842" s="1"/>
      <c r="T9842" s="1"/>
      <c r="U9842" s="1"/>
    </row>
    <row r="9843" spans="8:21" x14ac:dyDescent="0.3">
      <c r="H9843" s="1"/>
      <c r="K9843" s="1"/>
      <c r="O9843" s="1"/>
      <c r="P9843" s="1"/>
      <c r="T9843" s="1"/>
      <c r="U9843" s="1"/>
    </row>
    <row r="9844" spans="8:21" x14ac:dyDescent="0.3">
      <c r="H9844" s="1"/>
      <c r="K9844" s="1"/>
      <c r="O9844" s="1"/>
      <c r="P9844" s="1"/>
      <c r="T9844" s="1"/>
      <c r="U9844" s="1"/>
    </row>
    <row r="9845" spans="8:21" x14ac:dyDescent="0.3">
      <c r="H9845" s="1"/>
      <c r="K9845" s="1"/>
      <c r="O9845" s="1"/>
      <c r="P9845" s="1"/>
      <c r="T9845" s="1"/>
      <c r="U9845" s="1"/>
    </row>
    <row r="9846" spans="8:21" x14ac:dyDescent="0.3">
      <c r="H9846" s="1"/>
      <c r="K9846" s="1"/>
      <c r="O9846" s="1"/>
      <c r="P9846" s="1"/>
      <c r="T9846" s="1"/>
      <c r="U9846" s="1"/>
    </row>
    <row r="9847" spans="8:21" x14ac:dyDescent="0.3">
      <c r="H9847" s="1"/>
      <c r="K9847" s="1"/>
      <c r="O9847" s="1"/>
      <c r="P9847" s="1"/>
      <c r="T9847" s="1"/>
      <c r="U9847" s="1"/>
    </row>
    <row r="9848" spans="8:21" x14ac:dyDescent="0.3">
      <c r="H9848" s="1"/>
      <c r="K9848" s="1"/>
      <c r="O9848" s="1"/>
      <c r="P9848" s="1"/>
      <c r="T9848" s="1"/>
      <c r="U9848" s="1"/>
    </row>
    <row r="9849" spans="8:21" x14ac:dyDescent="0.3">
      <c r="H9849" s="1"/>
      <c r="K9849" s="1"/>
      <c r="O9849" s="1"/>
      <c r="P9849" s="1"/>
      <c r="T9849" s="1"/>
      <c r="U9849" s="1"/>
    </row>
    <row r="9850" spans="8:21" x14ac:dyDescent="0.3">
      <c r="H9850" s="1"/>
      <c r="K9850" s="1"/>
      <c r="O9850" s="1"/>
      <c r="P9850" s="1"/>
      <c r="T9850" s="1"/>
      <c r="U9850" s="1"/>
    </row>
    <row r="9851" spans="8:21" x14ac:dyDescent="0.3">
      <c r="H9851" s="1"/>
      <c r="K9851" s="1"/>
      <c r="O9851" s="1"/>
      <c r="P9851" s="1"/>
      <c r="T9851" s="1"/>
      <c r="U9851" s="1"/>
    </row>
    <row r="9852" spans="8:21" x14ac:dyDescent="0.3">
      <c r="H9852" s="1"/>
      <c r="K9852" s="1"/>
      <c r="O9852" s="1"/>
      <c r="P9852" s="1"/>
      <c r="T9852" s="1"/>
      <c r="U9852" s="1"/>
    </row>
    <row r="9853" spans="8:21" x14ac:dyDescent="0.3">
      <c r="H9853" s="1"/>
      <c r="K9853" s="1"/>
      <c r="O9853" s="1"/>
      <c r="P9853" s="1"/>
      <c r="T9853" s="1"/>
      <c r="U9853" s="1"/>
    </row>
    <row r="9854" spans="8:21" x14ac:dyDescent="0.3">
      <c r="H9854" s="1"/>
      <c r="K9854" s="1"/>
      <c r="O9854" s="1"/>
      <c r="P9854" s="1"/>
      <c r="T9854" s="1"/>
      <c r="U9854" s="1"/>
    </row>
    <row r="9855" spans="8:21" x14ac:dyDescent="0.3">
      <c r="H9855" s="1"/>
      <c r="K9855" s="1"/>
      <c r="O9855" s="1"/>
      <c r="P9855" s="1"/>
      <c r="T9855" s="1"/>
      <c r="U9855" s="1"/>
    </row>
    <row r="9856" spans="8:21" x14ac:dyDescent="0.3">
      <c r="H9856" s="1"/>
      <c r="K9856" s="1"/>
      <c r="O9856" s="1"/>
      <c r="P9856" s="1"/>
      <c r="T9856" s="1"/>
      <c r="U9856" s="1"/>
    </row>
    <row r="9857" spans="8:21" x14ac:dyDescent="0.3">
      <c r="H9857" s="1"/>
      <c r="K9857" s="1"/>
      <c r="O9857" s="1"/>
      <c r="P9857" s="1"/>
      <c r="T9857" s="1"/>
      <c r="U9857" s="1"/>
    </row>
    <row r="9858" spans="8:21" x14ac:dyDescent="0.3">
      <c r="H9858" s="1"/>
      <c r="K9858" s="1"/>
      <c r="O9858" s="1"/>
      <c r="P9858" s="1"/>
      <c r="T9858" s="1"/>
      <c r="U9858" s="1"/>
    </row>
    <row r="9859" spans="8:21" x14ac:dyDescent="0.3">
      <c r="H9859" s="1"/>
      <c r="K9859" s="1"/>
      <c r="O9859" s="1"/>
      <c r="P9859" s="1"/>
      <c r="T9859" s="1"/>
      <c r="U9859" s="1"/>
    </row>
    <row r="9860" spans="8:21" x14ac:dyDescent="0.3">
      <c r="H9860" s="1"/>
      <c r="K9860" s="1"/>
      <c r="O9860" s="1"/>
      <c r="P9860" s="1"/>
      <c r="T9860" s="1"/>
      <c r="U9860" s="1"/>
    </row>
    <row r="9861" spans="8:21" x14ac:dyDescent="0.3">
      <c r="H9861" s="1"/>
      <c r="K9861" s="1"/>
      <c r="O9861" s="1"/>
      <c r="P9861" s="1"/>
      <c r="T9861" s="1"/>
      <c r="U9861" s="1"/>
    </row>
    <row r="9862" spans="8:21" x14ac:dyDescent="0.3">
      <c r="H9862" s="1"/>
      <c r="K9862" s="1"/>
      <c r="O9862" s="1"/>
      <c r="P9862" s="1"/>
      <c r="T9862" s="1"/>
      <c r="U9862" s="1"/>
    </row>
    <row r="9863" spans="8:21" x14ac:dyDescent="0.3">
      <c r="H9863" s="1"/>
      <c r="K9863" s="1"/>
      <c r="O9863" s="1"/>
      <c r="P9863" s="1"/>
      <c r="T9863" s="1"/>
      <c r="U9863" s="1"/>
    </row>
    <row r="9864" spans="8:21" x14ac:dyDescent="0.3">
      <c r="H9864" s="1"/>
      <c r="K9864" s="1"/>
      <c r="O9864" s="1"/>
      <c r="P9864" s="1"/>
      <c r="T9864" s="1"/>
      <c r="U9864" s="1"/>
    </row>
    <row r="9865" spans="8:21" x14ac:dyDescent="0.3">
      <c r="H9865" s="1"/>
      <c r="K9865" s="1"/>
      <c r="O9865" s="1"/>
      <c r="P9865" s="1"/>
      <c r="T9865" s="1"/>
      <c r="U9865" s="1"/>
    </row>
    <row r="9866" spans="8:21" x14ac:dyDescent="0.3">
      <c r="H9866" s="1"/>
      <c r="K9866" s="1"/>
      <c r="O9866" s="1"/>
      <c r="P9866" s="1"/>
      <c r="T9866" s="1"/>
      <c r="U9866" s="1"/>
    </row>
    <row r="9867" spans="8:21" x14ac:dyDescent="0.3">
      <c r="H9867" s="1"/>
      <c r="K9867" s="1"/>
      <c r="O9867" s="1"/>
      <c r="P9867" s="1"/>
      <c r="T9867" s="1"/>
      <c r="U9867" s="1"/>
    </row>
    <row r="9868" spans="8:21" x14ac:dyDescent="0.3">
      <c r="H9868" s="1"/>
      <c r="K9868" s="1"/>
      <c r="O9868" s="1"/>
      <c r="P9868" s="1"/>
      <c r="T9868" s="1"/>
      <c r="U9868" s="1"/>
    </row>
    <row r="9869" spans="8:21" x14ac:dyDescent="0.3">
      <c r="H9869" s="1"/>
      <c r="K9869" s="1"/>
      <c r="O9869" s="1"/>
      <c r="P9869" s="1"/>
      <c r="T9869" s="1"/>
      <c r="U9869" s="1"/>
    </row>
    <row r="9870" spans="8:21" x14ac:dyDescent="0.3">
      <c r="H9870" s="1"/>
      <c r="K9870" s="1"/>
      <c r="O9870" s="1"/>
      <c r="P9870" s="1"/>
      <c r="T9870" s="1"/>
      <c r="U9870" s="1"/>
    </row>
    <row r="9871" spans="8:21" x14ac:dyDescent="0.3">
      <c r="H9871" s="1"/>
      <c r="K9871" s="1"/>
      <c r="O9871" s="1"/>
      <c r="P9871" s="1"/>
      <c r="T9871" s="1"/>
      <c r="U9871" s="1"/>
    </row>
    <row r="9872" spans="8:21" x14ac:dyDescent="0.3">
      <c r="H9872" s="1"/>
      <c r="K9872" s="1"/>
      <c r="O9872" s="1"/>
      <c r="P9872" s="1"/>
      <c r="T9872" s="1"/>
      <c r="U9872" s="1"/>
    </row>
    <row r="9873" spans="8:21" x14ac:dyDescent="0.3">
      <c r="H9873" s="1"/>
      <c r="K9873" s="1"/>
      <c r="O9873" s="1"/>
      <c r="P9873" s="1"/>
      <c r="T9873" s="1"/>
      <c r="U9873" s="1"/>
    </row>
    <row r="9874" spans="8:21" x14ac:dyDescent="0.3">
      <c r="H9874" s="1"/>
      <c r="K9874" s="1"/>
      <c r="O9874" s="1"/>
      <c r="P9874" s="1"/>
      <c r="T9874" s="1"/>
      <c r="U9874" s="1"/>
    </row>
    <row r="9875" spans="8:21" x14ac:dyDescent="0.3">
      <c r="H9875" s="1"/>
      <c r="K9875" s="1"/>
      <c r="O9875" s="1"/>
      <c r="P9875" s="1"/>
      <c r="T9875" s="1"/>
      <c r="U9875" s="1"/>
    </row>
    <row r="9876" spans="8:21" x14ac:dyDescent="0.3">
      <c r="H9876" s="1"/>
      <c r="K9876" s="1"/>
      <c r="O9876" s="1"/>
      <c r="P9876" s="1"/>
      <c r="T9876" s="1"/>
      <c r="U9876" s="1"/>
    </row>
    <row r="9877" spans="8:21" x14ac:dyDescent="0.3">
      <c r="H9877" s="1"/>
      <c r="K9877" s="1"/>
      <c r="O9877" s="1"/>
      <c r="P9877" s="1"/>
      <c r="T9877" s="1"/>
      <c r="U9877" s="1"/>
    </row>
    <row r="9878" spans="8:21" x14ac:dyDescent="0.3">
      <c r="H9878" s="1"/>
      <c r="K9878" s="1"/>
      <c r="O9878" s="1"/>
      <c r="P9878" s="1"/>
      <c r="T9878" s="1"/>
      <c r="U9878" s="1"/>
    </row>
    <row r="9879" spans="8:21" x14ac:dyDescent="0.3">
      <c r="H9879" s="1"/>
      <c r="K9879" s="1"/>
      <c r="O9879" s="1"/>
      <c r="P9879" s="1"/>
      <c r="T9879" s="1"/>
      <c r="U9879" s="1"/>
    </row>
    <row r="9880" spans="8:21" x14ac:dyDescent="0.3">
      <c r="H9880" s="1"/>
      <c r="K9880" s="1"/>
      <c r="O9880" s="1"/>
      <c r="P9880" s="1"/>
      <c r="T9880" s="1"/>
      <c r="U9880" s="1"/>
    </row>
    <row r="9881" spans="8:21" x14ac:dyDescent="0.3">
      <c r="H9881" s="1"/>
      <c r="K9881" s="1"/>
      <c r="O9881" s="1"/>
      <c r="P9881" s="1"/>
      <c r="T9881" s="1"/>
      <c r="U9881" s="1"/>
    </row>
    <row r="9882" spans="8:21" x14ac:dyDescent="0.3">
      <c r="H9882" s="1"/>
      <c r="K9882" s="1"/>
      <c r="O9882" s="1"/>
      <c r="P9882" s="1"/>
      <c r="T9882" s="1"/>
      <c r="U9882" s="1"/>
    </row>
    <row r="9883" spans="8:21" x14ac:dyDescent="0.3">
      <c r="H9883" s="1"/>
      <c r="K9883" s="1"/>
      <c r="O9883" s="1"/>
      <c r="P9883" s="1"/>
      <c r="T9883" s="1"/>
      <c r="U9883" s="1"/>
    </row>
    <row r="9884" spans="8:21" x14ac:dyDescent="0.3">
      <c r="H9884" s="1"/>
      <c r="K9884" s="1"/>
      <c r="O9884" s="1"/>
      <c r="P9884" s="1"/>
      <c r="T9884" s="1"/>
      <c r="U9884" s="1"/>
    </row>
    <row r="9885" spans="8:21" x14ac:dyDescent="0.3">
      <c r="H9885" s="1"/>
      <c r="K9885" s="1"/>
      <c r="O9885" s="1"/>
      <c r="P9885" s="1"/>
      <c r="T9885" s="1"/>
      <c r="U9885" s="1"/>
    </row>
    <row r="9886" spans="8:21" x14ac:dyDescent="0.3">
      <c r="H9886" s="1"/>
      <c r="K9886" s="1"/>
      <c r="O9886" s="1"/>
      <c r="P9886" s="1"/>
      <c r="T9886" s="1"/>
      <c r="U9886" s="1"/>
    </row>
    <row r="9887" spans="8:21" x14ac:dyDescent="0.3">
      <c r="H9887" s="1"/>
      <c r="K9887" s="1"/>
      <c r="O9887" s="1"/>
      <c r="P9887" s="1"/>
      <c r="T9887" s="1"/>
      <c r="U9887" s="1"/>
    </row>
    <row r="9888" spans="8:21" x14ac:dyDescent="0.3">
      <c r="H9888" s="1"/>
      <c r="K9888" s="1"/>
      <c r="O9888" s="1"/>
      <c r="P9888" s="1"/>
      <c r="T9888" s="1"/>
      <c r="U9888" s="1"/>
    </row>
    <row r="9889" spans="8:21" x14ac:dyDescent="0.3">
      <c r="H9889" s="1"/>
      <c r="K9889" s="1"/>
      <c r="O9889" s="1"/>
      <c r="P9889" s="1"/>
      <c r="T9889" s="1"/>
      <c r="U9889" s="1"/>
    </row>
    <row r="9890" spans="8:21" x14ac:dyDescent="0.3">
      <c r="H9890" s="1"/>
      <c r="K9890" s="1"/>
      <c r="O9890" s="1"/>
      <c r="P9890" s="1"/>
      <c r="T9890" s="1"/>
      <c r="U9890" s="1"/>
    </row>
    <row r="9891" spans="8:21" x14ac:dyDescent="0.3">
      <c r="H9891" s="1"/>
      <c r="K9891" s="1"/>
      <c r="O9891" s="1"/>
      <c r="P9891" s="1"/>
      <c r="T9891" s="1"/>
      <c r="U9891" s="1"/>
    </row>
    <row r="9892" spans="8:21" x14ac:dyDescent="0.3">
      <c r="H9892" s="1"/>
      <c r="K9892" s="1"/>
      <c r="O9892" s="1"/>
      <c r="P9892" s="1"/>
      <c r="T9892" s="1"/>
      <c r="U9892" s="1"/>
    </row>
    <row r="9893" spans="8:21" x14ac:dyDescent="0.3">
      <c r="H9893" s="1"/>
      <c r="K9893" s="1"/>
      <c r="O9893" s="1"/>
      <c r="P9893" s="1"/>
      <c r="T9893" s="1"/>
      <c r="U9893" s="1"/>
    </row>
    <row r="9894" spans="8:21" x14ac:dyDescent="0.3">
      <c r="H9894" s="1"/>
      <c r="K9894" s="1"/>
      <c r="O9894" s="1"/>
      <c r="P9894" s="1"/>
      <c r="T9894" s="1"/>
      <c r="U9894" s="1"/>
    </row>
    <row r="9895" spans="8:21" x14ac:dyDescent="0.3">
      <c r="H9895" s="1"/>
      <c r="K9895" s="1"/>
      <c r="O9895" s="1"/>
      <c r="P9895" s="1"/>
      <c r="T9895" s="1"/>
      <c r="U9895" s="1"/>
    </row>
    <row r="9896" spans="8:21" x14ac:dyDescent="0.3">
      <c r="H9896" s="1"/>
      <c r="K9896" s="1"/>
      <c r="O9896" s="1"/>
      <c r="P9896" s="1"/>
      <c r="T9896" s="1"/>
      <c r="U9896" s="1"/>
    </row>
    <row r="9897" spans="8:21" x14ac:dyDescent="0.3">
      <c r="H9897" s="1"/>
      <c r="K9897" s="1"/>
      <c r="O9897" s="1"/>
      <c r="P9897" s="1"/>
      <c r="T9897" s="1"/>
      <c r="U9897" s="1"/>
    </row>
    <row r="9898" spans="8:21" x14ac:dyDescent="0.3">
      <c r="H9898" s="1"/>
      <c r="K9898" s="1"/>
      <c r="O9898" s="1"/>
      <c r="P9898" s="1"/>
      <c r="T9898" s="1"/>
      <c r="U9898" s="1"/>
    </row>
    <row r="9899" spans="8:21" x14ac:dyDescent="0.3">
      <c r="H9899" s="1"/>
      <c r="K9899" s="1"/>
      <c r="O9899" s="1"/>
      <c r="P9899" s="1"/>
      <c r="T9899" s="1"/>
      <c r="U9899" s="1"/>
    </row>
    <row r="9900" spans="8:21" x14ac:dyDescent="0.3">
      <c r="H9900" s="1"/>
      <c r="K9900" s="1"/>
      <c r="O9900" s="1"/>
      <c r="P9900" s="1"/>
      <c r="T9900" s="1"/>
      <c r="U9900" s="1"/>
    </row>
    <row r="9901" spans="8:21" x14ac:dyDescent="0.3">
      <c r="H9901" s="1"/>
      <c r="K9901" s="1"/>
      <c r="O9901" s="1"/>
      <c r="P9901" s="1"/>
      <c r="T9901" s="1"/>
      <c r="U9901" s="1"/>
    </row>
    <row r="9902" spans="8:21" x14ac:dyDescent="0.3">
      <c r="H9902" s="1"/>
      <c r="K9902" s="1"/>
      <c r="O9902" s="1"/>
      <c r="P9902" s="1"/>
      <c r="T9902" s="1"/>
      <c r="U9902" s="1"/>
    </row>
    <row r="9903" spans="8:21" x14ac:dyDescent="0.3">
      <c r="H9903" s="1"/>
      <c r="K9903" s="1"/>
      <c r="O9903" s="1"/>
      <c r="P9903" s="1"/>
      <c r="T9903" s="1"/>
      <c r="U9903" s="1"/>
    </row>
    <row r="9904" spans="8:21" x14ac:dyDescent="0.3">
      <c r="H9904" s="1"/>
      <c r="K9904" s="1"/>
      <c r="O9904" s="1"/>
      <c r="P9904" s="1"/>
      <c r="T9904" s="1"/>
      <c r="U9904" s="1"/>
    </row>
    <row r="9905" spans="8:21" x14ac:dyDescent="0.3">
      <c r="H9905" s="1"/>
      <c r="K9905" s="1"/>
      <c r="O9905" s="1"/>
      <c r="P9905" s="1"/>
      <c r="T9905" s="1"/>
      <c r="U9905" s="1"/>
    </row>
    <row r="9906" spans="8:21" x14ac:dyDescent="0.3">
      <c r="H9906" s="1"/>
      <c r="K9906" s="1"/>
      <c r="O9906" s="1"/>
      <c r="P9906" s="1"/>
      <c r="T9906" s="1"/>
      <c r="U9906" s="1"/>
    </row>
    <row r="9907" spans="8:21" x14ac:dyDescent="0.3">
      <c r="H9907" s="1"/>
      <c r="K9907" s="1"/>
      <c r="O9907" s="1"/>
      <c r="P9907" s="1"/>
      <c r="T9907" s="1"/>
      <c r="U9907" s="1"/>
    </row>
    <row r="9908" spans="8:21" x14ac:dyDescent="0.3">
      <c r="H9908" s="1"/>
      <c r="K9908" s="1"/>
      <c r="O9908" s="1"/>
      <c r="P9908" s="1"/>
      <c r="T9908" s="1"/>
      <c r="U9908" s="1"/>
    </row>
    <row r="9909" spans="8:21" x14ac:dyDescent="0.3">
      <c r="H9909" s="1"/>
      <c r="K9909" s="1"/>
      <c r="O9909" s="1"/>
      <c r="P9909" s="1"/>
      <c r="T9909" s="1"/>
      <c r="U9909" s="1"/>
    </row>
    <row r="9910" spans="8:21" x14ac:dyDescent="0.3">
      <c r="H9910" s="1"/>
      <c r="K9910" s="1"/>
      <c r="O9910" s="1"/>
      <c r="P9910" s="1"/>
      <c r="T9910" s="1"/>
      <c r="U9910" s="1"/>
    </row>
    <row r="9911" spans="8:21" x14ac:dyDescent="0.3">
      <c r="H9911" s="1"/>
      <c r="K9911" s="1"/>
      <c r="O9911" s="1"/>
      <c r="P9911" s="1"/>
      <c r="T9911" s="1"/>
      <c r="U9911" s="1"/>
    </row>
    <row r="9912" spans="8:21" x14ac:dyDescent="0.3">
      <c r="H9912" s="1"/>
      <c r="K9912" s="1"/>
      <c r="O9912" s="1"/>
      <c r="P9912" s="1"/>
      <c r="T9912" s="1"/>
      <c r="U9912" s="1"/>
    </row>
    <row r="9913" spans="8:21" x14ac:dyDescent="0.3">
      <c r="H9913" s="1"/>
      <c r="K9913" s="1"/>
      <c r="O9913" s="1"/>
      <c r="P9913" s="1"/>
      <c r="T9913" s="1"/>
      <c r="U9913" s="1"/>
    </row>
    <row r="9914" spans="8:21" x14ac:dyDescent="0.3">
      <c r="H9914" s="1"/>
      <c r="K9914" s="1"/>
      <c r="O9914" s="1"/>
      <c r="P9914" s="1"/>
      <c r="T9914" s="1"/>
      <c r="U9914" s="1"/>
    </row>
    <row r="9915" spans="8:21" x14ac:dyDescent="0.3">
      <c r="H9915" s="1"/>
      <c r="K9915" s="1"/>
      <c r="O9915" s="1"/>
      <c r="P9915" s="1"/>
      <c r="T9915" s="1"/>
      <c r="U9915" s="1"/>
    </row>
    <row r="9916" spans="8:21" x14ac:dyDescent="0.3">
      <c r="H9916" s="1"/>
      <c r="K9916" s="1"/>
      <c r="O9916" s="1"/>
      <c r="P9916" s="1"/>
      <c r="T9916" s="1"/>
      <c r="U9916" s="1"/>
    </row>
    <row r="9917" spans="8:21" x14ac:dyDescent="0.3">
      <c r="H9917" s="1"/>
      <c r="K9917" s="1"/>
      <c r="O9917" s="1"/>
      <c r="P9917" s="1"/>
      <c r="T9917" s="1"/>
      <c r="U9917" s="1"/>
    </row>
    <row r="9918" spans="8:21" x14ac:dyDescent="0.3">
      <c r="H9918" s="1"/>
      <c r="K9918" s="1"/>
      <c r="O9918" s="1"/>
      <c r="P9918" s="1"/>
      <c r="T9918" s="1"/>
      <c r="U9918" s="1"/>
    </row>
    <row r="9919" spans="8:21" x14ac:dyDescent="0.3">
      <c r="H9919" s="1"/>
      <c r="K9919" s="1"/>
      <c r="O9919" s="1"/>
      <c r="P9919" s="1"/>
      <c r="T9919" s="1"/>
      <c r="U9919" s="1"/>
    </row>
    <row r="9920" spans="8:21" x14ac:dyDescent="0.3">
      <c r="H9920" s="1"/>
      <c r="K9920" s="1"/>
      <c r="O9920" s="1"/>
      <c r="P9920" s="1"/>
      <c r="T9920" s="1"/>
      <c r="U9920" s="1"/>
    </row>
    <row r="9921" spans="8:21" x14ac:dyDescent="0.3">
      <c r="H9921" s="1"/>
      <c r="K9921" s="1"/>
      <c r="O9921" s="1"/>
      <c r="P9921" s="1"/>
      <c r="T9921" s="1"/>
      <c r="U9921" s="1"/>
    </row>
    <row r="9922" spans="8:21" x14ac:dyDescent="0.3">
      <c r="H9922" s="1"/>
      <c r="K9922" s="1"/>
      <c r="O9922" s="1"/>
      <c r="P9922" s="1"/>
      <c r="T9922" s="1"/>
      <c r="U9922" s="1"/>
    </row>
    <row r="9923" spans="8:21" x14ac:dyDescent="0.3">
      <c r="H9923" s="1"/>
      <c r="K9923" s="1"/>
      <c r="O9923" s="1"/>
      <c r="P9923" s="1"/>
      <c r="T9923" s="1"/>
      <c r="U9923" s="1"/>
    </row>
    <row r="9924" spans="8:21" x14ac:dyDescent="0.3">
      <c r="H9924" s="1"/>
      <c r="K9924" s="1"/>
      <c r="O9924" s="1"/>
      <c r="P9924" s="1"/>
      <c r="T9924" s="1"/>
      <c r="U9924" s="1"/>
    </row>
    <row r="9925" spans="8:21" x14ac:dyDescent="0.3">
      <c r="H9925" s="1"/>
      <c r="K9925" s="1"/>
      <c r="O9925" s="1"/>
      <c r="P9925" s="1"/>
      <c r="T9925" s="1"/>
      <c r="U9925" s="1"/>
    </row>
    <row r="9926" spans="8:21" x14ac:dyDescent="0.3">
      <c r="H9926" s="1"/>
      <c r="K9926" s="1"/>
      <c r="O9926" s="1"/>
      <c r="P9926" s="1"/>
      <c r="T9926" s="1"/>
      <c r="U9926" s="1"/>
    </row>
    <row r="9927" spans="8:21" x14ac:dyDescent="0.3">
      <c r="H9927" s="1"/>
      <c r="K9927" s="1"/>
      <c r="O9927" s="1"/>
      <c r="P9927" s="1"/>
      <c r="T9927" s="1"/>
      <c r="U9927" s="1"/>
    </row>
    <row r="9928" spans="8:21" x14ac:dyDescent="0.3">
      <c r="H9928" s="1"/>
      <c r="K9928" s="1"/>
      <c r="O9928" s="1"/>
      <c r="P9928" s="1"/>
      <c r="T9928" s="1"/>
      <c r="U9928" s="1"/>
    </row>
    <row r="9929" spans="8:21" x14ac:dyDescent="0.3">
      <c r="H9929" s="1"/>
      <c r="K9929" s="1"/>
      <c r="O9929" s="1"/>
      <c r="P9929" s="1"/>
      <c r="T9929" s="1"/>
      <c r="U9929" s="1"/>
    </row>
    <row r="9930" spans="8:21" x14ac:dyDescent="0.3">
      <c r="H9930" s="1"/>
      <c r="K9930" s="1"/>
      <c r="O9930" s="1"/>
      <c r="P9930" s="1"/>
      <c r="T9930" s="1"/>
      <c r="U9930" s="1"/>
    </row>
    <row r="9931" spans="8:21" x14ac:dyDescent="0.3">
      <c r="H9931" s="1"/>
      <c r="K9931" s="1"/>
      <c r="O9931" s="1"/>
      <c r="P9931" s="1"/>
      <c r="T9931" s="1"/>
      <c r="U9931" s="1"/>
    </row>
    <row r="9932" spans="8:21" x14ac:dyDescent="0.3">
      <c r="H9932" s="1"/>
      <c r="K9932" s="1"/>
      <c r="O9932" s="1"/>
      <c r="P9932" s="1"/>
      <c r="T9932" s="1"/>
      <c r="U9932" s="1"/>
    </row>
    <row r="9933" spans="8:21" x14ac:dyDescent="0.3">
      <c r="H9933" s="1"/>
      <c r="K9933" s="1"/>
      <c r="O9933" s="1"/>
      <c r="P9933" s="1"/>
      <c r="T9933" s="1"/>
      <c r="U9933" s="1"/>
    </row>
    <row r="9934" spans="8:21" x14ac:dyDescent="0.3">
      <c r="H9934" s="1"/>
      <c r="K9934" s="1"/>
      <c r="O9934" s="1"/>
      <c r="P9934" s="1"/>
      <c r="T9934" s="1"/>
      <c r="U9934" s="1"/>
    </row>
    <row r="9935" spans="8:21" x14ac:dyDescent="0.3">
      <c r="H9935" s="1"/>
      <c r="K9935" s="1"/>
      <c r="O9935" s="1"/>
      <c r="P9935" s="1"/>
      <c r="T9935" s="1"/>
      <c r="U9935" s="1"/>
    </row>
    <row r="9936" spans="8:21" x14ac:dyDescent="0.3">
      <c r="H9936" s="1"/>
      <c r="K9936" s="1"/>
      <c r="O9936" s="1"/>
      <c r="P9936" s="1"/>
      <c r="T9936" s="1"/>
      <c r="U9936" s="1"/>
    </row>
    <row r="9937" spans="8:21" x14ac:dyDescent="0.3">
      <c r="H9937" s="1"/>
      <c r="K9937" s="1"/>
      <c r="O9937" s="1"/>
      <c r="P9937" s="1"/>
      <c r="T9937" s="1"/>
      <c r="U9937" s="1"/>
    </row>
    <row r="9938" spans="8:21" x14ac:dyDescent="0.3">
      <c r="H9938" s="1"/>
      <c r="K9938" s="1"/>
      <c r="O9938" s="1"/>
      <c r="P9938" s="1"/>
      <c r="T9938" s="1"/>
      <c r="U9938" s="1"/>
    </row>
    <row r="9939" spans="8:21" x14ac:dyDescent="0.3">
      <c r="H9939" s="1"/>
      <c r="K9939" s="1"/>
      <c r="O9939" s="1"/>
      <c r="P9939" s="1"/>
      <c r="T9939" s="1"/>
      <c r="U9939" s="1"/>
    </row>
    <row r="9940" spans="8:21" x14ac:dyDescent="0.3">
      <c r="H9940" s="1"/>
      <c r="K9940" s="1"/>
      <c r="O9940" s="1"/>
      <c r="P9940" s="1"/>
      <c r="T9940" s="1"/>
      <c r="U9940" s="1"/>
    </row>
    <row r="9941" spans="8:21" x14ac:dyDescent="0.3">
      <c r="H9941" s="1"/>
      <c r="K9941" s="1"/>
      <c r="O9941" s="1"/>
      <c r="P9941" s="1"/>
      <c r="T9941" s="1"/>
      <c r="U9941" s="1"/>
    </row>
    <row r="9942" spans="8:21" x14ac:dyDescent="0.3">
      <c r="H9942" s="1"/>
      <c r="K9942" s="1"/>
      <c r="O9942" s="1"/>
      <c r="P9942" s="1"/>
      <c r="T9942" s="1"/>
      <c r="U9942" s="1"/>
    </row>
    <row r="9943" spans="8:21" x14ac:dyDescent="0.3">
      <c r="H9943" s="1"/>
      <c r="K9943" s="1"/>
      <c r="O9943" s="1"/>
      <c r="P9943" s="1"/>
      <c r="T9943" s="1"/>
      <c r="U9943" s="1"/>
    </row>
    <row r="9944" spans="8:21" x14ac:dyDescent="0.3">
      <c r="H9944" s="1"/>
      <c r="K9944" s="1"/>
      <c r="O9944" s="1"/>
      <c r="P9944" s="1"/>
      <c r="T9944" s="1"/>
      <c r="U9944" s="1"/>
    </row>
    <row r="9945" spans="8:21" x14ac:dyDescent="0.3">
      <c r="H9945" s="1"/>
      <c r="K9945" s="1"/>
      <c r="O9945" s="1"/>
      <c r="P9945" s="1"/>
      <c r="T9945" s="1"/>
      <c r="U9945" s="1"/>
    </row>
    <row r="9946" spans="8:21" x14ac:dyDescent="0.3">
      <c r="H9946" s="1"/>
      <c r="K9946" s="1"/>
      <c r="O9946" s="1"/>
      <c r="P9946" s="1"/>
      <c r="T9946" s="1"/>
      <c r="U9946" s="1"/>
    </row>
    <row r="9947" spans="8:21" x14ac:dyDescent="0.3">
      <c r="H9947" s="1"/>
      <c r="K9947" s="1"/>
      <c r="O9947" s="1"/>
      <c r="P9947" s="1"/>
      <c r="T9947" s="1"/>
      <c r="U9947" s="1"/>
    </row>
    <row r="9948" spans="8:21" x14ac:dyDescent="0.3">
      <c r="H9948" s="1"/>
      <c r="K9948" s="1"/>
      <c r="O9948" s="1"/>
      <c r="P9948" s="1"/>
      <c r="T9948" s="1"/>
      <c r="U9948" s="1"/>
    </row>
    <row r="9949" spans="8:21" x14ac:dyDescent="0.3">
      <c r="H9949" s="1"/>
      <c r="K9949" s="1"/>
      <c r="O9949" s="1"/>
      <c r="P9949" s="1"/>
      <c r="T9949" s="1"/>
      <c r="U9949" s="1"/>
    </row>
    <row r="9950" spans="8:21" x14ac:dyDescent="0.3">
      <c r="H9950" s="1"/>
      <c r="K9950" s="1"/>
      <c r="O9950" s="1"/>
      <c r="P9950" s="1"/>
      <c r="T9950" s="1"/>
      <c r="U9950" s="1"/>
    </row>
    <row r="9951" spans="8:21" x14ac:dyDescent="0.3">
      <c r="H9951" s="1"/>
      <c r="K9951" s="1"/>
      <c r="O9951" s="1"/>
      <c r="P9951" s="1"/>
      <c r="T9951" s="1"/>
      <c r="U9951" s="1"/>
    </row>
    <row r="9952" spans="8:21" x14ac:dyDescent="0.3">
      <c r="H9952" s="1"/>
      <c r="K9952" s="1"/>
      <c r="O9952" s="1"/>
      <c r="P9952" s="1"/>
      <c r="T9952" s="1"/>
      <c r="U9952" s="1"/>
    </row>
    <row r="9953" spans="8:21" x14ac:dyDescent="0.3">
      <c r="H9953" s="1"/>
      <c r="K9953" s="1"/>
      <c r="O9953" s="1"/>
      <c r="P9953" s="1"/>
      <c r="T9953" s="1"/>
      <c r="U9953" s="1"/>
    </row>
    <row r="9954" spans="8:21" x14ac:dyDescent="0.3">
      <c r="H9954" s="1"/>
      <c r="K9954" s="1"/>
      <c r="O9954" s="1"/>
      <c r="P9954" s="1"/>
      <c r="T9954" s="1"/>
      <c r="U9954" s="1"/>
    </row>
    <row r="9955" spans="8:21" x14ac:dyDescent="0.3">
      <c r="H9955" s="1"/>
      <c r="K9955" s="1"/>
      <c r="O9955" s="1"/>
      <c r="P9955" s="1"/>
      <c r="T9955" s="1"/>
      <c r="U9955" s="1"/>
    </row>
    <row r="9956" spans="8:21" x14ac:dyDescent="0.3">
      <c r="H9956" s="1"/>
      <c r="K9956" s="1"/>
      <c r="O9956" s="1"/>
      <c r="P9956" s="1"/>
      <c r="T9956" s="1"/>
      <c r="U9956" s="1"/>
    </row>
    <row r="9957" spans="8:21" x14ac:dyDescent="0.3">
      <c r="H9957" s="1"/>
      <c r="K9957" s="1"/>
      <c r="O9957" s="1"/>
      <c r="P9957" s="1"/>
      <c r="T9957" s="1"/>
      <c r="U9957" s="1"/>
    </row>
    <row r="9958" spans="8:21" x14ac:dyDescent="0.3">
      <c r="H9958" s="1"/>
      <c r="K9958" s="1"/>
      <c r="O9958" s="1"/>
      <c r="P9958" s="1"/>
      <c r="T9958" s="1"/>
      <c r="U9958" s="1"/>
    </row>
    <row r="9959" spans="8:21" x14ac:dyDescent="0.3">
      <c r="H9959" s="1"/>
      <c r="K9959" s="1"/>
      <c r="O9959" s="1"/>
      <c r="P9959" s="1"/>
      <c r="T9959" s="1"/>
      <c r="U9959" s="1"/>
    </row>
    <row r="9960" spans="8:21" x14ac:dyDescent="0.3">
      <c r="H9960" s="1"/>
      <c r="K9960" s="1"/>
      <c r="O9960" s="1"/>
      <c r="P9960" s="1"/>
      <c r="T9960" s="1"/>
      <c r="U9960" s="1"/>
    </row>
    <row r="9961" spans="8:21" x14ac:dyDescent="0.3">
      <c r="H9961" s="1"/>
      <c r="K9961" s="1"/>
      <c r="O9961" s="1"/>
      <c r="P9961" s="1"/>
      <c r="T9961" s="1"/>
      <c r="U9961" s="1"/>
    </row>
    <row r="9962" spans="8:21" x14ac:dyDescent="0.3">
      <c r="H9962" s="1"/>
      <c r="K9962" s="1"/>
      <c r="O9962" s="1"/>
      <c r="P9962" s="1"/>
      <c r="T9962" s="1"/>
      <c r="U9962" s="1"/>
    </row>
    <row r="9963" spans="8:21" x14ac:dyDescent="0.3">
      <c r="H9963" s="1"/>
      <c r="K9963" s="1"/>
      <c r="O9963" s="1"/>
      <c r="P9963" s="1"/>
      <c r="T9963" s="1"/>
      <c r="U9963" s="1"/>
    </row>
    <row r="9964" spans="8:21" x14ac:dyDescent="0.3">
      <c r="H9964" s="1"/>
      <c r="K9964" s="1"/>
      <c r="O9964" s="1"/>
      <c r="P9964" s="1"/>
      <c r="T9964" s="1"/>
      <c r="U9964" s="1"/>
    </row>
    <row r="9965" spans="8:21" x14ac:dyDescent="0.3">
      <c r="H9965" s="1"/>
      <c r="K9965" s="1"/>
      <c r="O9965" s="1"/>
      <c r="P9965" s="1"/>
      <c r="T9965" s="1"/>
      <c r="U9965" s="1"/>
    </row>
    <row r="9966" spans="8:21" x14ac:dyDescent="0.3">
      <c r="H9966" s="1"/>
      <c r="K9966" s="1"/>
      <c r="O9966" s="1"/>
      <c r="P9966" s="1"/>
      <c r="T9966" s="1"/>
      <c r="U9966" s="1"/>
    </row>
    <row r="9967" spans="8:21" x14ac:dyDescent="0.3">
      <c r="H9967" s="1"/>
      <c r="K9967" s="1"/>
      <c r="O9967" s="1"/>
      <c r="P9967" s="1"/>
      <c r="T9967" s="1"/>
      <c r="U9967" s="1"/>
    </row>
    <row r="9968" spans="8:21" x14ac:dyDescent="0.3">
      <c r="H9968" s="1"/>
      <c r="K9968" s="1"/>
      <c r="O9968" s="1"/>
      <c r="P9968" s="1"/>
      <c r="T9968" s="1"/>
      <c r="U9968" s="1"/>
    </row>
    <row r="9969" spans="8:21" x14ac:dyDescent="0.3">
      <c r="H9969" s="1"/>
      <c r="K9969" s="1"/>
      <c r="O9969" s="1"/>
      <c r="P9969" s="1"/>
      <c r="T9969" s="1"/>
      <c r="U9969" s="1"/>
    </row>
    <row r="9970" spans="8:21" x14ac:dyDescent="0.3">
      <c r="H9970" s="1"/>
      <c r="K9970" s="1"/>
      <c r="O9970" s="1"/>
      <c r="P9970" s="1"/>
      <c r="T9970" s="1"/>
      <c r="U9970" s="1"/>
    </row>
    <row r="9971" spans="8:21" x14ac:dyDescent="0.3">
      <c r="H9971" s="1"/>
      <c r="K9971" s="1"/>
      <c r="O9971" s="1"/>
      <c r="P9971" s="1"/>
      <c r="T9971" s="1"/>
      <c r="U9971" s="1"/>
    </row>
    <row r="9972" spans="8:21" x14ac:dyDescent="0.3">
      <c r="H9972" s="1"/>
      <c r="K9972" s="1"/>
      <c r="O9972" s="1"/>
      <c r="P9972" s="1"/>
      <c r="T9972" s="1"/>
      <c r="U9972" s="1"/>
    </row>
    <row r="9973" spans="8:21" x14ac:dyDescent="0.3">
      <c r="H9973" s="1"/>
      <c r="K9973" s="1"/>
      <c r="O9973" s="1"/>
      <c r="P9973" s="1"/>
      <c r="T9973" s="1"/>
      <c r="U9973" s="1"/>
    </row>
    <row r="9974" spans="8:21" x14ac:dyDescent="0.3">
      <c r="H9974" s="1"/>
      <c r="K9974" s="1"/>
      <c r="O9974" s="1"/>
      <c r="P9974" s="1"/>
      <c r="T9974" s="1"/>
      <c r="U9974" s="1"/>
    </row>
    <row r="9975" spans="8:21" x14ac:dyDescent="0.3">
      <c r="H9975" s="1"/>
      <c r="K9975" s="1"/>
      <c r="O9975" s="1"/>
      <c r="P9975" s="1"/>
      <c r="T9975" s="1"/>
      <c r="U9975" s="1"/>
    </row>
    <row r="9976" spans="8:21" x14ac:dyDescent="0.3">
      <c r="H9976" s="1"/>
      <c r="K9976" s="1"/>
      <c r="O9976" s="1"/>
      <c r="P9976" s="1"/>
      <c r="T9976" s="1"/>
      <c r="U9976" s="1"/>
    </row>
    <row r="9977" spans="8:21" x14ac:dyDescent="0.3">
      <c r="H9977" s="1"/>
      <c r="K9977" s="1"/>
      <c r="O9977" s="1"/>
      <c r="P9977" s="1"/>
      <c r="T9977" s="1"/>
      <c r="U9977" s="1"/>
    </row>
    <row r="9978" spans="8:21" x14ac:dyDescent="0.3">
      <c r="H9978" s="1"/>
      <c r="K9978" s="1"/>
      <c r="O9978" s="1"/>
      <c r="P9978" s="1"/>
      <c r="T9978" s="1"/>
      <c r="U9978" s="1"/>
    </row>
    <row r="9979" spans="8:21" x14ac:dyDescent="0.3">
      <c r="H9979" s="1"/>
      <c r="K9979" s="1"/>
      <c r="O9979" s="1"/>
      <c r="P9979" s="1"/>
      <c r="T9979" s="1"/>
      <c r="U9979" s="1"/>
    </row>
    <row r="9980" spans="8:21" x14ac:dyDescent="0.3">
      <c r="H9980" s="1"/>
      <c r="K9980" s="1"/>
      <c r="O9980" s="1"/>
      <c r="P9980" s="1"/>
      <c r="T9980" s="1"/>
      <c r="U9980" s="1"/>
    </row>
    <row r="9981" spans="8:21" x14ac:dyDescent="0.3">
      <c r="H9981" s="1"/>
      <c r="K9981" s="1"/>
      <c r="O9981" s="1"/>
      <c r="P9981" s="1"/>
      <c r="T9981" s="1"/>
      <c r="U9981" s="1"/>
    </row>
    <row r="9982" spans="8:21" x14ac:dyDescent="0.3">
      <c r="H9982" s="1"/>
      <c r="K9982" s="1"/>
      <c r="O9982" s="1"/>
      <c r="P9982" s="1"/>
      <c r="T9982" s="1"/>
      <c r="U9982" s="1"/>
    </row>
    <row r="9983" spans="8:21" x14ac:dyDescent="0.3">
      <c r="H9983" s="1"/>
      <c r="K9983" s="1"/>
      <c r="O9983" s="1"/>
      <c r="P9983" s="1"/>
      <c r="T9983" s="1"/>
      <c r="U9983" s="1"/>
    </row>
    <row r="9984" spans="8:21" x14ac:dyDescent="0.3">
      <c r="H9984" s="1"/>
      <c r="K9984" s="1"/>
      <c r="O9984" s="1"/>
      <c r="P9984" s="1"/>
      <c r="T9984" s="1"/>
      <c r="U9984" s="1"/>
    </row>
    <row r="9985" spans="8:21" x14ac:dyDescent="0.3">
      <c r="H9985" s="1"/>
      <c r="K9985" s="1"/>
      <c r="O9985" s="1"/>
      <c r="P9985" s="1"/>
      <c r="T9985" s="1"/>
      <c r="U9985" s="1"/>
    </row>
    <row r="9986" spans="8:21" x14ac:dyDescent="0.3">
      <c r="H9986" s="1"/>
      <c r="K9986" s="1"/>
      <c r="O9986" s="1"/>
      <c r="P9986" s="1"/>
      <c r="T9986" s="1"/>
      <c r="U9986" s="1"/>
    </row>
    <row r="9987" spans="8:21" x14ac:dyDescent="0.3">
      <c r="H9987" s="1"/>
      <c r="K9987" s="1"/>
      <c r="O9987" s="1"/>
      <c r="P9987" s="1"/>
      <c r="T9987" s="1"/>
      <c r="U9987" s="1"/>
    </row>
    <row r="9988" spans="8:21" x14ac:dyDescent="0.3">
      <c r="H9988" s="1"/>
      <c r="K9988" s="1"/>
      <c r="O9988" s="1"/>
      <c r="P9988" s="1"/>
      <c r="T9988" s="1"/>
      <c r="U9988" s="1"/>
    </row>
    <row r="9989" spans="8:21" x14ac:dyDescent="0.3">
      <c r="H9989" s="1"/>
      <c r="K9989" s="1"/>
      <c r="O9989" s="1"/>
      <c r="P9989" s="1"/>
      <c r="T9989" s="1"/>
      <c r="U9989" s="1"/>
    </row>
    <row r="9990" spans="8:21" x14ac:dyDescent="0.3">
      <c r="H9990" s="1"/>
      <c r="K9990" s="1"/>
      <c r="O9990" s="1"/>
      <c r="P9990" s="1"/>
      <c r="T9990" s="1"/>
      <c r="U9990" s="1"/>
    </row>
    <row r="9991" spans="8:21" x14ac:dyDescent="0.3">
      <c r="H9991" s="1"/>
      <c r="K9991" s="1"/>
      <c r="O9991" s="1"/>
      <c r="P9991" s="1"/>
      <c r="T9991" s="1"/>
      <c r="U9991" s="1"/>
    </row>
    <row r="9992" spans="8:21" x14ac:dyDescent="0.3">
      <c r="H9992" s="1"/>
      <c r="K9992" s="1"/>
      <c r="O9992" s="1"/>
      <c r="P9992" s="1"/>
      <c r="T9992" s="1"/>
      <c r="U9992" s="1"/>
    </row>
    <row r="9993" spans="8:21" x14ac:dyDescent="0.3">
      <c r="H9993" s="1"/>
      <c r="K9993" s="1"/>
      <c r="O9993" s="1"/>
      <c r="P9993" s="1"/>
      <c r="T9993" s="1"/>
      <c r="U9993" s="1"/>
    </row>
    <row r="9994" spans="8:21" x14ac:dyDescent="0.3">
      <c r="H9994" s="1"/>
      <c r="K9994" s="1"/>
      <c r="O9994" s="1"/>
      <c r="P9994" s="1"/>
      <c r="T9994" s="1"/>
      <c r="U9994" s="1"/>
    </row>
    <row r="9995" spans="8:21" x14ac:dyDescent="0.3">
      <c r="H9995" s="1"/>
      <c r="K9995" s="1"/>
      <c r="O9995" s="1"/>
      <c r="P9995" s="1"/>
      <c r="T9995" s="1"/>
      <c r="U9995" s="1"/>
    </row>
    <row r="9996" spans="8:21" x14ac:dyDescent="0.3">
      <c r="H9996" s="1"/>
      <c r="K9996" s="1"/>
      <c r="O9996" s="1"/>
      <c r="P9996" s="1"/>
      <c r="T9996" s="1"/>
      <c r="U9996" s="1"/>
    </row>
    <row r="9997" spans="8:21" x14ac:dyDescent="0.3">
      <c r="H9997" s="1"/>
      <c r="K9997" s="1"/>
      <c r="O9997" s="1"/>
      <c r="P9997" s="1"/>
      <c r="T9997" s="1"/>
      <c r="U9997" s="1"/>
    </row>
    <row r="9998" spans="8:21" x14ac:dyDescent="0.3">
      <c r="H9998" s="1"/>
      <c r="K9998" s="1"/>
      <c r="O9998" s="1"/>
      <c r="P9998" s="1"/>
      <c r="T9998" s="1"/>
      <c r="U9998" s="1"/>
    </row>
    <row r="9999" spans="8:21" x14ac:dyDescent="0.3">
      <c r="H9999" s="1"/>
      <c r="K9999" s="1"/>
      <c r="O9999" s="1"/>
      <c r="P9999" s="1"/>
      <c r="T9999" s="1"/>
      <c r="U9999" s="1"/>
    </row>
    <row r="10000" spans="8:21" x14ac:dyDescent="0.3">
      <c r="H10000" s="1"/>
      <c r="K10000" s="1"/>
      <c r="O10000" s="1"/>
      <c r="P10000" s="1"/>
      <c r="T10000" s="1"/>
      <c r="U10000" s="1"/>
    </row>
    <row r="10001" spans="8:21" x14ac:dyDescent="0.3">
      <c r="H10001" s="1"/>
      <c r="K10001" s="1"/>
      <c r="O10001" s="1"/>
      <c r="P10001" s="1"/>
      <c r="T10001" s="1"/>
      <c r="U10001" s="1"/>
    </row>
    <row r="10002" spans="8:21" x14ac:dyDescent="0.3">
      <c r="H10002" s="1"/>
      <c r="K10002" s="1"/>
      <c r="O10002" s="1"/>
      <c r="P10002" s="1"/>
      <c r="T10002" s="1"/>
      <c r="U10002" s="1"/>
    </row>
    <row r="10003" spans="8:21" x14ac:dyDescent="0.3">
      <c r="H10003" s="1"/>
      <c r="K10003" s="1"/>
      <c r="O10003" s="1"/>
      <c r="P10003" s="1"/>
      <c r="T10003" s="1"/>
      <c r="U10003" s="1"/>
    </row>
    <row r="10004" spans="8:21" x14ac:dyDescent="0.3">
      <c r="H10004" s="1"/>
      <c r="K10004" s="1"/>
      <c r="O10004" s="1"/>
      <c r="P10004" s="1"/>
      <c r="T10004" s="1"/>
      <c r="U10004" s="1"/>
    </row>
    <row r="10005" spans="8:21" x14ac:dyDescent="0.3">
      <c r="H10005" s="1"/>
      <c r="K10005" s="1"/>
      <c r="O10005" s="1"/>
      <c r="P10005" s="1"/>
      <c r="T10005" s="1"/>
      <c r="U10005" s="1"/>
    </row>
    <row r="10006" spans="8:21" x14ac:dyDescent="0.3">
      <c r="H10006" s="1"/>
      <c r="K10006" s="1"/>
      <c r="O10006" s="1"/>
      <c r="P10006" s="1"/>
      <c r="T10006" s="1"/>
      <c r="U10006" s="1"/>
    </row>
    <row r="10007" spans="8:21" x14ac:dyDescent="0.3">
      <c r="H10007" s="1"/>
      <c r="K10007" s="1"/>
      <c r="O10007" s="1"/>
      <c r="P10007" s="1"/>
      <c r="T10007" s="1"/>
      <c r="U10007" s="1"/>
    </row>
    <row r="10008" spans="8:21" x14ac:dyDescent="0.3">
      <c r="H10008" s="1"/>
      <c r="K10008" s="1"/>
      <c r="O10008" s="1"/>
      <c r="P10008" s="1"/>
      <c r="T10008" s="1"/>
      <c r="U10008" s="1"/>
    </row>
    <row r="10009" spans="8:21" x14ac:dyDescent="0.3">
      <c r="H10009" s="1"/>
      <c r="K10009" s="1"/>
      <c r="O10009" s="1"/>
      <c r="P10009" s="1"/>
      <c r="T10009" s="1"/>
      <c r="U10009" s="1"/>
    </row>
    <row r="10010" spans="8:21" x14ac:dyDescent="0.3">
      <c r="H10010" s="1"/>
      <c r="K10010" s="1"/>
      <c r="O10010" s="1"/>
      <c r="P10010" s="1"/>
      <c r="T10010" s="1"/>
      <c r="U10010" s="1"/>
    </row>
    <row r="10011" spans="8:21" x14ac:dyDescent="0.3">
      <c r="H10011" s="1"/>
      <c r="K10011" s="1"/>
      <c r="O10011" s="1"/>
      <c r="P10011" s="1"/>
      <c r="T10011" s="1"/>
      <c r="U10011" s="1"/>
    </row>
    <row r="10012" spans="8:21" x14ac:dyDescent="0.3">
      <c r="H10012" s="1"/>
      <c r="K10012" s="1"/>
      <c r="O10012" s="1"/>
      <c r="P10012" s="1"/>
      <c r="T10012" s="1"/>
      <c r="U10012" s="1"/>
    </row>
    <row r="10013" spans="8:21" x14ac:dyDescent="0.3">
      <c r="H10013" s="1"/>
      <c r="K10013" s="1"/>
      <c r="O10013" s="1"/>
      <c r="P10013" s="1"/>
      <c r="T10013" s="1"/>
      <c r="U10013" s="1"/>
    </row>
    <row r="10014" spans="8:21" x14ac:dyDescent="0.3">
      <c r="H10014" s="1"/>
      <c r="K10014" s="1"/>
      <c r="O10014" s="1"/>
      <c r="P10014" s="1"/>
      <c r="T10014" s="1"/>
      <c r="U10014" s="1"/>
    </row>
    <row r="10015" spans="8:21" x14ac:dyDescent="0.3">
      <c r="H10015" s="1"/>
      <c r="K10015" s="1"/>
      <c r="O10015" s="1"/>
      <c r="P10015" s="1"/>
      <c r="T10015" s="1"/>
      <c r="U10015" s="1"/>
    </row>
    <row r="10016" spans="8:21" x14ac:dyDescent="0.3">
      <c r="H10016" s="1"/>
      <c r="K10016" s="1"/>
      <c r="O10016" s="1"/>
      <c r="P10016" s="1"/>
      <c r="T10016" s="1"/>
      <c r="U10016" s="1"/>
    </row>
    <row r="10017" spans="8:21" x14ac:dyDescent="0.3">
      <c r="H10017" s="1"/>
      <c r="K10017" s="1"/>
      <c r="O10017" s="1"/>
      <c r="P10017" s="1"/>
      <c r="T10017" s="1"/>
      <c r="U10017" s="1"/>
    </row>
    <row r="10018" spans="8:21" x14ac:dyDescent="0.3">
      <c r="H10018" s="1"/>
      <c r="K10018" s="1"/>
      <c r="O10018" s="1"/>
      <c r="P10018" s="1"/>
      <c r="T10018" s="1"/>
      <c r="U10018" s="1"/>
    </row>
    <row r="10019" spans="8:21" x14ac:dyDescent="0.3">
      <c r="H10019" s="1"/>
      <c r="K10019" s="1"/>
      <c r="O10019" s="1"/>
      <c r="P10019" s="1"/>
      <c r="T10019" s="1"/>
      <c r="U10019" s="1"/>
    </row>
    <row r="10020" spans="8:21" x14ac:dyDescent="0.3">
      <c r="H10020" s="1"/>
      <c r="K10020" s="1"/>
      <c r="O10020" s="1"/>
      <c r="P10020" s="1"/>
      <c r="T10020" s="1"/>
      <c r="U10020" s="1"/>
    </row>
    <row r="10021" spans="8:21" x14ac:dyDescent="0.3">
      <c r="H10021" s="1"/>
      <c r="K10021" s="1"/>
      <c r="O10021" s="1"/>
      <c r="P10021" s="1"/>
      <c r="T10021" s="1"/>
      <c r="U10021" s="1"/>
    </row>
    <row r="10022" spans="8:21" x14ac:dyDescent="0.3">
      <c r="H10022" s="1"/>
      <c r="K10022" s="1"/>
      <c r="O10022" s="1"/>
      <c r="P10022" s="1"/>
      <c r="T10022" s="1"/>
      <c r="U10022" s="1"/>
    </row>
    <row r="10023" spans="8:21" x14ac:dyDescent="0.3">
      <c r="H10023" s="1"/>
      <c r="K10023" s="1"/>
      <c r="O10023" s="1"/>
      <c r="P10023" s="1"/>
      <c r="T10023" s="1"/>
      <c r="U10023" s="1"/>
    </row>
    <row r="10024" spans="8:21" x14ac:dyDescent="0.3">
      <c r="H10024" s="1"/>
      <c r="K10024" s="1"/>
      <c r="O10024" s="1"/>
      <c r="P10024" s="1"/>
      <c r="T10024" s="1"/>
      <c r="U10024" s="1"/>
    </row>
    <row r="10025" spans="8:21" x14ac:dyDescent="0.3">
      <c r="H10025" s="1"/>
      <c r="K10025" s="1"/>
      <c r="O10025" s="1"/>
      <c r="P10025" s="1"/>
      <c r="T10025" s="1"/>
      <c r="U10025" s="1"/>
    </row>
    <row r="10026" spans="8:21" x14ac:dyDescent="0.3">
      <c r="H10026" s="1"/>
      <c r="K10026" s="1"/>
      <c r="O10026" s="1"/>
      <c r="P10026" s="1"/>
      <c r="T10026" s="1"/>
      <c r="U10026" s="1"/>
    </row>
    <row r="10027" spans="8:21" x14ac:dyDescent="0.3">
      <c r="H10027" s="1"/>
      <c r="K10027" s="1"/>
      <c r="O10027" s="1"/>
      <c r="P10027" s="1"/>
      <c r="T10027" s="1"/>
      <c r="U10027" s="1"/>
    </row>
    <row r="10028" spans="8:21" x14ac:dyDescent="0.3">
      <c r="H10028" s="1"/>
      <c r="K10028" s="1"/>
      <c r="O10028" s="1"/>
      <c r="P10028" s="1"/>
      <c r="T10028" s="1"/>
      <c r="U10028" s="1"/>
    </row>
    <row r="10029" spans="8:21" x14ac:dyDescent="0.3">
      <c r="H10029" s="1"/>
      <c r="K10029" s="1"/>
      <c r="O10029" s="1"/>
      <c r="P10029" s="1"/>
      <c r="T10029" s="1"/>
      <c r="U10029" s="1"/>
    </row>
    <row r="10030" spans="8:21" x14ac:dyDescent="0.3">
      <c r="H10030" s="1"/>
      <c r="K10030" s="1"/>
      <c r="O10030" s="1"/>
      <c r="P10030" s="1"/>
      <c r="T10030" s="1"/>
      <c r="U10030" s="1"/>
    </row>
    <row r="10031" spans="8:21" x14ac:dyDescent="0.3">
      <c r="H10031" s="1"/>
      <c r="K10031" s="1"/>
      <c r="O10031" s="1"/>
      <c r="P10031" s="1"/>
      <c r="T10031" s="1"/>
      <c r="U10031" s="1"/>
    </row>
    <row r="10032" spans="8:21" x14ac:dyDescent="0.3">
      <c r="H10032" s="1"/>
      <c r="K10032" s="1"/>
      <c r="O10032" s="1"/>
      <c r="P10032" s="1"/>
      <c r="T10032" s="1"/>
      <c r="U10032" s="1"/>
    </row>
    <row r="10033" spans="8:21" x14ac:dyDescent="0.3">
      <c r="H10033" s="1"/>
      <c r="K10033" s="1"/>
      <c r="O10033" s="1"/>
      <c r="P10033" s="1"/>
      <c r="T10033" s="1"/>
      <c r="U10033" s="1"/>
    </row>
    <row r="10034" spans="8:21" x14ac:dyDescent="0.3">
      <c r="H10034" s="1"/>
      <c r="K10034" s="1"/>
      <c r="O10034" s="1"/>
      <c r="P10034" s="1"/>
      <c r="T10034" s="1"/>
      <c r="U10034" s="1"/>
    </row>
    <row r="10035" spans="8:21" x14ac:dyDescent="0.3">
      <c r="H10035" s="1"/>
      <c r="K10035" s="1"/>
      <c r="O10035" s="1"/>
      <c r="P10035" s="1"/>
      <c r="T10035" s="1"/>
      <c r="U10035" s="1"/>
    </row>
    <row r="10036" spans="8:21" x14ac:dyDescent="0.3">
      <c r="H10036" s="1"/>
      <c r="K10036" s="1"/>
      <c r="O10036" s="1"/>
      <c r="P10036" s="1"/>
      <c r="T10036" s="1"/>
      <c r="U10036" s="1"/>
    </row>
    <row r="10037" spans="8:21" x14ac:dyDescent="0.3">
      <c r="H10037" s="1"/>
      <c r="K10037" s="1"/>
      <c r="O10037" s="1"/>
      <c r="P10037" s="1"/>
      <c r="T10037" s="1"/>
      <c r="U10037" s="1"/>
    </row>
    <row r="10038" spans="8:21" x14ac:dyDescent="0.3">
      <c r="H10038" s="1"/>
      <c r="K10038" s="1"/>
      <c r="O10038" s="1"/>
      <c r="P10038" s="1"/>
      <c r="T10038" s="1"/>
      <c r="U10038" s="1"/>
    </row>
    <row r="10039" spans="8:21" x14ac:dyDescent="0.3">
      <c r="H10039" s="1"/>
      <c r="K10039" s="1"/>
      <c r="O10039" s="1"/>
      <c r="P10039" s="1"/>
      <c r="T10039" s="1"/>
      <c r="U10039" s="1"/>
    </row>
    <row r="10040" spans="8:21" x14ac:dyDescent="0.3">
      <c r="H10040" s="1"/>
      <c r="K10040" s="1"/>
      <c r="O10040" s="1"/>
      <c r="P10040" s="1"/>
      <c r="T10040" s="1"/>
      <c r="U10040" s="1"/>
    </row>
    <row r="10041" spans="8:21" x14ac:dyDescent="0.3">
      <c r="H10041" s="1"/>
      <c r="K10041" s="1"/>
      <c r="O10041" s="1"/>
      <c r="P10041" s="1"/>
      <c r="T10041" s="1"/>
      <c r="U10041" s="1"/>
    </row>
    <row r="10042" spans="8:21" x14ac:dyDescent="0.3">
      <c r="H10042" s="1"/>
      <c r="K10042" s="1"/>
      <c r="O10042" s="1"/>
      <c r="P10042" s="1"/>
      <c r="T10042" s="1"/>
      <c r="U10042" s="1"/>
    </row>
    <row r="10043" spans="8:21" x14ac:dyDescent="0.3">
      <c r="H10043" s="1"/>
      <c r="K10043" s="1"/>
      <c r="O10043" s="1"/>
      <c r="P10043" s="1"/>
      <c r="T10043" s="1"/>
      <c r="U10043" s="1"/>
    </row>
    <row r="10044" spans="8:21" x14ac:dyDescent="0.3">
      <c r="H10044" s="1"/>
      <c r="K10044" s="1"/>
      <c r="O10044" s="1"/>
      <c r="P10044" s="1"/>
      <c r="T10044" s="1"/>
      <c r="U10044" s="1"/>
    </row>
    <row r="10045" spans="8:21" x14ac:dyDescent="0.3">
      <c r="H10045" s="1"/>
      <c r="K10045" s="1"/>
      <c r="O10045" s="1"/>
      <c r="P10045" s="1"/>
      <c r="T10045" s="1"/>
      <c r="U10045" s="1"/>
    </row>
    <row r="10046" spans="8:21" x14ac:dyDescent="0.3">
      <c r="H10046" s="1"/>
      <c r="K10046" s="1"/>
      <c r="O10046" s="1"/>
      <c r="P10046" s="1"/>
      <c r="T10046" s="1"/>
      <c r="U10046" s="1"/>
    </row>
    <row r="10047" spans="8:21" x14ac:dyDescent="0.3">
      <c r="H10047" s="1"/>
      <c r="K10047" s="1"/>
      <c r="O10047" s="1"/>
      <c r="P10047" s="1"/>
      <c r="T10047" s="1"/>
      <c r="U10047" s="1"/>
    </row>
    <row r="10048" spans="8:21" x14ac:dyDescent="0.3">
      <c r="H10048" s="1"/>
      <c r="K10048" s="1"/>
      <c r="O10048" s="1"/>
      <c r="P10048" s="1"/>
      <c r="T10048" s="1"/>
      <c r="U10048" s="1"/>
    </row>
    <row r="10049" spans="8:21" x14ac:dyDescent="0.3">
      <c r="H10049" s="1"/>
      <c r="K10049" s="1"/>
      <c r="O10049" s="1"/>
      <c r="P10049" s="1"/>
      <c r="T10049" s="1"/>
      <c r="U10049" s="1"/>
    </row>
    <row r="10050" spans="8:21" x14ac:dyDescent="0.3">
      <c r="H10050" s="1"/>
      <c r="K10050" s="1"/>
      <c r="O10050" s="1"/>
      <c r="P10050" s="1"/>
      <c r="T10050" s="1"/>
      <c r="U10050" s="1"/>
    </row>
    <row r="10051" spans="8:21" x14ac:dyDescent="0.3">
      <c r="H10051" s="1"/>
      <c r="K10051" s="1"/>
      <c r="O10051" s="1"/>
      <c r="P10051" s="1"/>
      <c r="T10051" s="1"/>
      <c r="U10051" s="1"/>
    </row>
    <row r="10052" spans="8:21" x14ac:dyDescent="0.3">
      <c r="H10052" s="1"/>
      <c r="K10052" s="1"/>
      <c r="O10052" s="1"/>
      <c r="P10052" s="1"/>
      <c r="T10052" s="1"/>
      <c r="U10052" s="1"/>
    </row>
    <row r="10053" spans="8:21" x14ac:dyDescent="0.3">
      <c r="H10053" s="1"/>
      <c r="K10053" s="1"/>
      <c r="O10053" s="1"/>
      <c r="P10053" s="1"/>
      <c r="T10053" s="1"/>
      <c r="U10053" s="1"/>
    </row>
    <row r="10054" spans="8:21" x14ac:dyDescent="0.3">
      <c r="H10054" s="1"/>
      <c r="K10054" s="1"/>
      <c r="O10054" s="1"/>
      <c r="P10054" s="1"/>
      <c r="T10054" s="1"/>
      <c r="U10054" s="1"/>
    </row>
    <row r="10055" spans="8:21" x14ac:dyDescent="0.3">
      <c r="H10055" s="1"/>
      <c r="K10055" s="1"/>
      <c r="O10055" s="1"/>
      <c r="P10055" s="1"/>
      <c r="T10055" s="1"/>
      <c r="U10055" s="1"/>
    </row>
    <row r="10056" spans="8:21" x14ac:dyDescent="0.3">
      <c r="H10056" s="1"/>
      <c r="K10056" s="1"/>
      <c r="O10056" s="1"/>
      <c r="P10056" s="1"/>
      <c r="T10056" s="1"/>
      <c r="U10056" s="1"/>
    </row>
    <row r="10057" spans="8:21" x14ac:dyDescent="0.3">
      <c r="H10057" s="1"/>
      <c r="K10057" s="1"/>
      <c r="O10057" s="1"/>
      <c r="P10057" s="1"/>
      <c r="T10057" s="1"/>
      <c r="U10057" s="1"/>
    </row>
    <row r="10058" spans="8:21" x14ac:dyDescent="0.3">
      <c r="H10058" s="1"/>
      <c r="K10058" s="1"/>
      <c r="O10058" s="1"/>
      <c r="P10058" s="1"/>
      <c r="T10058" s="1"/>
      <c r="U10058" s="1"/>
    </row>
    <row r="10059" spans="8:21" x14ac:dyDescent="0.3">
      <c r="H10059" s="1"/>
      <c r="K10059" s="1"/>
      <c r="O10059" s="1"/>
      <c r="P10059" s="1"/>
      <c r="T10059" s="1"/>
      <c r="U10059" s="1"/>
    </row>
    <row r="10060" spans="8:21" x14ac:dyDescent="0.3">
      <c r="H10060" s="1"/>
      <c r="K10060" s="1"/>
      <c r="O10060" s="1"/>
      <c r="P10060" s="1"/>
      <c r="T10060" s="1"/>
      <c r="U10060" s="1"/>
    </row>
    <row r="10061" spans="8:21" x14ac:dyDescent="0.3">
      <c r="H10061" s="1"/>
      <c r="K10061" s="1"/>
      <c r="O10061" s="1"/>
      <c r="P10061" s="1"/>
      <c r="T10061" s="1"/>
      <c r="U10061" s="1"/>
    </row>
    <row r="10062" spans="8:21" x14ac:dyDescent="0.3">
      <c r="H10062" s="1"/>
      <c r="K10062" s="1"/>
      <c r="O10062" s="1"/>
      <c r="P10062" s="1"/>
      <c r="T10062" s="1"/>
      <c r="U10062" s="1"/>
    </row>
    <row r="10063" spans="8:21" x14ac:dyDescent="0.3">
      <c r="H10063" s="1"/>
      <c r="K10063" s="1"/>
      <c r="O10063" s="1"/>
      <c r="P10063" s="1"/>
      <c r="T10063" s="1"/>
      <c r="U10063" s="1"/>
    </row>
    <row r="10064" spans="8:21" x14ac:dyDescent="0.3">
      <c r="H10064" s="1"/>
      <c r="K10064" s="1"/>
      <c r="O10064" s="1"/>
      <c r="P10064" s="1"/>
      <c r="T10064" s="1"/>
      <c r="U10064" s="1"/>
    </row>
    <row r="10065" spans="8:21" x14ac:dyDescent="0.3">
      <c r="H10065" s="1"/>
      <c r="K10065" s="1"/>
      <c r="O10065" s="1"/>
      <c r="P10065" s="1"/>
      <c r="T10065" s="1"/>
      <c r="U10065" s="1"/>
    </row>
    <row r="10066" spans="8:21" x14ac:dyDescent="0.3">
      <c r="H10066" s="1"/>
      <c r="K10066" s="1"/>
      <c r="O10066" s="1"/>
      <c r="P10066" s="1"/>
      <c r="T10066" s="1"/>
      <c r="U10066" s="1"/>
    </row>
    <row r="10067" spans="8:21" x14ac:dyDescent="0.3">
      <c r="H10067" s="1"/>
      <c r="K10067" s="1"/>
      <c r="O10067" s="1"/>
      <c r="P10067" s="1"/>
      <c r="T10067" s="1"/>
      <c r="U10067" s="1"/>
    </row>
    <row r="10068" spans="8:21" x14ac:dyDescent="0.3">
      <c r="H10068" s="1"/>
      <c r="K10068" s="1"/>
      <c r="O10068" s="1"/>
      <c r="P10068" s="1"/>
      <c r="T10068" s="1"/>
      <c r="U10068" s="1"/>
    </row>
    <row r="10069" spans="8:21" x14ac:dyDescent="0.3">
      <c r="H10069" s="1"/>
      <c r="K10069" s="1"/>
      <c r="O10069" s="1"/>
      <c r="P10069" s="1"/>
      <c r="T10069" s="1"/>
      <c r="U10069" s="1"/>
    </row>
    <row r="10070" spans="8:21" x14ac:dyDescent="0.3">
      <c r="H10070" s="1"/>
      <c r="K10070" s="1"/>
      <c r="O10070" s="1"/>
      <c r="P10070" s="1"/>
      <c r="T10070" s="1"/>
      <c r="U10070" s="1"/>
    </row>
    <row r="10071" spans="8:21" x14ac:dyDescent="0.3">
      <c r="H10071" s="1"/>
      <c r="K10071" s="1"/>
      <c r="O10071" s="1"/>
      <c r="P10071" s="1"/>
      <c r="T10071" s="1"/>
      <c r="U10071" s="1"/>
    </row>
    <row r="10072" spans="8:21" x14ac:dyDescent="0.3">
      <c r="H10072" s="1"/>
      <c r="K10072" s="1"/>
      <c r="O10072" s="1"/>
      <c r="P10072" s="1"/>
      <c r="T10072" s="1"/>
      <c r="U10072" s="1"/>
    </row>
    <row r="10073" spans="8:21" x14ac:dyDescent="0.3">
      <c r="H10073" s="1"/>
      <c r="K10073" s="1"/>
      <c r="O10073" s="1"/>
      <c r="P10073" s="1"/>
      <c r="T10073" s="1"/>
      <c r="U10073" s="1"/>
    </row>
    <row r="10074" spans="8:21" x14ac:dyDescent="0.3">
      <c r="H10074" s="1"/>
      <c r="K10074" s="1"/>
      <c r="O10074" s="1"/>
      <c r="P10074" s="1"/>
      <c r="T10074" s="1"/>
      <c r="U10074" s="1"/>
    </row>
    <row r="10075" spans="8:21" x14ac:dyDescent="0.3">
      <c r="H10075" s="1"/>
      <c r="K10075" s="1"/>
      <c r="O10075" s="1"/>
      <c r="P10075" s="1"/>
      <c r="T10075" s="1"/>
      <c r="U10075" s="1"/>
    </row>
    <row r="10076" spans="8:21" x14ac:dyDescent="0.3">
      <c r="H10076" s="1"/>
      <c r="K10076" s="1"/>
      <c r="O10076" s="1"/>
      <c r="P10076" s="1"/>
      <c r="T10076" s="1"/>
      <c r="U10076" s="1"/>
    </row>
    <row r="10077" spans="8:21" x14ac:dyDescent="0.3">
      <c r="H10077" s="1"/>
      <c r="K10077" s="1"/>
      <c r="O10077" s="1"/>
      <c r="P10077" s="1"/>
      <c r="T10077" s="1"/>
      <c r="U10077" s="1"/>
    </row>
    <row r="10078" spans="8:21" x14ac:dyDescent="0.3">
      <c r="H10078" s="1"/>
      <c r="K10078" s="1"/>
      <c r="O10078" s="1"/>
      <c r="P10078" s="1"/>
      <c r="T10078" s="1"/>
      <c r="U10078" s="1"/>
    </row>
    <row r="10079" spans="8:21" x14ac:dyDescent="0.3">
      <c r="H10079" s="1"/>
      <c r="K10079" s="1"/>
      <c r="O10079" s="1"/>
      <c r="P10079" s="1"/>
      <c r="T10079" s="1"/>
      <c r="U10079" s="1"/>
    </row>
    <row r="10080" spans="8:21" x14ac:dyDescent="0.3">
      <c r="H10080" s="1"/>
      <c r="K10080" s="1"/>
      <c r="O10080" s="1"/>
      <c r="P10080" s="1"/>
      <c r="T10080" s="1"/>
      <c r="U10080" s="1"/>
    </row>
    <row r="10081" spans="8:21" x14ac:dyDescent="0.3">
      <c r="H10081" s="1"/>
      <c r="K10081" s="1"/>
      <c r="O10081" s="1"/>
      <c r="P10081" s="1"/>
      <c r="T10081" s="1"/>
      <c r="U10081" s="1"/>
    </row>
    <row r="10082" spans="8:21" x14ac:dyDescent="0.3">
      <c r="H10082" s="1"/>
      <c r="K10082" s="1"/>
      <c r="O10082" s="1"/>
      <c r="P10082" s="1"/>
      <c r="T10082" s="1"/>
      <c r="U10082" s="1"/>
    </row>
    <row r="10083" spans="8:21" x14ac:dyDescent="0.3">
      <c r="H10083" s="1"/>
      <c r="K10083" s="1"/>
      <c r="O10083" s="1"/>
      <c r="P10083" s="1"/>
      <c r="T10083" s="1"/>
      <c r="U10083" s="1"/>
    </row>
    <row r="10084" spans="8:21" x14ac:dyDescent="0.3">
      <c r="H10084" s="1"/>
      <c r="K10084" s="1"/>
      <c r="O10084" s="1"/>
      <c r="P10084" s="1"/>
      <c r="T10084" s="1"/>
      <c r="U10084" s="1"/>
    </row>
    <row r="10085" spans="8:21" x14ac:dyDescent="0.3">
      <c r="H10085" s="1"/>
      <c r="K10085" s="1"/>
      <c r="O10085" s="1"/>
      <c r="P10085" s="1"/>
      <c r="T10085" s="1"/>
      <c r="U10085" s="1"/>
    </row>
    <row r="10086" spans="8:21" x14ac:dyDescent="0.3">
      <c r="H10086" s="1"/>
      <c r="K10086" s="1"/>
      <c r="O10086" s="1"/>
      <c r="P10086" s="1"/>
      <c r="T10086" s="1"/>
      <c r="U10086" s="1"/>
    </row>
    <row r="10087" spans="8:21" x14ac:dyDescent="0.3">
      <c r="H10087" s="1"/>
      <c r="K10087" s="1"/>
      <c r="O10087" s="1"/>
      <c r="P10087" s="1"/>
      <c r="T10087" s="1"/>
      <c r="U10087" s="1"/>
    </row>
    <row r="10088" spans="8:21" x14ac:dyDescent="0.3">
      <c r="H10088" s="1"/>
      <c r="K10088" s="1"/>
      <c r="O10088" s="1"/>
      <c r="P10088" s="1"/>
      <c r="T10088" s="1"/>
      <c r="U10088" s="1"/>
    </row>
    <row r="10089" spans="8:21" x14ac:dyDescent="0.3">
      <c r="H10089" s="1"/>
      <c r="K10089" s="1"/>
      <c r="O10089" s="1"/>
      <c r="P10089" s="1"/>
      <c r="T10089" s="1"/>
      <c r="U10089" s="1"/>
    </row>
    <row r="10090" spans="8:21" x14ac:dyDescent="0.3">
      <c r="H10090" s="1"/>
      <c r="K10090" s="1"/>
      <c r="O10090" s="1"/>
      <c r="P10090" s="1"/>
      <c r="T10090" s="1"/>
      <c r="U10090" s="1"/>
    </row>
    <row r="10091" spans="8:21" x14ac:dyDescent="0.3">
      <c r="H10091" s="1"/>
      <c r="K10091" s="1"/>
      <c r="O10091" s="1"/>
      <c r="P10091" s="1"/>
      <c r="T10091" s="1"/>
      <c r="U10091" s="1"/>
    </row>
    <row r="10092" spans="8:21" x14ac:dyDescent="0.3">
      <c r="H10092" s="1"/>
      <c r="K10092" s="1"/>
      <c r="O10092" s="1"/>
      <c r="P10092" s="1"/>
      <c r="T10092" s="1"/>
      <c r="U10092" s="1"/>
    </row>
    <row r="10093" spans="8:21" x14ac:dyDescent="0.3">
      <c r="H10093" s="1"/>
      <c r="K10093" s="1"/>
      <c r="O10093" s="1"/>
      <c r="P10093" s="1"/>
      <c r="T10093" s="1"/>
      <c r="U10093" s="1"/>
    </row>
    <row r="10094" spans="8:21" x14ac:dyDescent="0.3">
      <c r="H10094" s="1"/>
      <c r="K10094" s="1"/>
      <c r="O10094" s="1"/>
      <c r="P10094" s="1"/>
      <c r="T10094" s="1"/>
      <c r="U10094" s="1"/>
    </row>
    <row r="10095" spans="8:21" x14ac:dyDescent="0.3">
      <c r="H10095" s="1"/>
      <c r="K10095" s="1"/>
      <c r="O10095" s="1"/>
      <c r="P10095" s="1"/>
      <c r="T10095" s="1"/>
      <c r="U10095" s="1"/>
    </row>
    <row r="10096" spans="8:21" x14ac:dyDescent="0.3">
      <c r="H10096" s="1"/>
      <c r="K10096" s="1"/>
      <c r="O10096" s="1"/>
      <c r="P10096" s="1"/>
      <c r="T10096" s="1"/>
      <c r="U10096" s="1"/>
    </row>
    <row r="10097" spans="8:21" x14ac:dyDescent="0.3">
      <c r="H10097" s="1"/>
      <c r="K10097" s="1"/>
      <c r="O10097" s="1"/>
      <c r="P10097" s="1"/>
      <c r="T10097" s="1"/>
      <c r="U10097" s="1"/>
    </row>
    <row r="10098" spans="8:21" x14ac:dyDescent="0.3">
      <c r="H10098" s="1"/>
      <c r="K10098" s="1"/>
      <c r="O10098" s="1"/>
      <c r="P10098" s="1"/>
      <c r="T10098" s="1"/>
      <c r="U10098" s="1"/>
    </row>
    <row r="10099" spans="8:21" x14ac:dyDescent="0.3">
      <c r="H10099" s="1"/>
      <c r="K10099" s="1"/>
      <c r="O10099" s="1"/>
      <c r="P10099" s="1"/>
      <c r="T10099" s="1"/>
      <c r="U10099" s="1"/>
    </row>
    <row r="10100" spans="8:21" x14ac:dyDescent="0.3">
      <c r="H10100" s="1"/>
      <c r="K10100" s="1"/>
      <c r="O10100" s="1"/>
      <c r="P10100" s="1"/>
      <c r="T10100" s="1"/>
      <c r="U10100" s="1"/>
    </row>
    <row r="10101" spans="8:21" x14ac:dyDescent="0.3">
      <c r="H10101" s="1"/>
      <c r="K10101" s="1"/>
      <c r="O10101" s="1"/>
      <c r="P10101" s="1"/>
      <c r="T10101" s="1"/>
      <c r="U10101" s="1"/>
    </row>
    <row r="10102" spans="8:21" x14ac:dyDescent="0.3">
      <c r="H10102" s="1"/>
      <c r="K10102" s="1"/>
      <c r="O10102" s="1"/>
      <c r="P10102" s="1"/>
      <c r="T10102" s="1"/>
      <c r="U10102" s="1"/>
    </row>
    <row r="10103" spans="8:21" x14ac:dyDescent="0.3">
      <c r="H10103" s="1"/>
      <c r="K10103" s="1"/>
      <c r="O10103" s="1"/>
      <c r="P10103" s="1"/>
      <c r="T10103" s="1"/>
      <c r="U10103" s="1"/>
    </row>
    <row r="10104" spans="8:21" x14ac:dyDescent="0.3">
      <c r="H10104" s="1"/>
      <c r="K10104" s="1"/>
      <c r="O10104" s="1"/>
      <c r="P10104" s="1"/>
      <c r="T10104" s="1"/>
      <c r="U10104" s="1"/>
    </row>
    <row r="10105" spans="8:21" x14ac:dyDescent="0.3">
      <c r="H10105" s="1"/>
      <c r="K10105" s="1"/>
      <c r="O10105" s="1"/>
      <c r="P10105" s="1"/>
      <c r="T10105" s="1"/>
      <c r="U10105" s="1"/>
    </row>
    <row r="10106" spans="8:21" x14ac:dyDescent="0.3">
      <c r="H10106" s="1"/>
      <c r="K10106" s="1"/>
      <c r="O10106" s="1"/>
      <c r="P10106" s="1"/>
      <c r="T10106" s="1"/>
      <c r="U10106" s="1"/>
    </row>
    <row r="10107" spans="8:21" x14ac:dyDescent="0.3">
      <c r="H10107" s="1"/>
      <c r="K10107" s="1"/>
      <c r="O10107" s="1"/>
      <c r="P10107" s="1"/>
      <c r="T10107" s="1"/>
      <c r="U10107" s="1"/>
    </row>
    <row r="10108" spans="8:21" x14ac:dyDescent="0.3">
      <c r="H10108" s="1"/>
      <c r="K10108" s="1"/>
      <c r="O10108" s="1"/>
      <c r="P10108" s="1"/>
      <c r="T10108" s="1"/>
      <c r="U10108" s="1"/>
    </row>
    <row r="10109" spans="8:21" x14ac:dyDescent="0.3">
      <c r="H10109" s="1"/>
      <c r="K10109" s="1"/>
      <c r="O10109" s="1"/>
      <c r="P10109" s="1"/>
      <c r="T10109" s="1"/>
      <c r="U10109" s="1"/>
    </row>
    <row r="10110" spans="8:21" x14ac:dyDescent="0.3">
      <c r="H10110" s="1"/>
      <c r="K10110" s="1"/>
      <c r="O10110" s="1"/>
      <c r="P10110" s="1"/>
      <c r="T10110" s="1"/>
      <c r="U10110" s="1"/>
    </row>
    <row r="10111" spans="8:21" x14ac:dyDescent="0.3">
      <c r="H10111" s="1"/>
      <c r="K10111" s="1"/>
      <c r="O10111" s="1"/>
      <c r="P10111" s="1"/>
      <c r="T10111" s="1"/>
      <c r="U10111" s="1"/>
    </row>
    <row r="10112" spans="8:21" x14ac:dyDescent="0.3">
      <c r="H10112" s="1"/>
      <c r="K10112" s="1"/>
      <c r="O10112" s="1"/>
      <c r="P10112" s="1"/>
      <c r="T10112" s="1"/>
      <c r="U10112" s="1"/>
    </row>
    <row r="10113" spans="8:21" x14ac:dyDescent="0.3">
      <c r="H10113" s="1"/>
      <c r="K10113" s="1"/>
      <c r="O10113" s="1"/>
      <c r="P10113" s="1"/>
      <c r="T10113" s="1"/>
      <c r="U10113" s="1"/>
    </row>
    <row r="10114" spans="8:21" x14ac:dyDescent="0.3">
      <c r="H10114" s="1"/>
      <c r="K10114" s="1"/>
      <c r="O10114" s="1"/>
      <c r="P10114" s="1"/>
      <c r="T10114" s="1"/>
      <c r="U10114" s="1"/>
    </row>
    <row r="10115" spans="8:21" x14ac:dyDescent="0.3">
      <c r="H10115" s="1"/>
      <c r="K10115" s="1"/>
      <c r="O10115" s="1"/>
      <c r="P10115" s="1"/>
      <c r="T10115" s="1"/>
      <c r="U10115" s="1"/>
    </row>
    <row r="10116" spans="8:21" x14ac:dyDescent="0.3">
      <c r="H10116" s="1"/>
      <c r="K10116" s="1"/>
      <c r="O10116" s="1"/>
      <c r="P10116" s="1"/>
      <c r="T10116" s="1"/>
      <c r="U10116" s="1"/>
    </row>
    <row r="10117" spans="8:21" x14ac:dyDescent="0.3">
      <c r="H10117" s="1"/>
      <c r="K10117" s="1"/>
      <c r="O10117" s="1"/>
      <c r="P10117" s="1"/>
      <c r="T10117" s="1"/>
      <c r="U10117" s="1"/>
    </row>
    <row r="10118" spans="8:21" x14ac:dyDescent="0.3">
      <c r="H10118" s="1"/>
      <c r="K10118" s="1"/>
      <c r="O10118" s="1"/>
      <c r="P10118" s="1"/>
      <c r="T10118" s="1"/>
      <c r="U10118" s="1"/>
    </row>
    <row r="10119" spans="8:21" x14ac:dyDescent="0.3">
      <c r="H10119" s="1"/>
      <c r="K10119" s="1"/>
      <c r="O10119" s="1"/>
      <c r="P10119" s="1"/>
      <c r="T10119" s="1"/>
      <c r="U10119" s="1"/>
    </row>
    <row r="10120" spans="8:21" x14ac:dyDescent="0.3">
      <c r="H10120" s="1"/>
      <c r="K10120" s="1"/>
      <c r="O10120" s="1"/>
      <c r="P10120" s="1"/>
      <c r="T10120" s="1"/>
      <c r="U10120" s="1"/>
    </row>
    <row r="10121" spans="8:21" x14ac:dyDescent="0.3">
      <c r="H10121" s="1"/>
      <c r="K10121" s="1"/>
      <c r="O10121" s="1"/>
      <c r="P10121" s="1"/>
      <c r="T10121" s="1"/>
      <c r="U10121" s="1"/>
    </row>
    <row r="10122" spans="8:21" x14ac:dyDescent="0.3">
      <c r="H10122" s="1"/>
      <c r="K10122" s="1"/>
      <c r="O10122" s="1"/>
      <c r="P10122" s="1"/>
      <c r="T10122" s="1"/>
      <c r="U10122" s="1"/>
    </row>
    <row r="10123" spans="8:21" x14ac:dyDescent="0.3">
      <c r="H10123" s="1"/>
      <c r="K10123" s="1"/>
      <c r="O10123" s="1"/>
      <c r="P10123" s="1"/>
      <c r="T10123" s="1"/>
      <c r="U10123" s="1"/>
    </row>
    <row r="10124" spans="8:21" x14ac:dyDescent="0.3">
      <c r="H10124" s="1"/>
      <c r="K10124" s="1"/>
      <c r="O10124" s="1"/>
      <c r="P10124" s="1"/>
      <c r="T10124" s="1"/>
      <c r="U10124" s="1"/>
    </row>
    <row r="10125" spans="8:21" x14ac:dyDescent="0.3">
      <c r="H10125" s="1"/>
      <c r="K10125" s="1"/>
      <c r="O10125" s="1"/>
      <c r="P10125" s="1"/>
      <c r="T10125" s="1"/>
      <c r="U10125" s="1"/>
    </row>
    <row r="10126" spans="8:21" x14ac:dyDescent="0.3">
      <c r="H10126" s="1"/>
      <c r="K10126" s="1"/>
      <c r="O10126" s="1"/>
      <c r="P10126" s="1"/>
      <c r="T10126" s="1"/>
      <c r="U10126" s="1"/>
    </row>
    <row r="10127" spans="8:21" x14ac:dyDescent="0.3">
      <c r="H10127" s="1"/>
      <c r="K10127" s="1"/>
      <c r="O10127" s="1"/>
      <c r="P10127" s="1"/>
      <c r="T10127" s="1"/>
      <c r="U10127" s="1"/>
    </row>
    <row r="10128" spans="8:21" x14ac:dyDescent="0.3">
      <c r="H10128" s="1"/>
      <c r="K10128" s="1"/>
      <c r="O10128" s="1"/>
      <c r="P10128" s="1"/>
      <c r="T10128" s="1"/>
      <c r="U10128" s="1"/>
    </row>
    <row r="10129" spans="8:21" x14ac:dyDescent="0.3">
      <c r="H10129" s="1"/>
      <c r="K10129" s="1"/>
      <c r="O10129" s="1"/>
      <c r="P10129" s="1"/>
      <c r="T10129" s="1"/>
      <c r="U10129" s="1"/>
    </row>
    <row r="10130" spans="8:21" x14ac:dyDescent="0.3">
      <c r="H10130" s="1"/>
      <c r="K10130" s="1"/>
      <c r="O10130" s="1"/>
      <c r="P10130" s="1"/>
      <c r="T10130" s="1"/>
      <c r="U10130" s="1"/>
    </row>
    <row r="10131" spans="8:21" x14ac:dyDescent="0.3">
      <c r="H10131" s="1"/>
      <c r="K10131" s="1"/>
      <c r="O10131" s="1"/>
      <c r="P10131" s="1"/>
      <c r="T10131" s="1"/>
      <c r="U10131" s="1"/>
    </row>
    <row r="10132" spans="8:21" x14ac:dyDescent="0.3">
      <c r="H10132" s="1"/>
      <c r="K10132" s="1"/>
      <c r="O10132" s="1"/>
      <c r="P10132" s="1"/>
      <c r="T10132" s="1"/>
      <c r="U10132" s="1"/>
    </row>
    <row r="10133" spans="8:21" x14ac:dyDescent="0.3">
      <c r="H10133" s="1"/>
      <c r="K10133" s="1"/>
      <c r="O10133" s="1"/>
      <c r="P10133" s="1"/>
      <c r="T10133" s="1"/>
      <c r="U10133" s="1"/>
    </row>
    <row r="10134" spans="8:21" x14ac:dyDescent="0.3">
      <c r="H10134" s="1"/>
      <c r="K10134" s="1"/>
      <c r="O10134" s="1"/>
      <c r="P10134" s="1"/>
      <c r="T10134" s="1"/>
      <c r="U10134" s="1"/>
    </row>
    <row r="10135" spans="8:21" x14ac:dyDescent="0.3">
      <c r="H10135" s="1"/>
      <c r="K10135" s="1"/>
      <c r="O10135" s="1"/>
      <c r="P10135" s="1"/>
      <c r="T10135" s="1"/>
      <c r="U10135" s="1"/>
    </row>
    <row r="10136" spans="8:21" x14ac:dyDescent="0.3">
      <c r="H10136" s="1"/>
      <c r="K10136" s="1"/>
      <c r="O10136" s="1"/>
      <c r="P10136" s="1"/>
      <c r="T10136" s="1"/>
      <c r="U10136" s="1"/>
    </row>
    <row r="10137" spans="8:21" x14ac:dyDescent="0.3">
      <c r="H10137" s="1"/>
      <c r="K10137" s="1"/>
      <c r="O10137" s="1"/>
      <c r="P10137" s="1"/>
      <c r="T10137" s="1"/>
      <c r="U10137" s="1"/>
    </row>
    <row r="10138" spans="8:21" x14ac:dyDescent="0.3">
      <c r="H10138" s="1"/>
      <c r="K10138" s="1"/>
      <c r="O10138" s="1"/>
      <c r="P10138" s="1"/>
      <c r="T10138" s="1"/>
      <c r="U10138" s="1"/>
    </row>
    <row r="10139" spans="8:21" x14ac:dyDescent="0.3">
      <c r="H10139" s="1"/>
      <c r="K10139" s="1"/>
      <c r="O10139" s="1"/>
      <c r="P10139" s="1"/>
      <c r="T10139" s="1"/>
      <c r="U10139" s="1"/>
    </row>
    <row r="10140" spans="8:21" x14ac:dyDescent="0.3">
      <c r="H10140" s="1"/>
      <c r="K10140" s="1"/>
      <c r="O10140" s="1"/>
      <c r="P10140" s="1"/>
      <c r="T10140" s="1"/>
      <c r="U10140" s="1"/>
    </row>
    <row r="10141" spans="8:21" x14ac:dyDescent="0.3">
      <c r="H10141" s="1"/>
      <c r="K10141" s="1"/>
      <c r="O10141" s="1"/>
      <c r="P10141" s="1"/>
      <c r="T10141" s="1"/>
      <c r="U10141" s="1"/>
    </row>
    <row r="10142" spans="8:21" x14ac:dyDescent="0.3">
      <c r="H10142" s="1"/>
      <c r="K10142" s="1"/>
      <c r="O10142" s="1"/>
      <c r="P10142" s="1"/>
      <c r="T10142" s="1"/>
      <c r="U10142" s="1"/>
    </row>
    <row r="10143" spans="8:21" x14ac:dyDescent="0.3">
      <c r="H10143" s="1"/>
      <c r="K10143" s="1"/>
      <c r="O10143" s="1"/>
      <c r="P10143" s="1"/>
      <c r="T10143" s="1"/>
      <c r="U10143" s="1"/>
    </row>
    <row r="10144" spans="8:21" x14ac:dyDescent="0.3">
      <c r="H10144" s="1"/>
      <c r="K10144" s="1"/>
      <c r="O10144" s="1"/>
      <c r="P10144" s="1"/>
      <c r="T10144" s="1"/>
      <c r="U10144" s="1"/>
    </row>
    <row r="10145" spans="8:21" x14ac:dyDescent="0.3">
      <c r="H10145" s="1"/>
      <c r="K10145" s="1"/>
      <c r="O10145" s="1"/>
      <c r="P10145" s="1"/>
      <c r="T10145" s="1"/>
      <c r="U10145" s="1"/>
    </row>
    <row r="10146" spans="8:21" x14ac:dyDescent="0.3">
      <c r="H10146" s="1"/>
      <c r="K10146" s="1"/>
      <c r="O10146" s="1"/>
      <c r="P10146" s="1"/>
      <c r="T10146" s="1"/>
      <c r="U10146" s="1"/>
    </row>
    <row r="10147" spans="8:21" x14ac:dyDescent="0.3">
      <c r="H10147" s="1"/>
      <c r="K10147" s="1"/>
      <c r="O10147" s="1"/>
      <c r="P10147" s="1"/>
      <c r="T10147" s="1"/>
      <c r="U10147" s="1"/>
    </row>
    <row r="10148" spans="8:21" x14ac:dyDescent="0.3">
      <c r="H10148" s="1"/>
      <c r="K10148" s="1"/>
      <c r="O10148" s="1"/>
      <c r="P10148" s="1"/>
      <c r="T10148" s="1"/>
      <c r="U10148" s="1"/>
    </row>
    <row r="10149" spans="8:21" x14ac:dyDescent="0.3">
      <c r="H10149" s="1"/>
      <c r="K10149" s="1"/>
      <c r="O10149" s="1"/>
      <c r="P10149" s="1"/>
      <c r="T10149" s="1"/>
      <c r="U10149" s="1"/>
    </row>
    <row r="10150" spans="8:21" x14ac:dyDescent="0.3">
      <c r="H10150" s="1"/>
      <c r="K10150" s="1"/>
      <c r="O10150" s="1"/>
      <c r="P10150" s="1"/>
      <c r="T10150" s="1"/>
      <c r="U10150" s="1"/>
    </row>
    <row r="10151" spans="8:21" x14ac:dyDescent="0.3">
      <c r="H10151" s="1"/>
      <c r="K10151" s="1"/>
      <c r="O10151" s="1"/>
      <c r="P10151" s="1"/>
      <c r="T10151" s="1"/>
      <c r="U10151" s="1"/>
    </row>
    <row r="10152" spans="8:21" x14ac:dyDescent="0.3">
      <c r="H10152" s="1"/>
      <c r="K10152" s="1"/>
      <c r="O10152" s="1"/>
      <c r="P10152" s="1"/>
      <c r="T10152" s="1"/>
      <c r="U10152" s="1"/>
    </row>
    <row r="10153" spans="8:21" x14ac:dyDescent="0.3">
      <c r="H10153" s="1"/>
      <c r="K10153" s="1"/>
      <c r="O10153" s="1"/>
      <c r="P10153" s="1"/>
      <c r="T10153" s="1"/>
      <c r="U10153" s="1"/>
    </row>
    <row r="10154" spans="8:21" x14ac:dyDescent="0.3">
      <c r="H10154" s="1"/>
      <c r="K10154" s="1"/>
      <c r="O10154" s="1"/>
      <c r="P10154" s="1"/>
      <c r="T10154" s="1"/>
      <c r="U10154" s="1"/>
    </row>
    <row r="10155" spans="8:21" x14ac:dyDescent="0.3">
      <c r="H10155" s="1"/>
      <c r="K10155" s="1"/>
      <c r="O10155" s="1"/>
      <c r="P10155" s="1"/>
      <c r="T10155" s="1"/>
      <c r="U10155" s="1"/>
    </row>
    <row r="10156" spans="8:21" x14ac:dyDescent="0.3">
      <c r="H10156" s="1"/>
      <c r="K10156" s="1"/>
      <c r="O10156" s="1"/>
      <c r="P10156" s="1"/>
      <c r="T10156" s="1"/>
      <c r="U10156" s="1"/>
    </row>
    <row r="10157" spans="8:21" x14ac:dyDescent="0.3">
      <c r="H10157" s="1"/>
      <c r="K10157" s="1"/>
      <c r="O10157" s="1"/>
      <c r="P10157" s="1"/>
      <c r="T10157" s="1"/>
      <c r="U10157" s="1"/>
    </row>
    <row r="10158" spans="8:21" x14ac:dyDescent="0.3">
      <c r="H10158" s="1"/>
      <c r="K10158" s="1"/>
      <c r="O10158" s="1"/>
      <c r="P10158" s="1"/>
      <c r="T10158" s="1"/>
      <c r="U10158" s="1"/>
    </row>
    <row r="10159" spans="8:21" x14ac:dyDescent="0.3">
      <c r="H10159" s="1"/>
      <c r="K10159" s="1"/>
      <c r="O10159" s="1"/>
      <c r="P10159" s="1"/>
      <c r="T10159" s="1"/>
      <c r="U10159" s="1"/>
    </row>
    <row r="10160" spans="8:21" x14ac:dyDescent="0.3">
      <c r="H10160" s="1"/>
      <c r="K10160" s="1"/>
      <c r="O10160" s="1"/>
      <c r="P10160" s="1"/>
      <c r="T10160" s="1"/>
      <c r="U10160" s="1"/>
    </row>
    <row r="10161" spans="8:21" x14ac:dyDescent="0.3">
      <c r="H10161" s="1"/>
      <c r="K10161" s="1"/>
      <c r="O10161" s="1"/>
      <c r="P10161" s="1"/>
      <c r="T10161" s="1"/>
      <c r="U10161" s="1"/>
    </row>
    <row r="10162" spans="8:21" x14ac:dyDescent="0.3">
      <c r="H10162" s="1"/>
      <c r="K10162" s="1"/>
      <c r="O10162" s="1"/>
      <c r="P10162" s="1"/>
      <c r="T10162" s="1"/>
      <c r="U10162" s="1"/>
    </row>
    <row r="10163" spans="8:21" x14ac:dyDescent="0.3">
      <c r="H10163" s="1"/>
      <c r="K10163" s="1"/>
      <c r="O10163" s="1"/>
      <c r="P10163" s="1"/>
      <c r="T10163" s="1"/>
      <c r="U10163" s="1"/>
    </row>
    <row r="10164" spans="8:21" x14ac:dyDescent="0.3">
      <c r="H10164" s="1"/>
      <c r="K10164" s="1"/>
      <c r="O10164" s="1"/>
      <c r="P10164" s="1"/>
      <c r="T10164" s="1"/>
      <c r="U10164" s="1"/>
    </row>
    <row r="10165" spans="8:21" x14ac:dyDescent="0.3">
      <c r="H10165" s="1"/>
      <c r="K10165" s="1"/>
      <c r="O10165" s="1"/>
      <c r="P10165" s="1"/>
      <c r="T10165" s="1"/>
      <c r="U10165" s="1"/>
    </row>
    <row r="10166" spans="8:21" x14ac:dyDescent="0.3">
      <c r="H10166" s="1"/>
      <c r="K10166" s="1"/>
      <c r="O10166" s="1"/>
      <c r="P10166" s="1"/>
      <c r="T10166" s="1"/>
      <c r="U10166" s="1"/>
    </row>
    <row r="10167" spans="8:21" x14ac:dyDescent="0.3">
      <c r="H10167" s="1"/>
      <c r="K10167" s="1"/>
      <c r="O10167" s="1"/>
      <c r="P10167" s="1"/>
      <c r="T10167" s="1"/>
      <c r="U10167" s="1"/>
    </row>
    <row r="10168" spans="8:21" x14ac:dyDescent="0.3">
      <c r="H10168" s="1"/>
      <c r="K10168" s="1"/>
      <c r="O10168" s="1"/>
      <c r="P10168" s="1"/>
      <c r="T10168" s="1"/>
      <c r="U10168" s="1"/>
    </row>
    <row r="10169" spans="8:21" x14ac:dyDescent="0.3">
      <c r="H10169" s="1"/>
      <c r="K10169" s="1"/>
      <c r="O10169" s="1"/>
      <c r="P10169" s="1"/>
      <c r="T10169" s="1"/>
      <c r="U10169" s="1"/>
    </row>
    <row r="10170" spans="8:21" x14ac:dyDescent="0.3">
      <c r="H10170" s="1"/>
      <c r="K10170" s="1"/>
      <c r="O10170" s="1"/>
      <c r="P10170" s="1"/>
      <c r="T10170" s="1"/>
      <c r="U10170" s="1"/>
    </row>
    <row r="10171" spans="8:21" x14ac:dyDescent="0.3">
      <c r="H10171" s="1"/>
      <c r="K10171" s="1"/>
      <c r="O10171" s="1"/>
      <c r="P10171" s="1"/>
      <c r="T10171" s="1"/>
      <c r="U10171" s="1"/>
    </row>
    <row r="10172" spans="8:21" x14ac:dyDescent="0.3">
      <c r="H10172" s="1"/>
      <c r="K10172" s="1"/>
      <c r="O10172" s="1"/>
      <c r="P10172" s="1"/>
      <c r="T10172" s="1"/>
      <c r="U10172" s="1"/>
    </row>
    <row r="10173" spans="8:21" x14ac:dyDescent="0.3">
      <c r="H10173" s="1"/>
      <c r="K10173" s="1"/>
      <c r="O10173" s="1"/>
      <c r="P10173" s="1"/>
      <c r="T10173" s="1"/>
      <c r="U10173" s="1"/>
    </row>
    <row r="10174" spans="8:21" x14ac:dyDescent="0.3">
      <c r="H10174" s="1"/>
      <c r="K10174" s="1"/>
      <c r="O10174" s="1"/>
      <c r="P10174" s="1"/>
      <c r="T10174" s="1"/>
      <c r="U10174" s="1"/>
    </row>
    <row r="10175" spans="8:21" x14ac:dyDescent="0.3">
      <c r="H10175" s="1"/>
      <c r="K10175" s="1"/>
      <c r="O10175" s="1"/>
      <c r="P10175" s="1"/>
      <c r="T10175" s="1"/>
      <c r="U10175" s="1"/>
    </row>
    <row r="10176" spans="8:21" x14ac:dyDescent="0.3">
      <c r="H10176" s="1"/>
      <c r="K10176" s="1"/>
      <c r="O10176" s="1"/>
      <c r="P10176" s="1"/>
      <c r="T10176" s="1"/>
      <c r="U10176" s="1"/>
    </row>
    <row r="10177" spans="8:21" x14ac:dyDescent="0.3">
      <c r="H10177" s="1"/>
      <c r="K10177" s="1"/>
      <c r="O10177" s="1"/>
      <c r="P10177" s="1"/>
      <c r="T10177" s="1"/>
      <c r="U10177" s="1"/>
    </row>
    <row r="10178" spans="8:21" x14ac:dyDescent="0.3">
      <c r="H10178" s="1"/>
      <c r="K10178" s="1"/>
      <c r="O10178" s="1"/>
      <c r="P10178" s="1"/>
      <c r="T10178" s="1"/>
      <c r="U10178" s="1"/>
    </row>
    <row r="10179" spans="8:21" x14ac:dyDescent="0.3">
      <c r="H10179" s="1"/>
      <c r="K10179" s="1"/>
      <c r="O10179" s="1"/>
      <c r="P10179" s="1"/>
      <c r="T10179" s="1"/>
      <c r="U10179" s="1"/>
    </row>
    <row r="10180" spans="8:21" x14ac:dyDescent="0.3">
      <c r="H10180" s="1"/>
      <c r="K10180" s="1"/>
      <c r="O10180" s="1"/>
      <c r="P10180" s="1"/>
      <c r="T10180" s="1"/>
      <c r="U10180" s="1"/>
    </row>
    <row r="10181" spans="8:21" x14ac:dyDescent="0.3">
      <c r="H10181" s="1"/>
      <c r="K10181" s="1"/>
      <c r="O10181" s="1"/>
      <c r="P10181" s="1"/>
      <c r="T10181" s="1"/>
      <c r="U10181" s="1"/>
    </row>
    <row r="10182" spans="8:21" x14ac:dyDescent="0.3">
      <c r="H10182" s="1"/>
      <c r="K10182" s="1"/>
      <c r="O10182" s="1"/>
      <c r="P10182" s="1"/>
      <c r="T10182" s="1"/>
      <c r="U10182" s="1"/>
    </row>
    <row r="10183" spans="8:21" x14ac:dyDescent="0.3">
      <c r="H10183" s="1"/>
      <c r="K10183" s="1"/>
      <c r="O10183" s="1"/>
      <c r="P10183" s="1"/>
      <c r="T10183" s="1"/>
      <c r="U10183" s="1"/>
    </row>
    <row r="10184" spans="8:21" x14ac:dyDescent="0.3">
      <c r="H10184" s="1"/>
      <c r="K10184" s="1"/>
      <c r="O10184" s="1"/>
      <c r="P10184" s="1"/>
      <c r="T10184" s="1"/>
      <c r="U10184" s="1"/>
    </row>
    <row r="10185" spans="8:21" x14ac:dyDescent="0.3">
      <c r="H10185" s="1"/>
      <c r="K10185" s="1"/>
      <c r="O10185" s="1"/>
      <c r="P10185" s="1"/>
      <c r="T10185" s="1"/>
      <c r="U10185" s="1"/>
    </row>
    <row r="10186" spans="8:21" x14ac:dyDescent="0.3">
      <c r="H10186" s="1"/>
      <c r="K10186" s="1"/>
      <c r="O10186" s="1"/>
      <c r="P10186" s="1"/>
      <c r="T10186" s="1"/>
      <c r="U10186" s="1"/>
    </row>
    <row r="10187" spans="8:21" x14ac:dyDescent="0.3">
      <c r="H10187" s="1"/>
      <c r="K10187" s="1"/>
      <c r="O10187" s="1"/>
      <c r="P10187" s="1"/>
      <c r="T10187" s="1"/>
      <c r="U10187" s="1"/>
    </row>
    <row r="10188" spans="8:21" x14ac:dyDescent="0.3">
      <c r="H10188" s="1"/>
      <c r="K10188" s="1"/>
      <c r="O10188" s="1"/>
      <c r="P10188" s="1"/>
      <c r="T10188" s="1"/>
      <c r="U10188" s="1"/>
    </row>
    <row r="10189" spans="8:21" x14ac:dyDescent="0.3">
      <c r="H10189" s="1"/>
      <c r="K10189" s="1"/>
      <c r="O10189" s="1"/>
      <c r="P10189" s="1"/>
      <c r="T10189" s="1"/>
      <c r="U10189" s="1"/>
    </row>
    <row r="10190" spans="8:21" x14ac:dyDescent="0.3">
      <c r="H10190" s="1"/>
      <c r="K10190" s="1"/>
      <c r="O10190" s="1"/>
      <c r="P10190" s="1"/>
      <c r="T10190" s="1"/>
      <c r="U10190" s="1"/>
    </row>
    <row r="10191" spans="8:21" x14ac:dyDescent="0.3">
      <c r="H10191" s="1"/>
      <c r="K10191" s="1"/>
      <c r="O10191" s="1"/>
      <c r="P10191" s="1"/>
      <c r="T10191" s="1"/>
      <c r="U10191" s="1"/>
    </row>
    <row r="10192" spans="8:21" x14ac:dyDescent="0.3">
      <c r="H10192" s="1"/>
      <c r="K10192" s="1"/>
      <c r="O10192" s="1"/>
      <c r="P10192" s="1"/>
      <c r="T10192" s="1"/>
      <c r="U10192" s="1"/>
    </row>
    <row r="10193" spans="8:21" x14ac:dyDescent="0.3">
      <c r="H10193" s="1"/>
      <c r="K10193" s="1"/>
      <c r="O10193" s="1"/>
      <c r="P10193" s="1"/>
      <c r="T10193" s="1"/>
      <c r="U10193" s="1"/>
    </row>
    <row r="10194" spans="8:21" x14ac:dyDescent="0.3">
      <c r="H10194" s="1"/>
      <c r="K10194" s="1"/>
      <c r="O10194" s="1"/>
      <c r="P10194" s="1"/>
      <c r="T10194" s="1"/>
      <c r="U10194" s="1"/>
    </row>
    <row r="10195" spans="8:21" x14ac:dyDescent="0.3">
      <c r="H10195" s="1"/>
      <c r="K10195" s="1"/>
      <c r="O10195" s="1"/>
      <c r="P10195" s="1"/>
      <c r="T10195" s="1"/>
      <c r="U10195" s="1"/>
    </row>
    <row r="10196" spans="8:21" x14ac:dyDescent="0.3">
      <c r="H10196" s="1"/>
      <c r="K10196" s="1"/>
      <c r="O10196" s="1"/>
      <c r="P10196" s="1"/>
      <c r="T10196" s="1"/>
      <c r="U10196" s="1"/>
    </row>
    <row r="10197" spans="8:21" x14ac:dyDescent="0.3">
      <c r="H10197" s="1"/>
      <c r="K10197" s="1"/>
      <c r="O10197" s="1"/>
      <c r="P10197" s="1"/>
      <c r="T10197" s="1"/>
      <c r="U10197" s="1"/>
    </row>
    <row r="10198" spans="8:21" x14ac:dyDescent="0.3">
      <c r="H10198" s="1"/>
      <c r="K10198" s="1"/>
      <c r="O10198" s="1"/>
      <c r="P10198" s="1"/>
      <c r="T10198" s="1"/>
      <c r="U10198" s="1"/>
    </row>
    <row r="10199" spans="8:21" x14ac:dyDescent="0.3">
      <c r="H10199" s="1"/>
      <c r="K10199" s="1"/>
      <c r="O10199" s="1"/>
      <c r="P10199" s="1"/>
      <c r="T10199" s="1"/>
      <c r="U10199" s="1"/>
    </row>
    <row r="10200" spans="8:21" x14ac:dyDescent="0.3">
      <c r="H10200" s="1"/>
      <c r="K10200" s="1"/>
      <c r="O10200" s="1"/>
      <c r="P10200" s="1"/>
      <c r="T10200" s="1"/>
      <c r="U10200" s="1"/>
    </row>
    <row r="10201" spans="8:21" x14ac:dyDescent="0.3">
      <c r="H10201" s="1"/>
      <c r="K10201" s="1"/>
      <c r="O10201" s="1"/>
      <c r="P10201" s="1"/>
      <c r="T10201" s="1"/>
      <c r="U10201" s="1"/>
    </row>
    <row r="10202" spans="8:21" x14ac:dyDescent="0.3">
      <c r="H10202" s="1"/>
      <c r="K10202" s="1"/>
      <c r="O10202" s="1"/>
      <c r="P10202" s="1"/>
      <c r="T10202" s="1"/>
      <c r="U10202" s="1"/>
    </row>
    <row r="10203" spans="8:21" x14ac:dyDescent="0.3">
      <c r="H10203" s="1"/>
      <c r="K10203" s="1"/>
      <c r="O10203" s="1"/>
      <c r="P10203" s="1"/>
      <c r="T10203" s="1"/>
      <c r="U10203" s="1"/>
    </row>
    <row r="10204" spans="8:21" x14ac:dyDescent="0.3">
      <c r="H10204" s="1"/>
      <c r="K10204" s="1"/>
      <c r="O10204" s="1"/>
      <c r="P10204" s="1"/>
      <c r="T10204" s="1"/>
      <c r="U10204" s="1"/>
    </row>
    <row r="10205" spans="8:21" x14ac:dyDescent="0.3">
      <c r="H10205" s="1"/>
      <c r="K10205" s="1"/>
      <c r="O10205" s="1"/>
      <c r="P10205" s="1"/>
      <c r="T10205" s="1"/>
      <c r="U10205" s="1"/>
    </row>
    <row r="10206" spans="8:21" x14ac:dyDescent="0.3">
      <c r="H10206" s="1"/>
      <c r="K10206" s="1"/>
      <c r="O10206" s="1"/>
      <c r="P10206" s="1"/>
      <c r="T10206" s="1"/>
      <c r="U10206" s="1"/>
    </row>
    <row r="10207" spans="8:21" x14ac:dyDescent="0.3">
      <c r="H10207" s="1"/>
      <c r="K10207" s="1"/>
      <c r="O10207" s="1"/>
      <c r="P10207" s="1"/>
      <c r="T10207" s="1"/>
      <c r="U10207" s="1"/>
    </row>
    <row r="10208" spans="8:21" x14ac:dyDescent="0.3">
      <c r="H10208" s="1"/>
      <c r="K10208" s="1"/>
      <c r="O10208" s="1"/>
      <c r="P10208" s="1"/>
      <c r="T10208" s="1"/>
      <c r="U10208" s="1"/>
    </row>
    <row r="10209" spans="8:21" x14ac:dyDescent="0.3">
      <c r="H10209" s="1"/>
      <c r="K10209" s="1"/>
      <c r="O10209" s="1"/>
      <c r="P10209" s="1"/>
      <c r="T10209" s="1"/>
      <c r="U10209" s="1"/>
    </row>
    <row r="10210" spans="8:21" x14ac:dyDescent="0.3">
      <c r="H10210" s="1"/>
      <c r="K10210" s="1"/>
      <c r="O10210" s="1"/>
      <c r="P10210" s="1"/>
      <c r="T10210" s="1"/>
      <c r="U10210" s="1"/>
    </row>
    <row r="10211" spans="8:21" x14ac:dyDescent="0.3">
      <c r="H10211" s="1"/>
      <c r="K10211" s="1"/>
      <c r="O10211" s="1"/>
      <c r="P10211" s="1"/>
      <c r="T10211" s="1"/>
      <c r="U10211" s="1"/>
    </row>
    <row r="10212" spans="8:21" x14ac:dyDescent="0.3">
      <c r="H10212" s="1"/>
      <c r="K10212" s="1"/>
      <c r="O10212" s="1"/>
      <c r="P10212" s="1"/>
      <c r="T10212" s="1"/>
      <c r="U10212" s="1"/>
    </row>
    <row r="10213" spans="8:21" x14ac:dyDescent="0.3">
      <c r="H10213" s="1"/>
      <c r="K10213" s="1"/>
      <c r="O10213" s="1"/>
      <c r="P10213" s="1"/>
      <c r="T10213" s="1"/>
      <c r="U10213" s="1"/>
    </row>
    <row r="10214" spans="8:21" x14ac:dyDescent="0.3">
      <c r="H10214" s="1"/>
      <c r="K10214" s="1"/>
      <c r="O10214" s="1"/>
      <c r="P10214" s="1"/>
      <c r="T10214" s="1"/>
      <c r="U10214" s="1"/>
    </row>
    <row r="10215" spans="8:21" x14ac:dyDescent="0.3">
      <c r="H10215" s="1"/>
      <c r="K10215" s="1"/>
      <c r="O10215" s="1"/>
      <c r="P10215" s="1"/>
      <c r="T10215" s="1"/>
      <c r="U10215" s="1"/>
    </row>
    <row r="10216" spans="8:21" x14ac:dyDescent="0.3">
      <c r="H10216" s="1"/>
      <c r="K10216" s="1"/>
      <c r="O10216" s="1"/>
      <c r="P10216" s="1"/>
      <c r="T10216" s="1"/>
      <c r="U10216" s="1"/>
    </row>
    <row r="10217" spans="8:21" x14ac:dyDescent="0.3">
      <c r="H10217" s="1"/>
      <c r="K10217" s="1"/>
      <c r="O10217" s="1"/>
      <c r="P10217" s="1"/>
      <c r="T10217" s="1"/>
      <c r="U10217" s="1"/>
    </row>
    <row r="10218" spans="8:21" x14ac:dyDescent="0.3">
      <c r="H10218" s="1"/>
      <c r="K10218" s="1"/>
      <c r="O10218" s="1"/>
      <c r="P10218" s="1"/>
      <c r="T10218" s="1"/>
      <c r="U10218" s="1"/>
    </row>
    <row r="10219" spans="8:21" x14ac:dyDescent="0.3">
      <c r="H10219" s="1"/>
      <c r="K10219" s="1"/>
      <c r="O10219" s="1"/>
      <c r="P10219" s="1"/>
      <c r="T10219" s="1"/>
      <c r="U10219" s="1"/>
    </row>
    <row r="10220" spans="8:21" x14ac:dyDescent="0.3">
      <c r="H10220" s="1"/>
      <c r="K10220" s="1"/>
      <c r="O10220" s="1"/>
      <c r="P10220" s="1"/>
      <c r="T10220" s="1"/>
      <c r="U10220" s="1"/>
    </row>
    <row r="10221" spans="8:21" x14ac:dyDescent="0.3">
      <c r="H10221" s="1"/>
      <c r="K10221" s="1"/>
      <c r="O10221" s="1"/>
      <c r="P10221" s="1"/>
      <c r="T10221" s="1"/>
      <c r="U10221" s="1"/>
    </row>
    <row r="10222" spans="8:21" x14ac:dyDescent="0.3">
      <c r="H10222" s="1"/>
      <c r="K10222" s="1"/>
      <c r="O10222" s="1"/>
      <c r="P10222" s="1"/>
      <c r="T10222" s="1"/>
      <c r="U10222" s="1"/>
    </row>
    <row r="10223" spans="8:21" x14ac:dyDescent="0.3">
      <c r="H10223" s="1"/>
      <c r="K10223" s="1"/>
      <c r="O10223" s="1"/>
      <c r="P10223" s="1"/>
      <c r="T10223" s="1"/>
      <c r="U10223" s="1"/>
    </row>
    <row r="10224" spans="8:21" x14ac:dyDescent="0.3">
      <c r="H10224" s="1"/>
      <c r="K10224" s="1"/>
      <c r="O10224" s="1"/>
      <c r="P10224" s="1"/>
      <c r="T10224" s="1"/>
      <c r="U10224" s="1"/>
    </row>
    <row r="10225" spans="8:21" x14ac:dyDescent="0.3">
      <c r="H10225" s="1"/>
      <c r="K10225" s="1"/>
      <c r="O10225" s="1"/>
      <c r="P10225" s="1"/>
      <c r="T10225" s="1"/>
      <c r="U10225" s="1"/>
    </row>
    <row r="10226" spans="8:21" x14ac:dyDescent="0.3">
      <c r="H10226" s="1"/>
      <c r="K10226" s="1"/>
      <c r="O10226" s="1"/>
      <c r="P10226" s="1"/>
      <c r="T10226" s="1"/>
      <c r="U10226" s="1"/>
    </row>
    <row r="10227" spans="8:21" x14ac:dyDescent="0.3">
      <c r="H10227" s="1"/>
      <c r="K10227" s="1"/>
      <c r="O10227" s="1"/>
      <c r="P10227" s="1"/>
      <c r="T10227" s="1"/>
      <c r="U10227" s="1"/>
    </row>
    <row r="10228" spans="8:21" x14ac:dyDescent="0.3">
      <c r="H10228" s="1"/>
      <c r="K10228" s="1"/>
      <c r="O10228" s="1"/>
      <c r="P10228" s="1"/>
      <c r="T10228" s="1"/>
      <c r="U10228" s="1"/>
    </row>
    <row r="10229" spans="8:21" x14ac:dyDescent="0.3">
      <c r="H10229" s="1"/>
      <c r="K10229" s="1"/>
      <c r="O10229" s="1"/>
      <c r="P10229" s="1"/>
      <c r="T10229" s="1"/>
      <c r="U10229" s="1"/>
    </row>
    <row r="10230" spans="8:21" x14ac:dyDescent="0.3">
      <c r="H10230" s="1"/>
      <c r="K10230" s="1"/>
      <c r="O10230" s="1"/>
      <c r="P10230" s="1"/>
      <c r="T10230" s="1"/>
      <c r="U10230" s="1"/>
    </row>
    <row r="10231" spans="8:21" x14ac:dyDescent="0.3">
      <c r="H10231" s="1"/>
      <c r="K10231" s="1"/>
      <c r="O10231" s="1"/>
      <c r="P10231" s="1"/>
      <c r="T10231" s="1"/>
      <c r="U10231" s="1"/>
    </row>
    <row r="10232" spans="8:21" x14ac:dyDescent="0.3">
      <c r="H10232" s="1"/>
      <c r="K10232" s="1"/>
      <c r="O10232" s="1"/>
      <c r="P10232" s="1"/>
      <c r="T10232" s="1"/>
      <c r="U10232" s="1"/>
    </row>
    <row r="10233" spans="8:21" x14ac:dyDescent="0.3">
      <c r="H10233" s="1"/>
      <c r="K10233" s="1"/>
      <c r="O10233" s="1"/>
      <c r="P10233" s="1"/>
      <c r="T10233" s="1"/>
      <c r="U10233" s="1"/>
    </row>
    <row r="10234" spans="8:21" x14ac:dyDescent="0.3">
      <c r="H10234" s="1"/>
      <c r="K10234" s="1"/>
      <c r="O10234" s="1"/>
      <c r="P10234" s="1"/>
      <c r="T10234" s="1"/>
      <c r="U10234" s="1"/>
    </row>
    <row r="10235" spans="8:21" x14ac:dyDescent="0.3">
      <c r="H10235" s="1"/>
      <c r="K10235" s="1"/>
      <c r="O10235" s="1"/>
      <c r="P10235" s="1"/>
      <c r="T10235" s="1"/>
      <c r="U10235" s="1"/>
    </row>
    <row r="10236" spans="8:21" x14ac:dyDescent="0.3">
      <c r="H10236" s="1"/>
      <c r="K10236" s="1"/>
      <c r="O10236" s="1"/>
      <c r="P10236" s="1"/>
      <c r="T10236" s="1"/>
      <c r="U10236" s="1"/>
    </row>
    <row r="10237" spans="8:21" x14ac:dyDescent="0.3">
      <c r="H10237" s="1"/>
      <c r="K10237" s="1"/>
      <c r="O10237" s="1"/>
      <c r="P10237" s="1"/>
      <c r="T10237" s="1"/>
      <c r="U10237" s="1"/>
    </row>
    <row r="10238" spans="8:21" x14ac:dyDescent="0.3">
      <c r="H10238" s="1"/>
      <c r="K10238" s="1"/>
      <c r="O10238" s="1"/>
      <c r="P10238" s="1"/>
      <c r="T10238" s="1"/>
      <c r="U10238" s="1"/>
    </row>
    <row r="10239" spans="8:21" x14ac:dyDescent="0.3">
      <c r="H10239" s="1"/>
      <c r="K10239" s="1"/>
      <c r="O10239" s="1"/>
      <c r="P10239" s="1"/>
      <c r="T10239" s="1"/>
      <c r="U10239" s="1"/>
    </row>
    <row r="10240" spans="8:21" x14ac:dyDescent="0.3">
      <c r="H10240" s="1"/>
      <c r="K10240" s="1"/>
      <c r="O10240" s="1"/>
      <c r="P10240" s="1"/>
      <c r="T10240" s="1"/>
      <c r="U10240" s="1"/>
    </row>
    <row r="10241" spans="8:21" x14ac:dyDescent="0.3">
      <c r="H10241" s="1"/>
      <c r="K10241" s="1"/>
      <c r="O10241" s="1"/>
      <c r="P10241" s="1"/>
      <c r="T10241" s="1"/>
      <c r="U10241" s="1"/>
    </row>
    <row r="10242" spans="8:21" x14ac:dyDescent="0.3">
      <c r="H10242" s="1"/>
      <c r="K10242" s="1"/>
      <c r="O10242" s="1"/>
      <c r="P10242" s="1"/>
      <c r="T10242" s="1"/>
      <c r="U10242" s="1"/>
    </row>
    <row r="10243" spans="8:21" x14ac:dyDescent="0.3">
      <c r="H10243" s="1"/>
      <c r="K10243" s="1"/>
      <c r="O10243" s="1"/>
      <c r="P10243" s="1"/>
      <c r="T10243" s="1"/>
      <c r="U10243" s="1"/>
    </row>
    <row r="10244" spans="8:21" x14ac:dyDescent="0.3">
      <c r="H10244" s="1"/>
      <c r="K10244" s="1"/>
      <c r="O10244" s="1"/>
      <c r="P10244" s="1"/>
      <c r="T10244" s="1"/>
      <c r="U10244" s="1"/>
    </row>
    <row r="10245" spans="8:21" x14ac:dyDescent="0.3">
      <c r="H10245" s="1"/>
      <c r="K10245" s="1"/>
      <c r="O10245" s="1"/>
      <c r="P10245" s="1"/>
      <c r="T10245" s="1"/>
      <c r="U10245" s="1"/>
    </row>
    <row r="10246" spans="8:21" x14ac:dyDescent="0.3">
      <c r="H10246" s="1"/>
      <c r="K10246" s="1"/>
      <c r="O10246" s="1"/>
      <c r="P10246" s="1"/>
      <c r="T10246" s="1"/>
      <c r="U10246" s="1"/>
    </row>
    <row r="10247" spans="8:21" x14ac:dyDescent="0.3">
      <c r="H10247" s="1"/>
      <c r="K10247" s="1"/>
      <c r="O10247" s="1"/>
      <c r="P10247" s="1"/>
      <c r="T10247" s="1"/>
      <c r="U10247" s="1"/>
    </row>
    <row r="10248" spans="8:21" x14ac:dyDescent="0.3">
      <c r="H10248" s="1"/>
      <c r="K10248" s="1"/>
      <c r="O10248" s="1"/>
      <c r="P10248" s="1"/>
      <c r="T10248" s="1"/>
      <c r="U10248" s="1"/>
    </row>
    <row r="10249" spans="8:21" x14ac:dyDescent="0.3">
      <c r="H10249" s="1"/>
      <c r="K10249" s="1"/>
      <c r="O10249" s="1"/>
      <c r="P10249" s="1"/>
      <c r="T10249" s="1"/>
      <c r="U10249" s="1"/>
    </row>
    <row r="10250" spans="8:21" x14ac:dyDescent="0.3">
      <c r="H10250" s="1"/>
      <c r="K10250" s="1"/>
      <c r="O10250" s="1"/>
      <c r="P10250" s="1"/>
      <c r="T10250" s="1"/>
      <c r="U10250" s="1"/>
    </row>
    <row r="10251" spans="8:21" x14ac:dyDescent="0.3">
      <c r="H10251" s="1"/>
      <c r="K10251" s="1"/>
      <c r="O10251" s="1"/>
      <c r="P10251" s="1"/>
      <c r="T10251" s="1"/>
      <c r="U10251" s="1"/>
    </row>
    <row r="10252" spans="8:21" x14ac:dyDescent="0.3">
      <c r="H10252" s="1"/>
      <c r="K10252" s="1"/>
      <c r="O10252" s="1"/>
      <c r="P10252" s="1"/>
      <c r="T10252" s="1"/>
      <c r="U10252" s="1"/>
    </row>
    <row r="10253" spans="8:21" x14ac:dyDescent="0.3">
      <c r="H10253" s="1"/>
      <c r="K10253" s="1"/>
      <c r="O10253" s="1"/>
      <c r="P10253" s="1"/>
      <c r="T10253" s="1"/>
      <c r="U10253" s="1"/>
    </row>
    <row r="10254" spans="8:21" x14ac:dyDescent="0.3">
      <c r="H10254" s="1"/>
      <c r="K10254" s="1"/>
      <c r="O10254" s="1"/>
      <c r="P10254" s="1"/>
      <c r="T10254" s="1"/>
      <c r="U10254" s="1"/>
    </row>
    <row r="10255" spans="8:21" x14ac:dyDescent="0.3">
      <c r="H10255" s="1"/>
      <c r="K10255" s="1"/>
      <c r="O10255" s="1"/>
      <c r="P10255" s="1"/>
      <c r="T10255" s="1"/>
      <c r="U10255" s="1"/>
    </row>
    <row r="10256" spans="8:21" x14ac:dyDescent="0.3">
      <c r="H10256" s="1"/>
      <c r="K10256" s="1"/>
      <c r="O10256" s="1"/>
      <c r="P10256" s="1"/>
      <c r="T10256" s="1"/>
      <c r="U10256" s="1"/>
    </row>
    <row r="10257" spans="8:21" x14ac:dyDescent="0.3">
      <c r="H10257" s="1"/>
      <c r="K10257" s="1"/>
      <c r="O10257" s="1"/>
      <c r="P10257" s="1"/>
      <c r="T10257" s="1"/>
      <c r="U10257" s="1"/>
    </row>
    <row r="10258" spans="8:21" x14ac:dyDescent="0.3">
      <c r="H10258" s="1"/>
      <c r="K10258" s="1"/>
      <c r="O10258" s="1"/>
      <c r="P10258" s="1"/>
      <c r="T10258" s="1"/>
      <c r="U10258" s="1"/>
    </row>
    <row r="10259" spans="8:21" x14ac:dyDescent="0.3">
      <c r="H10259" s="1"/>
      <c r="K10259" s="1"/>
      <c r="O10259" s="1"/>
      <c r="P10259" s="1"/>
      <c r="T10259" s="1"/>
      <c r="U10259" s="1"/>
    </row>
    <row r="10260" spans="8:21" x14ac:dyDescent="0.3">
      <c r="H10260" s="1"/>
      <c r="K10260" s="1"/>
      <c r="O10260" s="1"/>
      <c r="P10260" s="1"/>
      <c r="T10260" s="1"/>
      <c r="U10260" s="1"/>
    </row>
    <row r="10261" spans="8:21" x14ac:dyDescent="0.3">
      <c r="H10261" s="1"/>
      <c r="K10261" s="1"/>
      <c r="O10261" s="1"/>
      <c r="P10261" s="1"/>
      <c r="T10261" s="1"/>
      <c r="U10261" s="1"/>
    </row>
    <row r="10262" spans="8:21" x14ac:dyDescent="0.3">
      <c r="H10262" s="1"/>
      <c r="K10262" s="1"/>
      <c r="O10262" s="1"/>
      <c r="P10262" s="1"/>
      <c r="T10262" s="1"/>
      <c r="U10262" s="1"/>
    </row>
    <row r="10263" spans="8:21" x14ac:dyDescent="0.3">
      <c r="H10263" s="1"/>
      <c r="K10263" s="1"/>
      <c r="O10263" s="1"/>
      <c r="P10263" s="1"/>
      <c r="T10263" s="1"/>
      <c r="U10263" s="1"/>
    </row>
    <row r="10264" spans="8:21" x14ac:dyDescent="0.3">
      <c r="H10264" s="1"/>
      <c r="K10264" s="1"/>
      <c r="O10264" s="1"/>
      <c r="P10264" s="1"/>
      <c r="T10264" s="1"/>
      <c r="U10264" s="1"/>
    </row>
    <row r="10265" spans="8:21" x14ac:dyDescent="0.3">
      <c r="H10265" s="1"/>
      <c r="K10265" s="1"/>
      <c r="O10265" s="1"/>
      <c r="P10265" s="1"/>
      <c r="T10265" s="1"/>
      <c r="U10265" s="1"/>
    </row>
    <row r="10266" spans="8:21" x14ac:dyDescent="0.3">
      <c r="H10266" s="1"/>
      <c r="K10266" s="1"/>
      <c r="O10266" s="1"/>
      <c r="P10266" s="1"/>
      <c r="T10266" s="1"/>
      <c r="U10266" s="1"/>
    </row>
    <row r="10267" spans="8:21" x14ac:dyDescent="0.3">
      <c r="H10267" s="1"/>
      <c r="K10267" s="1"/>
      <c r="O10267" s="1"/>
      <c r="P10267" s="1"/>
      <c r="T10267" s="1"/>
      <c r="U10267" s="1"/>
    </row>
    <row r="10268" spans="8:21" x14ac:dyDescent="0.3">
      <c r="H10268" s="1"/>
      <c r="K10268" s="1"/>
      <c r="O10268" s="1"/>
      <c r="P10268" s="1"/>
      <c r="T10268" s="1"/>
      <c r="U10268" s="1"/>
    </row>
    <row r="10269" spans="8:21" x14ac:dyDescent="0.3">
      <c r="H10269" s="1"/>
      <c r="K10269" s="1"/>
      <c r="O10269" s="1"/>
      <c r="P10269" s="1"/>
      <c r="T10269" s="1"/>
      <c r="U10269" s="1"/>
    </row>
    <row r="10270" spans="8:21" x14ac:dyDescent="0.3">
      <c r="H10270" s="1"/>
      <c r="K10270" s="1"/>
      <c r="O10270" s="1"/>
      <c r="P10270" s="1"/>
      <c r="T10270" s="1"/>
      <c r="U10270" s="1"/>
    </row>
    <row r="10271" spans="8:21" x14ac:dyDescent="0.3">
      <c r="H10271" s="1"/>
      <c r="K10271" s="1"/>
      <c r="O10271" s="1"/>
      <c r="P10271" s="1"/>
      <c r="T10271" s="1"/>
      <c r="U10271" s="1"/>
    </row>
    <row r="10272" spans="8:21" x14ac:dyDescent="0.3">
      <c r="H10272" s="1"/>
      <c r="K10272" s="1"/>
      <c r="O10272" s="1"/>
      <c r="P10272" s="1"/>
      <c r="T10272" s="1"/>
      <c r="U10272" s="1"/>
    </row>
    <row r="10273" spans="8:21" x14ac:dyDescent="0.3">
      <c r="H10273" s="1"/>
      <c r="K10273" s="1"/>
      <c r="O10273" s="1"/>
      <c r="P10273" s="1"/>
      <c r="T10273" s="1"/>
      <c r="U10273" s="1"/>
    </row>
    <row r="10274" spans="8:21" x14ac:dyDescent="0.3">
      <c r="H10274" s="1"/>
      <c r="K10274" s="1"/>
      <c r="O10274" s="1"/>
      <c r="P10274" s="1"/>
      <c r="T10274" s="1"/>
      <c r="U10274" s="1"/>
    </row>
    <row r="10275" spans="8:21" x14ac:dyDescent="0.3">
      <c r="H10275" s="1"/>
      <c r="K10275" s="1"/>
      <c r="O10275" s="1"/>
      <c r="P10275" s="1"/>
      <c r="T10275" s="1"/>
      <c r="U10275" s="1"/>
    </row>
    <row r="10276" spans="8:21" x14ac:dyDescent="0.3">
      <c r="H10276" s="1"/>
      <c r="K10276" s="1"/>
      <c r="O10276" s="1"/>
      <c r="P10276" s="1"/>
      <c r="T10276" s="1"/>
      <c r="U10276" s="1"/>
    </row>
    <row r="10277" spans="8:21" x14ac:dyDescent="0.3">
      <c r="H10277" s="1"/>
      <c r="K10277" s="1"/>
      <c r="O10277" s="1"/>
      <c r="P10277" s="1"/>
      <c r="T10277" s="1"/>
      <c r="U10277" s="1"/>
    </row>
    <row r="10278" spans="8:21" x14ac:dyDescent="0.3">
      <c r="H10278" s="1"/>
      <c r="K10278" s="1"/>
      <c r="O10278" s="1"/>
      <c r="P10278" s="1"/>
      <c r="T10278" s="1"/>
      <c r="U10278" s="1"/>
    </row>
    <row r="10279" spans="8:21" x14ac:dyDescent="0.3">
      <c r="H10279" s="1"/>
      <c r="K10279" s="1"/>
      <c r="O10279" s="1"/>
      <c r="P10279" s="1"/>
      <c r="T10279" s="1"/>
      <c r="U10279" s="1"/>
    </row>
    <row r="10280" spans="8:21" x14ac:dyDescent="0.3">
      <c r="H10280" s="1"/>
      <c r="K10280" s="1"/>
      <c r="O10280" s="1"/>
      <c r="P10280" s="1"/>
      <c r="T10280" s="1"/>
      <c r="U10280" s="1"/>
    </row>
    <row r="10281" spans="8:21" x14ac:dyDescent="0.3">
      <c r="H10281" s="1"/>
      <c r="K10281" s="1"/>
      <c r="O10281" s="1"/>
      <c r="P10281" s="1"/>
      <c r="T10281" s="1"/>
      <c r="U10281" s="1"/>
    </row>
    <row r="10282" spans="8:21" x14ac:dyDescent="0.3">
      <c r="H10282" s="1"/>
      <c r="K10282" s="1"/>
      <c r="O10282" s="1"/>
      <c r="P10282" s="1"/>
      <c r="T10282" s="1"/>
      <c r="U10282" s="1"/>
    </row>
    <row r="10283" spans="8:21" x14ac:dyDescent="0.3">
      <c r="H10283" s="1"/>
      <c r="K10283" s="1"/>
      <c r="O10283" s="1"/>
      <c r="P10283" s="1"/>
      <c r="T10283" s="1"/>
      <c r="U10283" s="1"/>
    </row>
    <row r="10284" spans="8:21" x14ac:dyDescent="0.3">
      <c r="H10284" s="1"/>
      <c r="K10284" s="1"/>
      <c r="O10284" s="1"/>
      <c r="P10284" s="1"/>
      <c r="T10284" s="1"/>
      <c r="U10284" s="1"/>
    </row>
    <row r="10285" spans="8:21" x14ac:dyDescent="0.3">
      <c r="H10285" s="1"/>
      <c r="K10285" s="1"/>
      <c r="O10285" s="1"/>
      <c r="P10285" s="1"/>
      <c r="T10285" s="1"/>
      <c r="U10285" s="1"/>
    </row>
    <row r="10286" spans="8:21" x14ac:dyDescent="0.3">
      <c r="H10286" s="1"/>
      <c r="K10286" s="1"/>
      <c r="O10286" s="1"/>
      <c r="P10286" s="1"/>
      <c r="T10286" s="1"/>
      <c r="U10286" s="1"/>
    </row>
    <row r="10287" spans="8:21" x14ac:dyDescent="0.3">
      <c r="H10287" s="1"/>
      <c r="K10287" s="1"/>
      <c r="O10287" s="1"/>
      <c r="P10287" s="1"/>
      <c r="T10287" s="1"/>
      <c r="U10287" s="1"/>
    </row>
    <row r="10288" spans="8:21" x14ac:dyDescent="0.3">
      <c r="H10288" s="1"/>
      <c r="K10288" s="1"/>
      <c r="O10288" s="1"/>
      <c r="P10288" s="1"/>
      <c r="T10288" s="1"/>
      <c r="U10288" s="1"/>
    </row>
    <row r="10289" spans="8:21" x14ac:dyDescent="0.3">
      <c r="H10289" s="1"/>
      <c r="K10289" s="1"/>
      <c r="O10289" s="1"/>
      <c r="P10289" s="1"/>
      <c r="T10289" s="1"/>
      <c r="U10289" s="1"/>
    </row>
    <row r="10290" spans="8:21" x14ac:dyDescent="0.3">
      <c r="H10290" s="1"/>
      <c r="K10290" s="1"/>
      <c r="O10290" s="1"/>
      <c r="P10290" s="1"/>
      <c r="T10290" s="1"/>
      <c r="U10290" s="1"/>
    </row>
    <row r="10291" spans="8:21" x14ac:dyDescent="0.3">
      <c r="H10291" s="1"/>
      <c r="K10291" s="1"/>
      <c r="O10291" s="1"/>
      <c r="P10291" s="1"/>
      <c r="T10291" s="1"/>
      <c r="U10291" s="1"/>
    </row>
    <row r="10292" spans="8:21" x14ac:dyDescent="0.3">
      <c r="H10292" s="1"/>
      <c r="K10292" s="1"/>
      <c r="O10292" s="1"/>
      <c r="P10292" s="1"/>
      <c r="T10292" s="1"/>
      <c r="U10292" s="1"/>
    </row>
    <row r="10293" spans="8:21" x14ac:dyDescent="0.3">
      <c r="H10293" s="1"/>
      <c r="K10293" s="1"/>
      <c r="O10293" s="1"/>
      <c r="P10293" s="1"/>
      <c r="T10293" s="1"/>
      <c r="U10293" s="1"/>
    </row>
    <row r="10294" spans="8:21" x14ac:dyDescent="0.3">
      <c r="H10294" s="1"/>
      <c r="K10294" s="1"/>
      <c r="O10294" s="1"/>
      <c r="P10294" s="1"/>
      <c r="T10294" s="1"/>
      <c r="U10294" s="1"/>
    </row>
    <row r="10295" spans="8:21" x14ac:dyDescent="0.3">
      <c r="H10295" s="1"/>
      <c r="K10295" s="1"/>
      <c r="O10295" s="1"/>
      <c r="P10295" s="1"/>
      <c r="T10295" s="1"/>
      <c r="U10295" s="1"/>
    </row>
    <row r="10296" spans="8:21" x14ac:dyDescent="0.3">
      <c r="H10296" s="1"/>
      <c r="K10296" s="1"/>
      <c r="O10296" s="1"/>
      <c r="P10296" s="1"/>
      <c r="T10296" s="1"/>
      <c r="U10296" s="1"/>
    </row>
    <row r="10297" spans="8:21" x14ac:dyDescent="0.3">
      <c r="H10297" s="1"/>
      <c r="K10297" s="1"/>
      <c r="O10297" s="1"/>
      <c r="P10297" s="1"/>
      <c r="T10297" s="1"/>
      <c r="U10297" s="1"/>
    </row>
    <row r="10298" spans="8:21" x14ac:dyDescent="0.3">
      <c r="H10298" s="1"/>
      <c r="K10298" s="1"/>
      <c r="O10298" s="1"/>
      <c r="P10298" s="1"/>
      <c r="T10298" s="1"/>
      <c r="U10298" s="1"/>
    </row>
    <row r="10299" spans="8:21" x14ac:dyDescent="0.3">
      <c r="H10299" s="1"/>
      <c r="K10299" s="1"/>
      <c r="O10299" s="1"/>
      <c r="P10299" s="1"/>
      <c r="T10299" s="1"/>
      <c r="U10299" s="1"/>
    </row>
    <row r="10300" spans="8:21" x14ac:dyDescent="0.3">
      <c r="H10300" s="1"/>
      <c r="K10300" s="1"/>
      <c r="O10300" s="1"/>
      <c r="P10300" s="1"/>
      <c r="T10300" s="1"/>
      <c r="U10300" s="1"/>
    </row>
    <row r="10301" spans="8:21" x14ac:dyDescent="0.3">
      <c r="H10301" s="1"/>
      <c r="K10301" s="1"/>
      <c r="O10301" s="1"/>
      <c r="P10301" s="1"/>
      <c r="T10301" s="1"/>
      <c r="U10301" s="1"/>
    </row>
    <row r="10302" spans="8:21" x14ac:dyDescent="0.3">
      <c r="H10302" s="1"/>
      <c r="K10302" s="1"/>
      <c r="O10302" s="1"/>
      <c r="P10302" s="1"/>
      <c r="T10302" s="1"/>
      <c r="U10302" s="1"/>
    </row>
    <row r="10303" spans="8:21" x14ac:dyDescent="0.3">
      <c r="H10303" s="1"/>
      <c r="K10303" s="1"/>
      <c r="O10303" s="1"/>
      <c r="P10303" s="1"/>
      <c r="T10303" s="1"/>
      <c r="U10303" s="1"/>
    </row>
    <row r="10304" spans="8:21" x14ac:dyDescent="0.3">
      <c r="H10304" s="1"/>
      <c r="K10304" s="1"/>
      <c r="O10304" s="1"/>
      <c r="P10304" s="1"/>
      <c r="T10304" s="1"/>
      <c r="U10304" s="1"/>
    </row>
    <row r="10305" spans="8:21" x14ac:dyDescent="0.3">
      <c r="H10305" s="1"/>
      <c r="K10305" s="1"/>
      <c r="O10305" s="1"/>
      <c r="P10305" s="1"/>
      <c r="T10305" s="1"/>
      <c r="U10305" s="1"/>
    </row>
    <row r="10306" spans="8:21" x14ac:dyDescent="0.3">
      <c r="H10306" s="1"/>
      <c r="K10306" s="1"/>
      <c r="O10306" s="1"/>
      <c r="P10306" s="1"/>
      <c r="T10306" s="1"/>
      <c r="U10306" s="1"/>
    </row>
    <row r="10307" spans="8:21" x14ac:dyDescent="0.3">
      <c r="H10307" s="1"/>
      <c r="K10307" s="1"/>
      <c r="O10307" s="1"/>
      <c r="P10307" s="1"/>
      <c r="T10307" s="1"/>
      <c r="U10307" s="1"/>
    </row>
    <row r="10308" spans="8:21" x14ac:dyDescent="0.3">
      <c r="H10308" s="1"/>
      <c r="K10308" s="1"/>
      <c r="O10308" s="1"/>
      <c r="P10308" s="1"/>
      <c r="T10308" s="1"/>
      <c r="U10308" s="1"/>
    </row>
    <row r="10309" spans="8:21" x14ac:dyDescent="0.3">
      <c r="H10309" s="1"/>
      <c r="K10309" s="1"/>
      <c r="O10309" s="1"/>
      <c r="P10309" s="1"/>
      <c r="T10309" s="1"/>
      <c r="U10309" s="1"/>
    </row>
    <row r="10310" spans="8:21" x14ac:dyDescent="0.3">
      <c r="H10310" s="1"/>
      <c r="K10310" s="1"/>
      <c r="O10310" s="1"/>
      <c r="P10310" s="1"/>
      <c r="T10310" s="1"/>
      <c r="U10310" s="1"/>
    </row>
    <row r="10311" spans="8:21" x14ac:dyDescent="0.3">
      <c r="H10311" s="1"/>
      <c r="K10311" s="1"/>
      <c r="O10311" s="1"/>
      <c r="P10311" s="1"/>
      <c r="T10311" s="1"/>
      <c r="U10311" s="1"/>
    </row>
    <row r="10312" spans="8:21" x14ac:dyDescent="0.3">
      <c r="H10312" s="1"/>
      <c r="K10312" s="1"/>
      <c r="O10312" s="1"/>
      <c r="P10312" s="1"/>
      <c r="T10312" s="1"/>
      <c r="U10312" s="1"/>
    </row>
    <row r="10313" spans="8:21" x14ac:dyDescent="0.3">
      <c r="H10313" s="1"/>
      <c r="K10313" s="1"/>
      <c r="O10313" s="1"/>
      <c r="P10313" s="1"/>
      <c r="T10313" s="1"/>
      <c r="U10313" s="1"/>
    </row>
    <row r="10314" spans="8:21" x14ac:dyDescent="0.3">
      <c r="H10314" s="1"/>
      <c r="K10314" s="1"/>
      <c r="O10314" s="1"/>
      <c r="P10314" s="1"/>
      <c r="T10314" s="1"/>
      <c r="U10314" s="1"/>
    </row>
    <row r="10315" spans="8:21" x14ac:dyDescent="0.3">
      <c r="H10315" s="1"/>
      <c r="K10315" s="1"/>
      <c r="O10315" s="1"/>
      <c r="P10315" s="1"/>
      <c r="T10315" s="1"/>
      <c r="U10315" s="1"/>
    </row>
    <row r="10316" spans="8:21" x14ac:dyDescent="0.3">
      <c r="H10316" s="1"/>
      <c r="K10316" s="1"/>
      <c r="O10316" s="1"/>
      <c r="P10316" s="1"/>
      <c r="T10316" s="1"/>
      <c r="U10316" s="1"/>
    </row>
    <row r="10317" spans="8:21" x14ac:dyDescent="0.3">
      <c r="H10317" s="1"/>
      <c r="K10317" s="1"/>
      <c r="O10317" s="1"/>
      <c r="P10317" s="1"/>
      <c r="T10317" s="1"/>
      <c r="U10317" s="1"/>
    </row>
    <row r="10318" spans="8:21" x14ac:dyDescent="0.3">
      <c r="H10318" s="1"/>
      <c r="K10318" s="1"/>
      <c r="O10318" s="1"/>
      <c r="P10318" s="1"/>
      <c r="T10318" s="1"/>
      <c r="U10318" s="1"/>
    </row>
    <row r="10319" spans="8:21" x14ac:dyDescent="0.3">
      <c r="H10319" s="1"/>
      <c r="K10319" s="1"/>
      <c r="O10319" s="1"/>
      <c r="P10319" s="1"/>
      <c r="T10319" s="1"/>
      <c r="U10319" s="1"/>
    </row>
    <row r="10320" spans="8:21" x14ac:dyDescent="0.3">
      <c r="H10320" s="1"/>
      <c r="K10320" s="1"/>
      <c r="O10320" s="1"/>
      <c r="P10320" s="1"/>
      <c r="T10320" s="1"/>
      <c r="U10320" s="1"/>
    </row>
    <row r="10321" spans="8:21" x14ac:dyDescent="0.3">
      <c r="H10321" s="1"/>
      <c r="K10321" s="1"/>
      <c r="O10321" s="1"/>
      <c r="P10321" s="1"/>
      <c r="T10321" s="1"/>
      <c r="U10321" s="1"/>
    </row>
    <row r="10322" spans="8:21" x14ac:dyDescent="0.3">
      <c r="H10322" s="1"/>
      <c r="K10322" s="1"/>
      <c r="O10322" s="1"/>
      <c r="P10322" s="1"/>
      <c r="T10322" s="1"/>
      <c r="U10322" s="1"/>
    </row>
    <row r="10323" spans="8:21" x14ac:dyDescent="0.3">
      <c r="H10323" s="1"/>
      <c r="K10323" s="1"/>
      <c r="O10323" s="1"/>
      <c r="P10323" s="1"/>
      <c r="T10323" s="1"/>
      <c r="U10323" s="1"/>
    </row>
    <row r="10324" spans="8:21" x14ac:dyDescent="0.3">
      <c r="H10324" s="1"/>
      <c r="K10324" s="1"/>
      <c r="O10324" s="1"/>
      <c r="P10324" s="1"/>
      <c r="T10324" s="1"/>
      <c r="U10324" s="1"/>
    </row>
    <row r="10325" spans="8:21" x14ac:dyDescent="0.3">
      <c r="H10325" s="1"/>
      <c r="K10325" s="1"/>
      <c r="O10325" s="1"/>
      <c r="P10325" s="1"/>
      <c r="T10325" s="1"/>
      <c r="U10325" s="1"/>
    </row>
    <row r="10326" spans="8:21" x14ac:dyDescent="0.3">
      <c r="H10326" s="1"/>
      <c r="K10326" s="1"/>
      <c r="O10326" s="1"/>
      <c r="P10326" s="1"/>
      <c r="T10326" s="1"/>
      <c r="U10326" s="1"/>
    </row>
    <row r="10327" spans="8:21" x14ac:dyDescent="0.3">
      <c r="H10327" s="1"/>
      <c r="K10327" s="1"/>
      <c r="O10327" s="1"/>
      <c r="P10327" s="1"/>
      <c r="T10327" s="1"/>
      <c r="U10327" s="1"/>
    </row>
    <row r="10328" spans="8:21" x14ac:dyDescent="0.3">
      <c r="H10328" s="1"/>
      <c r="K10328" s="1"/>
      <c r="O10328" s="1"/>
      <c r="P10328" s="1"/>
      <c r="T10328" s="1"/>
      <c r="U10328" s="1"/>
    </row>
    <row r="10329" spans="8:21" x14ac:dyDescent="0.3">
      <c r="H10329" s="1"/>
      <c r="K10329" s="1"/>
      <c r="O10329" s="1"/>
      <c r="P10329" s="1"/>
      <c r="T10329" s="1"/>
      <c r="U10329" s="1"/>
    </row>
    <row r="10330" spans="8:21" x14ac:dyDescent="0.3">
      <c r="H10330" s="1"/>
      <c r="K10330" s="1"/>
      <c r="O10330" s="1"/>
      <c r="P10330" s="1"/>
      <c r="T10330" s="1"/>
      <c r="U10330" s="1"/>
    </row>
    <row r="10331" spans="8:21" x14ac:dyDescent="0.3">
      <c r="H10331" s="1"/>
      <c r="K10331" s="1"/>
      <c r="O10331" s="1"/>
      <c r="P10331" s="1"/>
      <c r="T10331" s="1"/>
      <c r="U10331" s="1"/>
    </row>
    <row r="10332" spans="8:21" x14ac:dyDescent="0.3">
      <c r="H10332" s="1"/>
      <c r="K10332" s="1"/>
      <c r="O10332" s="1"/>
      <c r="P10332" s="1"/>
      <c r="T10332" s="1"/>
      <c r="U10332" s="1"/>
    </row>
    <row r="10333" spans="8:21" x14ac:dyDescent="0.3">
      <c r="H10333" s="1"/>
      <c r="K10333" s="1"/>
      <c r="O10333" s="1"/>
      <c r="P10333" s="1"/>
      <c r="T10333" s="1"/>
      <c r="U10333" s="1"/>
    </row>
    <row r="10334" spans="8:21" x14ac:dyDescent="0.3">
      <c r="H10334" s="1"/>
      <c r="K10334" s="1"/>
      <c r="O10334" s="1"/>
      <c r="P10334" s="1"/>
      <c r="T10334" s="1"/>
      <c r="U10334" s="1"/>
    </row>
    <row r="10335" spans="8:21" x14ac:dyDescent="0.3">
      <c r="H10335" s="1"/>
      <c r="K10335" s="1"/>
      <c r="O10335" s="1"/>
      <c r="P10335" s="1"/>
      <c r="T10335" s="1"/>
      <c r="U10335" s="1"/>
    </row>
    <row r="10336" spans="8:21" x14ac:dyDescent="0.3">
      <c r="H10336" s="1"/>
      <c r="K10336" s="1"/>
      <c r="O10336" s="1"/>
      <c r="P10336" s="1"/>
      <c r="T10336" s="1"/>
      <c r="U10336" s="1"/>
    </row>
    <row r="10337" spans="8:21" x14ac:dyDescent="0.3">
      <c r="H10337" s="1"/>
      <c r="K10337" s="1"/>
      <c r="O10337" s="1"/>
      <c r="P10337" s="1"/>
      <c r="T10337" s="1"/>
      <c r="U10337" s="1"/>
    </row>
    <row r="10338" spans="8:21" x14ac:dyDescent="0.3">
      <c r="H10338" s="1"/>
      <c r="K10338" s="1"/>
      <c r="O10338" s="1"/>
      <c r="P10338" s="1"/>
      <c r="T10338" s="1"/>
      <c r="U10338" s="1"/>
    </row>
    <row r="10339" spans="8:21" x14ac:dyDescent="0.3">
      <c r="H10339" s="1"/>
      <c r="K10339" s="1"/>
      <c r="O10339" s="1"/>
      <c r="P10339" s="1"/>
      <c r="T10339" s="1"/>
      <c r="U10339" s="1"/>
    </row>
    <row r="10340" spans="8:21" x14ac:dyDescent="0.3">
      <c r="H10340" s="1"/>
      <c r="K10340" s="1"/>
      <c r="O10340" s="1"/>
      <c r="P10340" s="1"/>
      <c r="T10340" s="1"/>
      <c r="U10340" s="1"/>
    </row>
    <row r="10341" spans="8:21" x14ac:dyDescent="0.3">
      <c r="H10341" s="1"/>
      <c r="K10341" s="1"/>
      <c r="O10341" s="1"/>
      <c r="P10341" s="1"/>
      <c r="T10341" s="1"/>
      <c r="U10341" s="1"/>
    </row>
    <row r="10342" spans="8:21" x14ac:dyDescent="0.3">
      <c r="H10342" s="1"/>
      <c r="K10342" s="1"/>
      <c r="O10342" s="1"/>
      <c r="P10342" s="1"/>
      <c r="T10342" s="1"/>
      <c r="U10342" s="1"/>
    </row>
    <row r="10343" spans="8:21" x14ac:dyDescent="0.3">
      <c r="H10343" s="1"/>
      <c r="K10343" s="1"/>
      <c r="O10343" s="1"/>
      <c r="P10343" s="1"/>
      <c r="T10343" s="1"/>
      <c r="U10343" s="1"/>
    </row>
    <row r="10344" spans="8:21" x14ac:dyDescent="0.3">
      <c r="H10344" s="1"/>
      <c r="K10344" s="1"/>
      <c r="O10344" s="1"/>
      <c r="P10344" s="1"/>
      <c r="T10344" s="1"/>
      <c r="U10344" s="1"/>
    </row>
    <row r="10345" spans="8:21" x14ac:dyDescent="0.3">
      <c r="H10345" s="1"/>
      <c r="K10345" s="1"/>
      <c r="O10345" s="1"/>
      <c r="P10345" s="1"/>
      <c r="T10345" s="1"/>
      <c r="U10345" s="1"/>
    </row>
    <row r="10346" spans="8:21" x14ac:dyDescent="0.3">
      <c r="H10346" s="1"/>
      <c r="K10346" s="1"/>
      <c r="O10346" s="1"/>
      <c r="P10346" s="1"/>
      <c r="T10346" s="1"/>
      <c r="U10346" s="1"/>
    </row>
    <row r="10347" spans="8:21" x14ac:dyDescent="0.3">
      <c r="H10347" s="1"/>
      <c r="K10347" s="1"/>
      <c r="O10347" s="1"/>
      <c r="P10347" s="1"/>
      <c r="T10347" s="1"/>
      <c r="U10347" s="1"/>
    </row>
    <row r="10348" spans="8:21" x14ac:dyDescent="0.3">
      <c r="H10348" s="1"/>
      <c r="K10348" s="1"/>
      <c r="O10348" s="1"/>
      <c r="P10348" s="1"/>
      <c r="T10348" s="1"/>
      <c r="U10348" s="1"/>
    </row>
    <row r="10349" spans="8:21" x14ac:dyDescent="0.3">
      <c r="H10349" s="1"/>
      <c r="K10349" s="1"/>
      <c r="O10349" s="1"/>
      <c r="P10349" s="1"/>
      <c r="T10349" s="1"/>
      <c r="U10349" s="1"/>
    </row>
    <row r="10350" spans="8:21" x14ac:dyDescent="0.3">
      <c r="H10350" s="1"/>
      <c r="K10350" s="1"/>
      <c r="O10350" s="1"/>
      <c r="P10350" s="1"/>
      <c r="T10350" s="1"/>
      <c r="U10350" s="1"/>
    </row>
    <row r="10351" spans="8:21" x14ac:dyDescent="0.3">
      <c r="H10351" s="1"/>
      <c r="K10351" s="1"/>
      <c r="O10351" s="1"/>
      <c r="P10351" s="1"/>
      <c r="T10351" s="1"/>
      <c r="U10351" s="1"/>
    </row>
    <row r="10352" spans="8:21" x14ac:dyDescent="0.3">
      <c r="H10352" s="1"/>
      <c r="K10352" s="1"/>
      <c r="O10352" s="1"/>
      <c r="P10352" s="1"/>
      <c r="T10352" s="1"/>
      <c r="U10352" s="1"/>
    </row>
    <row r="10353" spans="8:21" x14ac:dyDescent="0.3">
      <c r="H10353" s="1"/>
      <c r="K10353" s="1"/>
      <c r="O10353" s="1"/>
      <c r="P10353" s="1"/>
      <c r="T10353" s="1"/>
      <c r="U10353" s="1"/>
    </row>
    <row r="10354" spans="8:21" x14ac:dyDescent="0.3">
      <c r="H10354" s="1"/>
      <c r="K10354" s="1"/>
      <c r="O10354" s="1"/>
      <c r="P10354" s="1"/>
      <c r="T10354" s="1"/>
      <c r="U10354" s="1"/>
    </row>
    <row r="10355" spans="8:21" x14ac:dyDescent="0.3">
      <c r="H10355" s="1"/>
      <c r="K10355" s="1"/>
      <c r="O10355" s="1"/>
      <c r="P10355" s="1"/>
      <c r="T10355" s="1"/>
      <c r="U10355" s="1"/>
    </row>
    <row r="10356" spans="8:21" x14ac:dyDescent="0.3">
      <c r="H10356" s="1"/>
      <c r="K10356" s="1"/>
      <c r="O10356" s="1"/>
      <c r="P10356" s="1"/>
      <c r="T10356" s="1"/>
      <c r="U10356" s="1"/>
    </row>
    <row r="10357" spans="8:21" x14ac:dyDescent="0.3">
      <c r="H10357" s="1"/>
      <c r="K10357" s="1"/>
      <c r="O10357" s="1"/>
      <c r="P10357" s="1"/>
      <c r="T10357" s="1"/>
      <c r="U10357" s="1"/>
    </row>
    <row r="10358" spans="8:21" x14ac:dyDescent="0.3">
      <c r="H10358" s="1"/>
      <c r="K10358" s="1"/>
      <c r="O10358" s="1"/>
      <c r="P10358" s="1"/>
      <c r="T10358" s="1"/>
      <c r="U10358" s="1"/>
    </row>
    <row r="10359" spans="8:21" x14ac:dyDescent="0.3">
      <c r="H10359" s="1"/>
      <c r="K10359" s="1"/>
      <c r="O10359" s="1"/>
      <c r="P10359" s="1"/>
      <c r="T10359" s="1"/>
      <c r="U10359" s="1"/>
    </row>
    <row r="10360" spans="8:21" x14ac:dyDescent="0.3">
      <c r="H10360" s="1"/>
      <c r="K10360" s="1"/>
      <c r="O10360" s="1"/>
      <c r="P10360" s="1"/>
      <c r="T10360" s="1"/>
      <c r="U10360" s="1"/>
    </row>
    <row r="10361" spans="8:21" x14ac:dyDescent="0.3">
      <c r="H10361" s="1"/>
      <c r="K10361" s="1"/>
      <c r="O10361" s="1"/>
      <c r="P10361" s="1"/>
      <c r="T10361" s="1"/>
      <c r="U10361" s="1"/>
    </row>
    <row r="10362" spans="8:21" x14ac:dyDescent="0.3">
      <c r="H10362" s="1"/>
      <c r="K10362" s="1"/>
      <c r="O10362" s="1"/>
      <c r="P10362" s="1"/>
      <c r="T10362" s="1"/>
      <c r="U10362" s="1"/>
    </row>
    <row r="10363" spans="8:21" x14ac:dyDescent="0.3">
      <c r="H10363" s="1"/>
      <c r="K10363" s="1"/>
      <c r="O10363" s="1"/>
      <c r="P10363" s="1"/>
      <c r="T10363" s="1"/>
      <c r="U10363" s="1"/>
    </row>
    <row r="10364" spans="8:21" x14ac:dyDescent="0.3">
      <c r="H10364" s="1"/>
      <c r="K10364" s="1"/>
      <c r="O10364" s="1"/>
      <c r="P10364" s="1"/>
      <c r="T10364" s="1"/>
      <c r="U10364" s="1"/>
    </row>
    <row r="10365" spans="8:21" x14ac:dyDescent="0.3">
      <c r="H10365" s="1"/>
      <c r="K10365" s="1"/>
      <c r="O10365" s="1"/>
      <c r="P10365" s="1"/>
      <c r="T10365" s="1"/>
      <c r="U10365" s="1"/>
    </row>
    <row r="10366" spans="8:21" x14ac:dyDescent="0.3">
      <c r="H10366" s="1"/>
      <c r="K10366" s="1"/>
      <c r="O10366" s="1"/>
      <c r="P10366" s="1"/>
      <c r="T10366" s="1"/>
      <c r="U10366" s="1"/>
    </row>
    <row r="10367" spans="8:21" x14ac:dyDescent="0.3">
      <c r="H10367" s="1"/>
      <c r="K10367" s="1"/>
      <c r="O10367" s="1"/>
      <c r="P10367" s="1"/>
      <c r="T10367" s="1"/>
      <c r="U10367" s="1"/>
    </row>
    <row r="10368" spans="8:21" x14ac:dyDescent="0.3">
      <c r="H10368" s="1"/>
      <c r="K10368" s="1"/>
      <c r="O10368" s="1"/>
      <c r="P10368" s="1"/>
      <c r="T10368" s="1"/>
      <c r="U10368" s="1"/>
    </row>
    <row r="10369" spans="8:21" x14ac:dyDescent="0.3">
      <c r="H10369" s="1"/>
      <c r="K10369" s="1"/>
      <c r="O10369" s="1"/>
      <c r="P10369" s="1"/>
      <c r="T10369" s="1"/>
      <c r="U10369" s="1"/>
    </row>
    <row r="10370" spans="8:21" x14ac:dyDescent="0.3">
      <c r="H10370" s="1"/>
      <c r="K10370" s="1"/>
      <c r="O10370" s="1"/>
      <c r="P10370" s="1"/>
      <c r="T10370" s="1"/>
      <c r="U10370" s="1"/>
    </row>
    <row r="10371" spans="8:21" x14ac:dyDescent="0.3">
      <c r="H10371" s="1"/>
      <c r="K10371" s="1"/>
      <c r="O10371" s="1"/>
      <c r="P10371" s="1"/>
      <c r="T10371" s="1"/>
      <c r="U10371" s="1"/>
    </row>
    <row r="10372" spans="8:21" x14ac:dyDescent="0.3">
      <c r="H10372" s="1"/>
      <c r="K10372" s="1"/>
      <c r="O10372" s="1"/>
      <c r="P10372" s="1"/>
      <c r="T10372" s="1"/>
      <c r="U10372" s="1"/>
    </row>
    <row r="10373" spans="8:21" x14ac:dyDescent="0.3">
      <c r="H10373" s="1"/>
      <c r="K10373" s="1"/>
      <c r="O10373" s="1"/>
      <c r="P10373" s="1"/>
      <c r="T10373" s="1"/>
      <c r="U10373" s="1"/>
    </row>
    <row r="10374" spans="8:21" x14ac:dyDescent="0.3">
      <c r="H10374" s="1"/>
      <c r="K10374" s="1"/>
      <c r="O10374" s="1"/>
      <c r="P10374" s="1"/>
      <c r="T10374" s="1"/>
      <c r="U10374" s="1"/>
    </row>
    <row r="10375" spans="8:21" x14ac:dyDescent="0.3">
      <c r="H10375" s="1"/>
      <c r="K10375" s="1"/>
      <c r="O10375" s="1"/>
      <c r="P10375" s="1"/>
      <c r="T10375" s="1"/>
      <c r="U10375" s="1"/>
    </row>
    <row r="10376" spans="8:21" x14ac:dyDescent="0.3">
      <c r="H10376" s="1"/>
      <c r="K10376" s="1"/>
      <c r="O10376" s="1"/>
      <c r="P10376" s="1"/>
      <c r="T10376" s="1"/>
      <c r="U10376" s="1"/>
    </row>
    <row r="10377" spans="8:21" x14ac:dyDescent="0.3">
      <c r="H10377" s="1"/>
      <c r="K10377" s="1"/>
      <c r="O10377" s="1"/>
      <c r="P10377" s="1"/>
      <c r="T10377" s="1"/>
      <c r="U10377" s="1"/>
    </row>
    <row r="10378" spans="8:21" x14ac:dyDescent="0.3">
      <c r="H10378" s="1"/>
      <c r="K10378" s="1"/>
      <c r="O10378" s="1"/>
      <c r="P10378" s="1"/>
      <c r="T10378" s="1"/>
      <c r="U10378" s="1"/>
    </row>
    <row r="10379" spans="8:21" x14ac:dyDescent="0.3">
      <c r="H10379" s="1"/>
      <c r="K10379" s="1"/>
      <c r="O10379" s="1"/>
      <c r="P10379" s="1"/>
      <c r="T10379" s="1"/>
      <c r="U10379" s="1"/>
    </row>
    <row r="10380" spans="8:21" x14ac:dyDescent="0.3">
      <c r="H10380" s="1"/>
      <c r="K10380" s="1"/>
      <c r="O10380" s="1"/>
      <c r="P10380" s="1"/>
      <c r="T10380" s="1"/>
      <c r="U10380" s="1"/>
    </row>
    <row r="10381" spans="8:21" x14ac:dyDescent="0.3">
      <c r="H10381" s="1"/>
      <c r="K10381" s="1"/>
      <c r="O10381" s="1"/>
      <c r="P10381" s="1"/>
      <c r="T10381" s="1"/>
      <c r="U10381" s="1"/>
    </row>
    <row r="10382" spans="8:21" x14ac:dyDescent="0.3">
      <c r="H10382" s="1"/>
      <c r="K10382" s="1"/>
      <c r="O10382" s="1"/>
      <c r="P10382" s="1"/>
      <c r="T10382" s="1"/>
      <c r="U10382" s="1"/>
    </row>
    <row r="10383" spans="8:21" x14ac:dyDescent="0.3">
      <c r="H10383" s="1"/>
      <c r="K10383" s="1"/>
      <c r="O10383" s="1"/>
      <c r="P10383" s="1"/>
      <c r="T10383" s="1"/>
      <c r="U10383" s="1"/>
    </row>
    <row r="10384" spans="8:21" x14ac:dyDescent="0.3">
      <c r="H10384" s="1"/>
      <c r="K10384" s="1"/>
      <c r="O10384" s="1"/>
      <c r="P10384" s="1"/>
      <c r="T10384" s="1"/>
      <c r="U10384" s="1"/>
    </row>
    <row r="10385" spans="8:21" x14ac:dyDescent="0.3">
      <c r="H10385" s="1"/>
      <c r="K10385" s="1"/>
      <c r="O10385" s="1"/>
      <c r="P10385" s="1"/>
      <c r="T10385" s="1"/>
      <c r="U10385" s="1"/>
    </row>
    <row r="10386" spans="8:21" x14ac:dyDescent="0.3">
      <c r="H10386" s="1"/>
      <c r="K10386" s="1"/>
      <c r="O10386" s="1"/>
      <c r="P10386" s="1"/>
      <c r="T10386" s="1"/>
      <c r="U10386" s="1"/>
    </row>
    <row r="10387" spans="8:21" x14ac:dyDescent="0.3">
      <c r="H10387" s="1"/>
      <c r="K10387" s="1"/>
      <c r="O10387" s="1"/>
      <c r="P10387" s="1"/>
      <c r="T10387" s="1"/>
      <c r="U10387" s="1"/>
    </row>
    <row r="10388" spans="8:21" x14ac:dyDescent="0.3">
      <c r="H10388" s="1"/>
      <c r="K10388" s="1"/>
      <c r="O10388" s="1"/>
      <c r="P10388" s="1"/>
      <c r="T10388" s="1"/>
      <c r="U10388" s="1"/>
    </row>
    <row r="10389" spans="8:21" x14ac:dyDescent="0.3">
      <c r="H10389" s="1"/>
      <c r="K10389" s="1"/>
      <c r="O10389" s="1"/>
      <c r="P10389" s="1"/>
      <c r="T10389" s="1"/>
      <c r="U10389" s="1"/>
    </row>
    <row r="10390" spans="8:21" x14ac:dyDescent="0.3">
      <c r="H10390" s="1"/>
      <c r="K10390" s="1"/>
      <c r="O10390" s="1"/>
      <c r="P10390" s="1"/>
      <c r="T10390" s="1"/>
      <c r="U10390" s="1"/>
    </row>
    <row r="10391" spans="8:21" x14ac:dyDescent="0.3">
      <c r="H10391" s="1"/>
      <c r="K10391" s="1"/>
      <c r="O10391" s="1"/>
      <c r="P10391" s="1"/>
      <c r="T10391" s="1"/>
      <c r="U10391" s="1"/>
    </row>
    <row r="10392" spans="8:21" x14ac:dyDescent="0.3">
      <c r="H10392" s="1"/>
      <c r="K10392" s="1"/>
      <c r="O10392" s="1"/>
      <c r="P10392" s="1"/>
      <c r="T10392" s="1"/>
      <c r="U10392" s="1"/>
    </row>
    <row r="10393" spans="8:21" x14ac:dyDescent="0.3">
      <c r="H10393" s="1"/>
      <c r="K10393" s="1"/>
      <c r="O10393" s="1"/>
      <c r="P10393" s="1"/>
      <c r="T10393" s="1"/>
      <c r="U10393" s="1"/>
    </row>
    <row r="10394" spans="8:21" x14ac:dyDescent="0.3">
      <c r="H10394" s="1"/>
      <c r="K10394" s="1"/>
      <c r="O10394" s="1"/>
      <c r="P10394" s="1"/>
      <c r="T10394" s="1"/>
      <c r="U10394" s="1"/>
    </row>
    <row r="10395" spans="8:21" x14ac:dyDescent="0.3">
      <c r="H10395" s="1"/>
      <c r="K10395" s="1"/>
      <c r="O10395" s="1"/>
      <c r="P10395" s="1"/>
      <c r="T10395" s="1"/>
      <c r="U10395" s="1"/>
    </row>
    <row r="10396" spans="8:21" x14ac:dyDescent="0.3">
      <c r="H10396" s="1"/>
      <c r="K10396" s="1"/>
      <c r="O10396" s="1"/>
      <c r="P10396" s="1"/>
      <c r="T10396" s="1"/>
      <c r="U10396" s="1"/>
    </row>
    <row r="10397" spans="8:21" x14ac:dyDescent="0.3">
      <c r="H10397" s="1"/>
      <c r="K10397" s="1"/>
      <c r="O10397" s="1"/>
      <c r="P10397" s="1"/>
      <c r="T10397" s="1"/>
      <c r="U10397" s="1"/>
    </row>
    <row r="10398" spans="8:21" x14ac:dyDescent="0.3">
      <c r="H10398" s="1"/>
      <c r="K10398" s="1"/>
      <c r="O10398" s="1"/>
      <c r="P10398" s="1"/>
      <c r="T10398" s="1"/>
      <c r="U10398" s="1"/>
    </row>
    <row r="10399" spans="8:21" x14ac:dyDescent="0.3">
      <c r="H10399" s="1"/>
      <c r="K10399" s="1"/>
      <c r="O10399" s="1"/>
      <c r="P10399" s="1"/>
      <c r="T10399" s="1"/>
      <c r="U10399" s="1"/>
    </row>
    <row r="10400" spans="8:21" x14ac:dyDescent="0.3">
      <c r="H10400" s="1"/>
      <c r="K10400" s="1"/>
      <c r="O10400" s="1"/>
      <c r="P10400" s="1"/>
      <c r="T10400" s="1"/>
      <c r="U10400" s="1"/>
    </row>
    <row r="10401" spans="8:21" x14ac:dyDescent="0.3">
      <c r="H10401" s="1"/>
      <c r="K10401" s="1"/>
      <c r="O10401" s="1"/>
      <c r="P10401" s="1"/>
      <c r="T10401" s="1"/>
      <c r="U10401" s="1"/>
    </row>
    <row r="10402" spans="8:21" x14ac:dyDescent="0.3">
      <c r="H10402" s="1"/>
      <c r="K10402" s="1"/>
      <c r="O10402" s="1"/>
      <c r="P10402" s="1"/>
      <c r="T10402" s="1"/>
      <c r="U10402" s="1"/>
    </row>
    <row r="10403" spans="8:21" x14ac:dyDescent="0.3">
      <c r="H10403" s="1"/>
      <c r="K10403" s="1"/>
      <c r="O10403" s="1"/>
      <c r="P10403" s="1"/>
      <c r="T10403" s="1"/>
      <c r="U10403" s="1"/>
    </row>
    <row r="10404" spans="8:21" x14ac:dyDescent="0.3">
      <c r="H10404" s="1"/>
      <c r="K10404" s="1"/>
      <c r="O10404" s="1"/>
      <c r="P10404" s="1"/>
      <c r="T10404" s="1"/>
      <c r="U10404" s="1"/>
    </row>
    <row r="10405" spans="8:21" x14ac:dyDescent="0.3">
      <c r="H10405" s="1"/>
      <c r="K10405" s="1"/>
      <c r="O10405" s="1"/>
      <c r="P10405" s="1"/>
      <c r="T10405" s="1"/>
      <c r="U10405" s="1"/>
    </row>
    <row r="10406" spans="8:21" x14ac:dyDescent="0.3">
      <c r="H10406" s="1"/>
      <c r="K10406" s="1"/>
      <c r="O10406" s="1"/>
      <c r="P10406" s="1"/>
      <c r="T10406" s="1"/>
      <c r="U10406" s="1"/>
    </row>
    <row r="10407" spans="8:21" x14ac:dyDescent="0.3">
      <c r="H10407" s="1"/>
      <c r="K10407" s="1"/>
      <c r="O10407" s="1"/>
      <c r="P10407" s="1"/>
      <c r="T10407" s="1"/>
      <c r="U10407" s="1"/>
    </row>
    <row r="10408" spans="8:21" x14ac:dyDescent="0.3">
      <c r="H10408" s="1"/>
      <c r="K10408" s="1"/>
      <c r="O10408" s="1"/>
      <c r="P10408" s="1"/>
      <c r="T10408" s="1"/>
      <c r="U10408" s="1"/>
    </row>
    <row r="10409" spans="8:21" x14ac:dyDescent="0.3">
      <c r="H10409" s="1"/>
      <c r="K10409" s="1"/>
      <c r="O10409" s="1"/>
      <c r="P10409" s="1"/>
      <c r="T10409" s="1"/>
      <c r="U10409" s="1"/>
    </row>
    <row r="10410" spans="8:21" x14ac:dyDescent="0.3">
      <c r="H10410" s="1"/>
      <c r="K10410" s="1"/>
      <c r="O10410" s="1"/>
      <c r="P10410" s="1"/>
      <c r="T10410" s="1"/>
      <c r="U10410" s="1"/>
    </row>
    <row r="10411" spans="8:21" x14ac:dyDescent="0.3">
      <c r="H10411" s="1"/>
      <c r="K10411" s="1"/>
      <c r="O10411" s="1"/>
      <c r="P10411" s="1"/>
      <c r="T10411" s="1"/>
      <c r="U10411" s="1"/>
    </row>
    <row r="10412" spans="8:21" x14ac:dyDescent="0.3">
      <c r="H10412" s="1"/>
      <c r="K10412" s="1"/>
      <c r="O10412" s="1"/>
      <c r="P10412" s="1"/>
      <c r="T10412" s="1"/>
      <c r="U10412" s="1"/>
    </row>
    <row r="10413" spans="8:21" x14ac:dyDescent="0.3">
      <c r="H10413" s="1"/>
      <c r="K10413" s="1"/>
      <c r="O10413" s="1"/>
      <c r="P10413" s="1"/>
      <c r="T10413" s="1"/>
      <c r="U10413" s="1"/>
    </row>
    <row r="10414" spans="8:21" x14ac:dyDescent="0.3">
      <c r="H10414" s="1"/>
      <c r="K10414" s="1"/>
      <c r="O10414" s="1"/>
      <c r="P10414" s="1"/>
      <c r="T10414" s="1"/>
      <c r="U10414" s="1"/>
    </row>
    <row r="10415" spans="8:21" x14ac:dyDescent="0.3">
      <c r="H10415" s="1"/>
      <c r="K10415" s="1"/>
      <c r="O10415" s="1"/>
      <c r="P10415" s="1"/>
      <c r="T10415" s="1"/>
      <c r="U10415" s="1"/>
    </row>
    <row r="10416" spans="8:21" x14ac:dyDescent="0.3">
      <c r="H10416" s="1"/>
      <c r="K10416" s="1"/>
      <c r="O10416" s="1"/>
      <c r="P10416" s="1"/>
      <c r="T10416" s="1"/>
      <c r="U10416" s="1"/>
    </row>
    <row r="10417" spans="8:21" x14ac:dyDescent="0.3">
      <c r="H10417" s="1"/>
      <c r="K10417" s="1"/>
      <c r="O10417" s="1"/>
      <c r="P10417" s="1"/>
      <c r="T10417" s="1"/>
      <c r="U10417" s="1"/>
    </row>
    <row r="10418" spans="8:21" x14ac:dyDescent="0.3">
      <c r="H10418" s="1"/>
      <c r="K10418" s="1"/>
      <c r="O10418" s="1"/>
      <c r="P10418" s="1"/>
      <c r="T10418" s="1"/>
      <c r="U10418" s="1"/>
    </row>
    <row r="10419" spans="8:21" x14ac:dyDescent="0.3">
      <c r="H10419" s="1"/>
      <c r="K10419" s="1"/>
      <c r="O10419" s="1"/>
      <c r="P10419" s="1"/>
      <c r="T10419" s="1"/>
      <c r="U10419" s="1"/>
    </row>
    <row r="10420" spans="8:21" x14ac:dyDescent="0.3">
      <c r="H10420" s="1"/>
      <c r="K10420" s="1"/>
      <c r="O10420" s="1"/>
      <c r="P10420" s="1"/>
      <c r="T10420" s="1"/>
      <c r="U10420" s="1"/>
    </row>
    <row r="10421" spans="8:21" x14ac:dyDescent="0.3">
      <c r="H10421" s="1"/>
      <c r="K10421" s="1"/>
      <c r="O10421" s="1"/>
      <c r="P10421" s="1"/>
      <c r="T10421" s="1"/>
      <c r="U10421" s="1"/>
    </row>
    <row r="10422" spans="8:21" x14ac:dyDescent="0.3">
      <c r="H10422" s="1"/>
      <c r="K10422" s="1"/>
      <c r="O10422" s="1"/>
      <c r="P10422" s="1"/>
      <c r="T10422" s="1"/>
      <c r="U10422" s="1"/>
    </row>
    <row r="10423" spans="8:21" x14ac:dyDescent="0.3">
      <c r="H10423" s="1"/>
      <c r="K10423" s="1"/>
      <c r="O10423" s="1"/>
      <c r="P10423" s="1"/>
      <c r="T10423" s="1"/>
      <c r="U10423" s="1"/>
    </row>
    <row r="10424" spans="8:21" x14ac:dyDescent="0.3">
      <c r="H10424" s="1"/>
      <c r="K10424" s="1"/>
      <c r="O10424" s="1"/>
      <c r="P10424" s="1"/>
      <c r="T10424" s="1"/>
      <c r="U10424" s="1"/>
    </row>
    <row r="10425" spans="8:21" x14ac:dyDescent="0.3">
      <c r="H10425" s="1"/>
      <c r="K10425" s="1"/>
      <c r="O10425" s="1"/>
      <c r="P10425" s="1"/>
      <c r="T10425" s="1"/>
      <c r="U10425" s="1"/>
    </row>
    <row r="10426" spans="8:21" x14ac:dyDescent="0.3">
      <c r="H10426" s="1"/>
      <c r="K10426" s="1"/>
      <c r="O10426" s="1"/>
      <c r="P10426" s="1"/>
      <c r="T10426" s="1"/>
      <c r="U10426" s="1"/>
    </row>
    <row r="10427" spans="8:21" x14ac:dyDescent="0.3">
      <c r="H10427" s="1"/>
      <c r="K10427" s="1"/>
      <c r="O10427" s="1"/>
      <c r="P10427" s="1"/>
      <c r="T10427" s="1"/>
      <c r="U10427" s="1"/>
    </row>
    <row r="10428" spans="8:21" x14ac:dyDescent="0.3">
      <c r="H10428" s="1"/>
      <c r="K10428" s="1"/>
      <c r="O10428" s="1"/>
      <c r="P10428" s="1"/>
      <c r="T10428" s="1"/>
      <c r="U10428" s="1"/>
    </row>
    <row r="10429" spans="8:21" x14ac:dyDescent="0.3">
      <c r="H10429" s="1"/>
      <c r="K10429" s="1"/>
      <c r="O10429" s="1"/>
      <c r="P10429" s="1"/>
      <c r="T10429" s="1"/>
      <c r="U10429" s="1"/>
    </row>
    <row r="10430" spans="8:21" x14ac:dyDescent="0.3">
      <c r="H10430" s="1"/>
      <c r="K10430" s="1"/>
      <c r="O10430" s="1"/>
      <c r="P10430" s="1"/>
      <c r="T10430" s="1"/>
      <c r="U10430" s="1"/>
    </row>
    <row r="10431" spans="8:21" x14ac:dyDescent="0.3">
      <c r="H10431" s="1"/>
      <c r="K10431" s="1"/>
      <c r="O10431" s="1"/>
      <c r="P10431" s="1"/>
      <c r="T10431" s="1"/>
      <c r="U10431" s="1"/>
    </row>
    <row r="10432" spans="8:21" x14ac:dyDescent="0.3">
      <c r="H10432" s="1"/>
      <c r="K10432" s="1"/>
      <c r="O10432" s="1"/>
      <c r="P10432" s="1"/>
      <c r="T10432" s="1"/>
      <c r="U10432" s="1"/>
    </row>
    <row r="10433" spans="8:21" x14ac:dyDescent="0.3">
      <c r="H10433" s="1"/>
      <c r="K10433" s="1"/>
      <c r="O10433" s="1"/>
      <c r="P10433" s="1"/>
      <c r="T10433" s="1"/>
      <c r="U10433" s="1"/>
    </row>
    <row r="10434" spans="8:21" x14ac:dyDescent="0.3">
      <c r="H10434" s="1"/>
      <c r="K10434" s="1"/>
      <c r="O10434" s="1"/>
      <c r="P10434" s="1"/>
      <c r="T10434" s="1"/>
      <c r="U10434" s="1"/>
    </row>
    <row r="10435" spans="8:21" x14ac:dyDescent="0.3">
      <c r="H10435" s="1"/>
      <c r="K10435" s="1"/>
      <c r="O10435" s="1"/>
      <c r="P10435" s="1"/>
      <c r="T10435" s="1"/>
      <c r="U10435" s="1"/>
    </row>
    <row r="10436" spans="8:21" x14ac:dyDescent="0.3">
      <c r="H10436" s="1"/>
      <c r="K10436" s="1"/>
      <c r="O10436" s="1"/>
      <c r="P10436" s="1"/>
      <c r="T10436" s="1"/>
      <c r="U10436" s="1"/>
    </row>
    <row r="10437" spans="8:21" x14ac:dyDescent="0.3">
      <c r="H10437" s="1"/>
      <c r="K10437" s="1"/>
      <c r="O10437" s="1"/>
      <c r="P10437" s="1"/>
      <c r="T10437" s="1"/>
      <c r="U10437" s="1"/>
    </row>
    <row r="10438" spans="8:21" x14ac:dyDescent="0.3">
      <c r="H10438" s="1"/>
      <c r="K10438" s="1"/>
      <c r="O10438" s="1"/>
      <c r="P10438" s="1"/>
      <c r="T10438" s="1"/>
      <c r="U10438" s="1"/>
    </row>
    <row r="10439" spans="8:21" x14ac:dyDescent="0.3">
      <c r="H10439" s="1"/>
      <c r="K10439" s="1"/>
      <c r="O10439" s="1"/>
      <c r="P10439" s="1"/>
      <c r="T10439" s="1"/>
      <c r="U10439" s="1"/>
    </row>
    <row r="10440" spans="8:21" x14ac:dyDescent="0.3">
      <c r="H10440" s="1"/>
      <c r="K10440" s="1"/>
      <c r="O10440" s="1"/>
      <c r="P10440" s="1"/>
      <c r="T10440" s="1"/>
      <c r="U10440" s="1"/>
    </row>
    <row r="10441" spans="8:21" x14ac:dyDescent="0.3">
      <c r="H10441" s="1"/>
      <c r="K10441" s="1"/>
      <c r="O10441" s="1"/>
      <c r="P10441" s="1"/>
      <c r="T10441" s="1"/>
      <c r="U10441" s="1"/>
    </row>
    <row r="10442" spans="8:21" x14ac:dyDescent="0.3">
      <c r="H10442" s="1"/>
      <c r="K10442" s="1"/>
      <c r="O10442" s="1"/>
      <c r="P10442" s="1"/>
      <c r="T10442" s="1"/>
      <c r="U10442" s="1"/>
    </row>
    <row r="10443" spans="8:21" x14ac:dyDescent="0.3">
      <c r="H10443" s="1"/>
      <c r="K10443" s="1"/>
      <c r="O10443" s="1"/>
      <c r="P10443" s="1"/>
      <c r="T10443" s="1"/>
      <c r="U10443" s="1"/>
    </row>
    <row r="10444" spans="8:21" x14ac:dyDescent="0.3">
      <c r="H10444" s="1"/>
      <c r="K10444" s="1"/>
      <c r="O10444" s="1"/>
      <c r="P10444" s="1"/>
      <c r="T10444" s="1"/>
      <c r="U10444" s="1"/>
    </row>
    <row r="10445" spans="8:21" x14ac:dyDescent="0.3">
      <c r="H10445" s="1"/>
      <c r="K10445" s="1"/>
      <c r="O10445" s="1"/>
      <c r="P10445" s="1"/>
      <c r="T10445" s="1"/>
      <c r="U10445" s="1"/>
    </row>
    <row r="10446" spans="8:21" x14ac:dyDescent="0.3">
      <c r="H10446" s="1"/>
      <c r="K10446" s="1"/>
      <c r="O10446" s="1"/>
      <c r="P10446" s="1"/>
      <c r="T10446" s="1"/>
      <c r="U10446" s="1"/>
    </row>
    <row r="10447" spans="8:21" x14ac:dyDescent="0.3">
      <c r="H10447" s="1"/>
      <c r="K10447" s="1"/>
      <c r="O10447" s="1"/>
      <c r="P10447" s="1"/>
      <c r="T10447" s="1"/>
      <c r="U10447" s="1"/>
    </row>
    <row r="10448" spans="8:21" x14ac:dyDescent="0.3">
      <c r="H10448" s="1"/>
      <c r="K10448" s="1"/>
      <c r="O10448" s="1"/>
      <c r="P10448" s="1"/>
      <c r="T10448" s="1"/>
      <c r="U10448" s="1"/>
    </row>
    <row r="10449" spans="8:21" x14ac:dyDescent="0.3">
      <c r="H10449" s="1"/>
      <c r="K10449" s="1"/>
      <c r="O10449" s="1"/>
      <c r="P10449" s="1"/>
      <c r="T10449" s="1"/>
      <c r="U10449" s="1"/>
    </row>
    <row r="10450" spans="8:21" x14ac:dyDescent="0.3">
      <c r="H10450" s="1"/>
      <c r="K10450" s="1"/>
      <c r="O10450" s="1"/>
      <c r="P10450" s="1"/>
      <c r="T10450" s="1"/>
      <c r="U10450" s="1"/>
    </row>
    <row r="10451" spans="8:21" x14ac:dyDescent="0.3">
      <c r="H10451" s="1"/>
      <c r="K10451" s="1"/>
      <c r="O10451" s="1"/>
      <c r="P10451" s="1"/>
      <c r="T10451" s="1"/>
      <c r="U10451" s="1"/>
    </row>
    <row r="10452" spans="8:21" x14ac:dyDescent="0.3">
      <c r="H10452" s="1"/>
      <c r="K10452" s="1"/>
      <c r="O10452" s="1"/>
      <c r="P10452" s="1"/>
      <c r="T10452" s="1"/>
      <c r="U10452" s="1"/>
    </row>
    <row r="10453" spans="8:21" x14ac:dyDescent="0.3">
      <c r="H10453" s="1"/>
      <c r="K10453" s="1"/>
      <c r="O10453" s="1"/>
      <c r="P10453" s="1"/>
      <c r="T10453" s="1"/>
      <c r="U10453" s="1"/>
    </row>
    <row r="10454" spans="8:21" x14ac:dyDescent="0.3">
      <c r="H10454" s="1"/>
      <c r="K10454" s="1"/>
      <c r="O10454" s="1"/>
      <c r="P10454" s="1"/>
      <c r="T10454" s="1"/>
      <c r="U10454" s="1"/>
    </row>
    <row r="10455" spans="8:21" x14ac:dyDescent="0.3">
      <c r="H10455" s="1"/>
      <c r="K10455" s="1"/>
      <c r="O10455" s="1"/>
      <c r="P10455" s="1"/>
      <c r="T10455" s="1"/>
      <c r="U10455" s="1"/>
    </row>
    <row r="10456" spans="8:21" x14ac:dyDescent="0.3">
      <c r="H10456" s="1"/>
      <c r="K10456" s="1"/>
      <c r="O10456" s="1"/>
      <c r="P10456" s="1"/>
      <c r="T10456" s="1"/>
      <c r="U10456" s="1"/>
    </row>
    <row r="10457" spans="8:21" x14ac:dyDescent="0.3">
      <c r="H10457" s="1"/>
      <c r="K10457" s="1"/>
      <c r="O10457" s="1"/>
      <c r="P10457" s="1"/>
      <c r="T10457" s="1"/>
      <c r="U10457" s="1"/>
    </row>
    <row r="10458" spans="8:21" x14ac:dyDescent="0.3">
      <c r="H10458" s="1"/>
      <c r="K10458" s="1"/>
      <c r="O10458" s="1"/>
      <c r="P10458" s="1"/>
      <c r="T10458" s="1"/>
      <c r="U10458" s="1"/>
    </row>
    <row r="10459" spans="8:21" x14ac:dyDescent="0.3">
      <c r="H10459" s="1"/>
      <c r="K10459" s="1"/>
      <c r="O10459" s="1"/>
      <c r="P10459" s="1"/>
      <c r="T10459" s="1"/>
      <c r="U10459" s="1"/>
    </row>
    <row r="10460" spans="8:21" x14ac:dyDescent="0.3">
      <c r="H10460" s="1"/>
      <c r="K10460" s="1"/>
      <c r="O10460" s="1"/>
      <c r="P10460" s="1"/>
      <c r="T10460" s="1"/>
      <c r="U10460" s="1"/>
    </row>
    <row r="10461" spans="8:21" x14ac:dyDescent="0.3">
      <c r="H10461" s="1"/>
      <c r="K10461" s="1"/>
      <c r="O10461" s="1"/>
      <c r="P10461" s="1"/>
      <c r="T10461" s="1"/>
      <c r="U10461" s="1"/>
    </row>
    <row r="10462" spans="8:21" x14ac:dyDescent="0.3">
      <c r="H10462" s="1"/>
      <c r="K10462" s="1"/>
      <c r="O10462" s="1"/>
      <c r="P10462" s="1"/>
      <c r="T10462" s="1"/>
      <c r="U10462" s="1"/>
    </row>
    <row r="10463" spans="8:21" x14ac:dyDescent="0.3">
      <c r="H10463" s="1"/>
      <c r="K10463" s="1"/>
      <c r="O10463" s="1"/>
      <c r="P10463" s="1"/>
      <c r="T10463" s="1"/>
      <c r="U10463" s="1"/>
    </row>
    <row r="10464" spans="8:21" x14ac:dyDescent="0.3">
      <c r="H10464" s="1"/>
      <c r="K10464" s="1"/>
      <c r="O10464" s="1"/>
      <c r="P10464" s="1"/>
      <c r="T10464" s="1"/>
      <c r="U10464" s="1"/>
    </row>
    <row r="10465" spans="8:21" x14ac:dyDescent="0.3">
      <c r="H10465" s="1"/>
      <c r="K10465" s="1"/>
      <c r="O10465" s="1"/>
      <c r="P10465" s="1"/>
      <c r="T10465" s="1"/>
      <c r="U10465" s="1"/>
    </row>
    <row r="10466" spans="8:21" x14ac:dyDescent="0.3">
      <c r="H10466" s="1"/>
      <c r="K10466" s="1"/>
      <c r="O10466" s="1"/>
      <c r="P10466" s="1"/>
      <c r="T10466" s="1"/>
      <c r="U10466" s="1"/>
    </row>
    <row r="10467" spans="8:21" x14ac:dyDescent="0.3">
      <c r="H10467" s="1"/>
      <c r="K10467" s="1"/>
      <c r="O10467" s="1"/>
      <c r="P10467" s="1"/>
      <c r="T10467" s="1"/>
      <c r="U10467" s="1"/>
    </row>
    <row r="10468" spans="8:21" x14ac:dyDescent="0.3">
      <c r="H10468" s="1"/>
      <c r="K10468" s="1"/>
      <c r="O10468" s="1"/>
      <c r="P10468" s="1"/>
      <c r="T10468" s="1"/>
      <c r="U10468" s="1"/>
    </row>
    <row r="10469" spans="8:21" x14ac:dyDescent="0.3">
      <c r="H10469" s="1"/>
      <c r="K10469" s="1"/>
      <c r="O10469" s="1"/>
      <c r="P10469" s="1"/>
      <c r="T10469" s="1"/>
      <c r="U10469" s="1"/>
    </row>
    <row r="10470" spans="8:21" x14ac:dyDescent="0.3">
      <c r="H10470" s="1"/>
      <c r="K10470" s="1"/>
      <c r="O10470" s="1"/>
      <c r="P10470" s="1"/>
      <c r="T10470" s="1"/>
      <c r="U10470" s="1"/>
    </row>
    <row r="10471" spans="8:21" x14ac:dyDescent="0.3">
      <c r="H10471" s="1"/>
      <c r="K10471" s="1"/>
      <c r="O10471" s="1"/>
      <c r="P10471" s="1"/>
      <c r="T10471" s="1"/>
      <c r="U10471" s="1"/>
    </row>
    <row r="10472" spans="8:21" x14ac:dyDescent="0.3">
      <c r="H10472" s="1"/>
      <c r="K10472" s="1"/>
      <c r="O10472" s="1"/>
      <c r="P10472" s="1"/>
      <c r="T10472" s="1"/>
      <c r="U10472" s="1"/>
    </row>
    <row r="10473" spans="8:21" x14ac:dyDescent="0.3">
      <c r="H10473" s="1"/>
      <c r="K10473" s="1"/>
      <c r="O10473" s="1"/>
      <c r="P10473" s="1"/>
      <c r="T10473" s="1"/>
      <c r="U10473" s="1"/>
    </row>
    <row r="10474" spans="8:21" x14ac:dyDescent="0.3">
      <c r="H10474" s="1"/>
      <c r="K10474" s="1"/>
      <c r="O10474" s="1"/>
      <c r="P10474" s="1"/>
      <c r="T10474" s="1"/>
      <c r="U10474" s="1"/>
    </row>
    <row r="10475" spans="8:21" x14ac:dyDescent="0.3">
      <c r="H10475" s="1"/>
      <c r="K10475" s="1"/>
      <c r="O10475" s="1"/>
      <c r="P10475" s="1"/>
      <c r="T10475" s="1"/>
      <c r="U10475" s="1"/>
    </row>
    <row r="10476" spans="8:21" x14ac:dyDescent="0.3">
      <c r="H10476" s="1"/>
      <c r="K10476" s="1"/>
      <c r="O10476" s="1"/>
      <c r="P10476" s="1"/>
      <c r="T10476" s="1"/>
      <c r="U10476" s="1"/>
    </row>
    <row r="10477" spans="8:21" x14ac:dyDescent="0.3">
      <c r="H10477" s="1"/>
      <c r="K10477" s="1"/>
      <c r="O10477" s="1"/>
      <c r="P10477" s="1"/>
      <c r="T10477" s="1"/>
      <c r="U10477" s="1"/>
    </row>
    <row r="10478" spans="8:21" x14ac:dyDescent="0.3">
      <c r="H10478" s="1"/>
      <c r="K10478" s="1"/>
      <c r="O10478" s="1"/>
      <c r="P10478" s="1"/>
      <c r="T10478" s="1"/>
      <c r="U10478" s="1"/>
    </row>
    <row r="10479" spans="8:21" x14ac:dyDescent="0.3">
      <c r="H10479" s="1"/>
      <c r="K10479" s="1"/>
      <c r="O10479" s="1"/>
      <c r="P10479" s="1"/>
      <c r="T10479" s="1"/>
      <c r="U10479" s="1"/>
    </row>
    <row r="10480" spans="8:21" x14ac:dyDescent="0.3">
      <c r="H10480" s="1"/>
      <c r="K10480" s="1"/>
      <c r="O10480" s="1"/>
      <c r="P10480" s="1"/>
      <c r="T10480" s="1"/>
      <c r="U10480" s="1"/>
    </row>
    <row r="10481" spans="8:21" x14ac:dyDescent="0.3">
      <c r="H10481" s="1"/>
      <c r="K10481" s="1"/>
      <c r="O10481" s="1"/>
      <c r="P10481" s="1"/>
      <c r="T10481" s="1"/>
      <c r="U10481" s="1"/>
    </row>
    <row r="10482" spans="8:21" x14ac:dyDescent="0.3">
      <c r="H10482" s="1"/>
      <c r="K10482" s="1"/>
      <c r="O10482" s="1"/>
      <c r="P10482" s="1"/>
      <c r="T10482" s="1"/>
      <c r="U10482" s="1"/>
    </row>
    <row r="10483" spans="8:21" x14ac:dyDescent="0.3">
      <c r="H10483" s="1"/>
      <c r="K10483" s="1"/>
      <c r="O10483" s="1"/>
      <c r="P10483" s="1"/>
      <c r="T10483" s="1"/>
      <c r="U10483" s="1"/>
    </row>
    <row r="10484" spans="8:21" x14ac:dyDescent="0.3">
      <c r="H10484" s="1"/>
      <c r="K10484" s="1"/>
      <c r="O10484" s="1"/>
      <c r="P10484" s="1"/>
      <c r="T10484" s="1"/>
      <c r="U10484" s="1"/>
    </row>
    <row r="10485" spans="8:21" x14ac:dyDescent="0.3">
      <c r="H10485" s="1"/>
      <c r="K10485" s="1"/>
      <c r="O10485" s="1"/>
      <c r="P10485" s="1"/>
      <c r="T10485" s="1"/>
      <c r="U10485" s="1"/>
    </row>
    <row r="10486" spans="8:21" x14ac:dyDescent="0.3">
      <c r="H10486" s="1"/>
      <c r="K10486" s="1"/>
      <c r="O10486" s="1"/>
      <c r="P10486" s="1"/>
      <c r="T10486" s="1"/>
      <c r="U10486" s="1"/>
    </row>
    <row r="10487" spans="8:21" x14ac:dyDescent="0.3">
      <c r="H10487" s="1"/>
      <c r="K10487" s="1"/>
      <c r="O10487" s="1"/>
      <c r="P10487" s="1"/>
      <c r="T10487" s="1"/>
      <c r="U10487" s="1"/>
    </row>
    <row r="10488" spans="8:21" x14ac:dyDescent="0.3">
      <c r="H10488" s="1"/>
      <c r="K10488" s="1"/>
      <c r="O10488" s="1"/>
      <c r="P10488" s="1"/>
      <c r="T10488" s="1"/>
      <c r="U10488" s="1"/>
    </row>
    <row r="10489" spans="8:21" x14ac:dyDescent="0.3">
      <c r="H10489" s="1"/>
      <c r="K10489" s="1"/>
      <c r="O10489" s="1"/>
      <c r="P10489" s="1"/>
      <c r="T10489" s="1"/>
      <c r="U10489" s="1"/>
    </row>
    <row r="10490" spans="8:21" x14ac:dyDescent="0.3">
      <c r="H10490" s="1"/>
      <c r="K10490" s="1"/>
      <c r="O10490" s="1"/>
      <c r="P10490" s="1"/>
      <c r="T10490" s="1"/>
      <c r="U10490" s="1"/>
    </row>
    <row r="10491" spans="8:21" x14ac:dyDescent="0.3">
      <c r="H10491" s="1"/>
      <c r="K10491" s="1"/>
      <c r="O10491" s="1"/>
      <c r="P10491" s="1"/>
      <c r="T10491" s="1"/>
      <c r="U10491" s="1"/>
    </row>
    <row r="10492" spans="8:21" x14ac:dyDescent="0.3">
      <c r="H10492" s="1"/>
      <c r="K10492" s="1"/>
      <c r="O10492" s="1"/>
      <c r="P10492" s="1"/>
      <c r="T10492" s="1"/>
      <c r="U10492" s="1"/>
    </row>
    <row r="10493" spans="8:21" x14ac:dyDescent="0.3">
      <c r="H10493" s="1"/>
      <c r="K10493" s="1"/>
      <c r="O10493" s="1"/>
      <c r="P10493" s="1"/>
      <c r="T10493" s="1"/>
      <c r="U10493" s="1"/>
    </row>
    <row r="10494" spans="8:21" x14ac:dyDescent="0.3">
      <c r="H10494" s="1"/>
      <c r="K10494" s="1"/>
      <c r="O10494" s="1"/>
      <c r="P10494" s="1"/>
      <c r="T10494" s="1"/>
      <c r="U10494" s="1"/>
    </row>
    <row r="10495" spans="8:21" x14ac:dyDescent="0.3">
      <c r="H10495" s="1"/>
      <c r="K10495" s="1"/>
      <c r="O10495" s="1"/>
      <c r="P10495" s="1"/>
      <c r="T10495" s="1"/>
      <c r="U10495" s="1"/>
    </row>
    <row r="10496" spans="8:21" x14ac:dyDescent="0.3">
      <c r="H10496" s="1"/>
      <c r="K10496" s="1"/>
      <c r="O10496" s="1"/>
      <c r="P10496" s="1"/>
      <c r="T10496" s="1"/>
      <c r="U10496" s="1"/>
    </row>
    <row r="10497" spans="8:21" x14ac:dyDescent="0.3">
      <c r="H10497" s="1"/>
      <c r="K10497" s="1"/>
      <c r="O10497" s="1"/>
      <c r="P10497" s="1"/>
      <c r="T10497" s="1"/>
      <c r="U10497" s="1"/>
    </row>
    <row r="10498" spans="8:21" x14ac:dyDescent="0.3">
      <c r="H10498" s="1"/>
      <c r="K10498" s="1"/>
      <c r="O10498" s="1"/>
      <c r="P10498" s="1"/>
      <c r="T10498" s="1"/>
      <c r="U10498" s="1"/>
    </row>
    <row r="10499" spans="8:21" x14ac:dyDescent="0.3">
      <c r="H10499" s="1"/>
      <c r="K10499" s="1"/>
      <c r="O10499" s="1"/>
      <c r="P10499" s="1"/>
      <c r="T10499" s="1"/>
      <c r="U10499" s="1"/>
    </row>
    <row r="10500" spans="8:21" x14ac:dyDescent="0.3">
      <c r="H10500" s="1"/>
      <c r="K10500" s="1"/>
      <c r="O10500" s="1"/>
      <c r="P10500" s="1"/>
      <c r="T10500" s="1"/>
      <c r="U10500" s="1"/>
    </row>
    <row r="10501" spans="8:21" x14ac:dyDescent="0.3">
      <c r="H10501" s="1"/>
      <c r="K10501" s="1"/>
      <c r="O10501" s="1"/>
      <c r="P10501" s="1"/>
      <c r="T10501" s="1"/>
      <c r="U10501" s="1"/>
    </row>
    <row r="10502" spans="8:21" x14ac:dyDescent="0.3">
      <c r="H10502" s="1"/>
      <c r="K10502" s="1"/>
      <c r="O10502" s="1"/>
      <c r="P10502" s="1"/>
      <c r="T10502" s="1"/>
      <c r="U10502" s="1"/>
    </row>
    <row r="10503" spans="8:21" x14ac:dyDescent="0.3">
      <c r="H10503" s="1"/>
      <c r="K10503" s="1"/>
      <c r="O10503" s="1"/>
      <c r="P10503" s="1"/>
      <c r="T10503" s="1"/>
      <c r="U10503" s="1"/>
    </row>
    <row r="10504" spans="8:21" x14ac:dyDescent="0.3">
      <c r="H10504" s="1"/>
      <c r="K10504" s="1"/>
      <c r="O10504" s="1"/>
      <c r="P10504" s="1"/>
      <c r="T10504" s="1"/>
      <c r="U10504" s="1"/>
    </row>
    <row r="10505" spans="8:21" x14ac:dyDescent="0.3">
      <c r="H10505" s="1"/>
      <c r="K10505" s="1"/>
      <c r="O10505" s="1"/>
      <c r="P10505" s="1"/>
      <c r="T10505" s="1"/>
      <c r="U10505" s="1"/>
    </row>
    <row r="10506" spans="8:21" x14ac:dyDescent="0.3">
      <c r="H10506" s="1"/>
      <c r="K10506" s="1"/>
      <c r="O10506" s="1"/>
      <c r="P10506" s="1"/>
      <c r="T10506" s="1"/>
      <c r="U10506" s="1"/>
    </row>
    <row r="10507" spans="8:21" x14ac:dyDescent="0.3">
      <c r="H10507" s="1"/>
      <c r="K10507" s="1"/>
      <c r="O10507" s="1"/>
      <c r="P10507" s="1"/>
      <c r="T10507" s="1"/>
      <c r="U10507" s="1"/>
    </row>
    <row r="10508" spans="8:21" x14ac:dyDescent="0.3">
      <c r="H10508" s="1"/>
      <c r="K10508" s="1"/>
      <c r="O10508" s="1"/>
      <c r="P10508" s="1"/>
      <c r="T10508" s="1"/>
      <c r="U10508" s="1"/>
    </row>
    <row r="10509" spans="8:21" x14ac:dyDescent="0.3">
      <c r="H10509" s="1"/>
      <c r="K10509" s="1"/>
      <c r="O10509" s="1"/>
      <c r="P10509" s="1"/>
      <c r="T10509" s="1"/>
      <c r="U10509" s="1"/>
    </row>
    <row r="10510" spans="8:21" x14ac:dyDescent="0.3">
      <c r="H10510" s="1"/>
      <c r="K10510" s="1"/>
      <c r="O10510" s="1"/>
      <c r="P10510" s="1"/>
      <c r="T10510" s="1"/>
      <c r="U10510" s="1"/>
    </row>
    <row r="10511" spans="8:21" x14ac:dyDescent="0.3">
      <c r="H10511" s="1"/>
      <c r="K10511" s="1"/>
      <c r="O10511" s="1"/>
      <c r="P10511" s="1"/>
      <c r="T10511" s="1"/>
      <c r="U10511" s="1"/>
    </row>
    <row r="10512" spans="8:21" x14ac:dyDescent="0.3">
      <c r="H10512" s="1"/>
      <c r="K10512" s="1"/>
      <c r="O10512" s="1"/>
      <c r="P10512" s="1"/>
      <c r="T10512" s="1"/>
      <c r="U10512" s="1"/>
    </row>
    <row r="10513" spans="8:21" x14ac:dyDescent="0.3">
      <c r="H10513" s="1"/>
      <c r="K10513" s="1"/>
      <c r="O10513" s="1"/>
      <c r="P10513" s="1"/>
      <c r="T10513" s="1"/>
      <c r="U10513" s="1"/>
    </row>
    <row r="10514" spans="8:21" x14ac:dyDescent="0.3">
      <c r="H10514" s="1"/>
      <c r="K10514" s="1"/>
      <c r="O10514" s="1"/>
      <c r="P10514" s="1"/>
      <c r="T10514" s="1"/>
      <c r="U10514" s="1"/>
    </row>
    <row r="10515" spans="8:21" x14ac:dyDescent="0.3">
      <c r="H10515" s="1"/>
      <c r="K10515" s="1"/>
      <c r="O10515" s="1"/>
      <c r="P10515" s="1"/>
      <c r="T10515" s="1"/>
      <c r="U10515" s="1"/>
    </row>
    <row r="10516" spans="8:21" x14ac:dyDescent="0.3">
      <c r="H10516" s="1"/>
      <c r="K10516" s="1"/>
      <c r="O10516" s="1"/>
      <c r="P10516" s="1"/>
      <c r="T10516" s="1"/>
      <c r="U10516" s="1"/>
    </row>
    <row r="10517" spans="8:21" x14ac:dyDescent="0.3">
      <c r="H10517" s="1"/>
      <c r="K10517" s="1"/>
      <c r="O10517" s="1"/>
      <c r="P10517" s="1"/>
      <c r="T10517" s="1"/>
      <c r="U10517" s="1"/>
    </row>
    <row r="10518" spans="8:21" x14ac:dyDescent="0.3">
      <c r="H10518" s="1"/>
      <c r="K10518" s="1"/>
      <c r="O10518" s="1"/>
      <c r="P10518" s="1"/>
      <c r="T10518" s="1"/>
      <c r="U10518" s="1"/>
    </row>
    <row r="10519" spans="8:21" x14ac:dyDescent="0.3">
      <c r="H10519" s="1"/>
      <c r="K10519" s="1"/>
      <c r="O10519" s="1"/>
      <c r="P10519" s="1"/>
      <c r="T10519" s="1"/>
      <c r="U10519" s="1"/>
    </row>
    <row r="10520" spans="8:21" x14ac:dyDescent="0.3">
      <c r="H10520" s="1"/>
      <c r="K10520" s="1"/>
      <c r="O10520" s="1"/>
      <c r="P10520" s="1"/>
      <c r="T10520" s="1"/>
      <c r="U10520" s="1"/>
    </row>
    <row r="10521" spans="8:21" x14ac:dyDescent="0.3">
      <c r="H10521" s="1"/>
      <c r="K10521" s="1"/>
      <c r="O10521" s="1"/>
      <c r="P10521" s="1"/>
      <c r="T10521" s="1"/>
      <c r="U10521" s="1"/>
    </row>
    <row r="10522" spans="8:21" x14ac:dyDescent="0.3">
      <c r="H10522" s="1"/>
      <c r="K10522" s="1"/>
      <c r="O10522" s="1"/>
      <c r="P10522" s="1"/>
      <c r="T10522" s="1"/>
      <c r="U10522" s="1"/>
    </row>
    <row r="10523" spans="8:21" x14ac:dyDescent="0.3">
      <c r="H10523" s="1"/>
      <c r="K10523" s="1"/>
      <c r="O10523" s="1"/>
      <c r="P10523" s="1"/>
      <c r="T10523" s="1"/>
      <c r="U10523" s="1"/>
    </row>
    <row r="10524" spans="8:21" x14ac:dyDescent="0.3">
      <c r="H10524" s="1"/>
      <c r="K10524" s="1"/>
      <c r="O10524" s="1"/>
      <c r="P10524" s="1"/>
      <c r="T10524" s="1"/>
      <c r="U10524" s="1"/>
    </row>
    <row r="10525" spans="8:21" x14ac:dyDescent="0.3">
      <c r="H10525" s="1"/>
      <c r="K10525" s="1"/>
      <c r="O10525" s="1"/>
      <c r="P10525" s="1"/>
      <c r="T10525" s="1"/>
      <c r="U10525" s="1"/>
    </row>
    <row r="10526" spans="8:21" x14ac:dyDescent="0.3">
      <c r="H10526" s="1"/>
      <c r="K10526" s="1"/>
      <c r="O10526" s="1"/>
      <c r="P10526" s="1"/>
      <c r="T10526" s="1"/>
      <c r="U10526" s="1"/>
    </row>
    <row r="10527" spans="8:21" x14ac:dyDescent="0.3">
      <c r="H10527" s="1"/>
      <c r="K10527" s="1"/>
      <c r="O10527" s="1"/>
      <c r="P10527" s="1"/>
      <c r="T10527" s="1"/>
      <c r="U10527" s="1"/>
    </row>
    <row r="10528" spans="8:21" x14ac:dyDescent="0.3">
      <c r="H10528" s="1"/>
      <c r="K10528" s="1"/>
      <c r="O10528" s="1"/>
      <c r="P10528" s="1"/>
      <c r="T10528" s="1"/>
      <c r="U10528" s="1"/>
    </row>
    <row r="10529" spans="8:21" x14ac:dyDescent="0.3">
      <c r="H10529" s="1"/>
      <c r="K10529" s="1"/>
      <c r="O10529" s="1"/>
      <c r="P10529" s="1"/>
      <c r="T10529" s="1"/>
      <c r="U10529" s="1"/>
    </row>
    <row r="10530" spans="8:21" x14ac:dyDescent="0.3">
      <c r="H10530" s="1"/>
      <c r="K10530" s="1"/>
      <c r="O10530" s="1"/>
      <c r="P10530" s="1"/>
      <c r="T10530" s="1"/>
      <c r="U10530" s="1"/>
    </row>
    <row r="10531" spans="8:21" x14ac:dyDescent="0.3">
      <c r="H10531" s="1"/>
      <c r="K10531" s="1"/>
      <c r="O10531" s="1"/>
      <c r="P10531" s="1"/>
      <c r="T10531" s="1"/>
      <c r="U10531" s="1"/>
    </row>
    <row r="10532" spans="8:21" x14ac:dyDescent="0.3">
      <c r="H10532" s="1"/>
      <c r="K10532" s="1"/>
      <c r="O10532" s="1"/>
      <c r="P10532" s="1"/>
      <c r="T10532" s="1"/>
      <c r="U10532" s="1"/>
    </row>
    <row r="10533" spans="8:21" x14ac:dyDescent="0.3">
      <c r="H10533" s="1"/>
      <c r="K10533" s="1"/>
      <c r="O10533" s="1"/>
      <c r="P10533" s="1"/>
      <c r="T10533" s="1"/>
      <c r="U10533" s="1"/>
    </row>
    <row r="10534" spans="8:21" x14ac:dyDescent="0.3">
      <c r="H10534" s="1"/>
      <c r="K10534" s="1"/>
      <c r="O10534" s="1"/>
      <c r="P10534" s="1"/>
      <c r="T10534" s="1"/>
      <c r="U10534" s="1"/>
    </row>
    <row r="10535" spans="8:21" x14ac:dyDescent="0.3">
      <c r="H10535" s="1"/>
      <c r="K10535" s="1"/>
      <c r="O10535" s="1"/>
      <c r="P10535" s="1"/>
      <c r="T10535" s="1"/>
      <c r="U10535" s="1"/>
    </row>
    <row r="10536" spans="8:21" x14ac:dyDescent="0.3">
      <c r="H10536" s="1"/>
      <c r="K10536" s="1"/>
      <c r="O10536" s="1"/>
      <c r="P10536" s="1"/>
      <c r="T10536" s="1"/>
      <c r="U10536" s="1"/>
    </row>
    <row r="10537" spans="8:21" x14ac:dyDescent="0.3">
      <c r="H10537" s="1"/>
      <c r="K10537" s="1"/>
      <c r="O10537" s="1"/>
      <c r="P10537" s="1"/>
      <c r="T10537" s="1"/>
      <c r="U10537" s="1"/>
    </row>
    <row r="10538" spans="8:21" x14ac:dyDescent="0.3">
      <c r="H10538" s="1"/>
      <c r="K10538" s="1"/>
      <c r="O10538" s="1"/>
      <c r="P10538" s="1"/>
      <c r="T10538" s="1"/>
      <c r="U10538" s="1"/>
    </row>
    <row r="10539" spans="8:21" x14ac:dyDescent="0.3">
      <c r="H10539" s="1"/>
      <c r="K10539" s="1"/>
      <c r="O10539" s="1"/>
      <c r="P10539" s="1"/>
      <c r="T10539" s="1"/>
      <c r="U10539" s="1"/>
    </row>
    <row r="10540" spans="8:21" x14ac:dyDescent="0.3">
      <c r="H10540" s="1"/>
      <c r="K10540" s="1"/>
      <c r="O10540" s="1"/>
      <c r="P10540" s="1"/>
      <c r="T10540" s="1"/>
      <c r="U10540" s="1"/>
    </row>
    <row r="10541" spans="8:21" x14ac:dyDescent="0.3">
      <c r="H10541" s="1"/>
      <c r="K10541" s="1"/>
      <c r="O10541" s="1"/>
      <c r="P10541" s="1"/>
      <c r="T10541" s="1"/>
      <c r="U10541" s="1"/>
    </row>
    <row r="10542" spans="8:21" x14ac:dyDescent="0.3">
      <c r="H10542" s="1"/>
      <c r="K10542" s="1"/>
      <c r="O10542" s="1"/>
      <c r="P10542" s="1"/>
      <c r="T10542" s="1"/>
      <c r="U10542" s="1"/>
    </row>
    <row r="10543" spans="8:21" x14ac:dyDescent="0.3">
      <c r="H10543" s="1"/>
      <c r="K10543" s="1"/>
      <c r="O10543" s="1"/>
      <c r="P10543" s="1"/>
      <c r="T10543" s="1"/>
      <c r="U10543" s="1"/>
    </row>
    <row r="10544" spans="8:21" x14ac:dyDescent="0.3">
      <c r="H10544" s="1"/>
      <c r="K10544" s="1"/>
      <c r="O10544" s="1"/>
      <c r="P10544" s="1"/>
      <c r="T10544" s="1"/>
      <c r="U10544" s="1"/>
    </row>
    <row r="10545" spans="8:21" x14ac:dyDescent="0.3">
      <c r="H10545" s="1"/>
      <c r="K10545" s="1"/>
      <c r="O10545" s="1"/>
      <c r="P10545" s="1"/>
      <c r="T10545" s="1"/>
      <c r="U10545" s="1"/>
    </row>
    <row r="10546" spans="8:21" x14ac:dyDescent="0.3">
      <c r="H10546" s="1"/>
      <c r="K10546" s="1"/>
      <c r="O10546" s="1"/>
      <c r="P10546" s="1"/>
      <c r="T10546" s="1"/>
      <c r="U10546" s="1"/>
    </row>
    <row r="10547" spans="8:21" x14ac:dyDescent="0.3">
      <c r="H10547" s="1"/>
      <c r="K10547" s="1"/>
      <c r="O10547" s="1"/>
      <c r="P10547" s="1"/>
      <c r="T10547" s="1"/>
      <c r="U10547" s="1"/>
    </row>
    <row r="10548" spans="8:21" x14ac:dyDescent="0.3">
      <c r="H10548" s="1"/>
      <c r="K10548" s="1"/>
      <c r="O10548" s="1"/>
      <c r="P10548" s="1"/>
      <c r="T10548" s="1"/>
      <c r="U10548" s="1"/>
    </row>
    <row r="10549" spans="8:21" x14ac:dyDescent="0.3">
      <c r="H10549" s="1"/>
      <c r="K10549" s="1"/>
      <c r="O10549" s="1"/>
      <c r="P10549" s="1"/>
      <c r="T10549" s="1"/>
      <c r="U10549" s="1"/>
    </row>
    <row r="10550" spans="8:21" x14ac:dyDescent="0.3">
      <c r="H10550" s="1"/>
      <c r="K10550" s="1"/>
      <c r="O10550" s="1"/>
      <c r="P10550" s="1"/>
      <c r="T10550" s="1"/>
      <c r="U10550" s="1"/>
    </row>
    <row r="10551" spans="8:21" x14ac:dyDescent="0.3">
      <c r="H10551" s="1"/>
      <c r="K10551" s="1"/>
      <c r="O10551" s="1"/>
      <c r="P10551" s="1"/>
      <c r="T10551" s="1"/>
      <c r="U10551" s="1"/>
    </row>
    <row r="10552" spans="8:21" x14ac:dyDescent="0.3">
      <c r="H10552" s="1"/>
      <c r="K10552" s="1"/>
      <c r="O10552" s="1"/>
      <c r="P10552" s="1"/>
      <c r="T10552" s="1"/>
      <c r="U10552" s="1"/>
    </row>
    <row r="10553" spans="8:21" x14ac:dyDescent="0.3">
      <c r="H10553" s="1"/>
      <c r="K10553" s="1"/>
      <c r="O10553" s="1"/>
      <c r="P10553" s="1"/>
      <c r="T10553" s="1"/>
      <c r="U10553" s="1"/>
    </row>
    <row r="10554" spans="8:21" x14ac:dyDescent="0.3">
      <c r="H10554" s="1"/>
      <c r="K10554" s="1"/>
      <c r="O10554" s="1"/>
      <c r="P10554" s="1"/>
      <c r="T10554" s="1"/>
      <c r="U10554" s="1"/>
    </row>
    <row r="10555" spans="8:21" x14ac:dyDescent="0.3">
      <c r="H10555" s="1"/>
      <c r="K10555" s="1"/>
      <c r="O10555" s="1"/>
      <c r="P10555" s="1"/>
      <c r="T10555" s="1"/>
      <c r="U10555" s="1"/>
    </row>
    <row r="10556" spans="8:21" x14ac:dyDescent="0.3">
      <c r="H10556" s="1"/>
      <c r="K10556" s="1"/>
      <c r="O10556" s="1"/>
      <c r="P10556" s="1"/>
      <c r="T10556" s="1"/>
      <c r="U10556" s="1"/>
    </row>
    <row r="10557" spans="8:21" x14ac:dyDescent="0.3">
      <c r="H10557" s="1"/>
      <c r="K10557" s="1"/>
      <c r="O10557" s="1"/>
      <c r="P10557" s="1"/>
      <c r="T10557" s="1"/>
      <c r="U10557" s="1"/>
    </row>
    <row r="10558" spans="8:21" x14ac:dyDescent="0.3">
      <c r="H10558" s="1"/>
      <c r="K10558" s="1"/>
      <c r="O10558" s="1"/>
      <c r="P10558" s="1"/>
      <c r="T10558" s="1"/>
      <c r="U10558" s="1"/>
    </row>
    <row r="10559" spans="8:21" x14ac:dyDescent="0.3">
      <c r="H10559" s="1"/>
      <c r="K10559" s="1"/>
      <c r="O10559" s="1"/>
      <c r="P10559" s="1"/>
      <c r="T10559" s="1"/>
      <c r="U10559" s="1"/>
    </row>
    <row r="10560" spans="8:21" x14ac:dyDescent="0.3">
      <c r="H10560" s="1"/>
      <c r="K10560" s="1"/>
      <c r="O10560" s="1"/>
      <c r="P10560" s="1"/>
      <c r="T10560" s="1"/>
      <c r="U10560" s="1"/>
    </row>
    <row r="10561" spans="8:21" x14ac:dyDescent="0.3">
      <c r="H10561" s="1"/>
      <c r="K10561" s="1"/>
      <c r="O10561" s="1"/>
      <c r="P10561" s="1"/>
      <c r="T10561" s="1"/>
      <c r="U10561" s="1"/>
    </row>
    <row r="10562" spans="8:21" x14ac:dyDescent="0.3">
      <c r="H10562" s="1"/>
      <c r="K10562" s="1"/>
      <c r="O10562" s="1"/>
      <c r="P10562" s="1"/>
      <c r="T10562" s="1"/>
      <c r="U10562" s="1"/>
    </row>
    <row r="10563" spans="8:21" x14ac:dyDescent="0.3">
      <c r="H10563" s="1"/>
      <c r="K10563" s="1"/>
      <c r="O10563" s="1"/>
      <c r="P10563" s="1"/>
      <c r="T10563" s="1"/>
      <c r="U10563" s="1"/>
    </row>
    <row r="10564" spans="8:21" x14ac:dyDescent="0.3">
      <c r="H10564" s="1"/>
      <c r="K10564" s="1"/>
      <c r="O10564" s="1"/>
      <c r="P10564" s="1"/>
      <c r="T10564" s="1"/>
      <c r="U10564" s="1"/>
    </row>
    <row r="10565" spans="8:21" x14ac:dyDescent="0.3">
      <c r="H10565" s="1"/>
      <c r="K10565" s="1"/>
      <c r="O10565" s="1"/>
      <c r="P10565" s="1"/>
      <c r="T10565" s="1"/>
      <c r="U10565" s="1"/>
    </row>
    <row r="10566" spans="8:21" x14ac:dyDescent="0.3">
      <c r="H10566" s="1"/>
      <c r="K10566" s="1"/>
      <c r="O10566" s="1"/>
      <c r="P10566" s="1"/>
      <c r="T10566" s="1"/>
      <c r="U10566" s="1"/>
    </row>
    <row r="10567" spans="8:21" x14ac:dyDescent="0.3">
      <c r="H10567" s="1"/>
      <c r="K10567" s="1"/>
      <c r="O10567" s="1"/>
      <c r="P10567" s="1"/>
      <c r="T10567" s="1"/>
      <c r="U10567" s="1"/>
    </row>
    <row r="10568" spans="8:21" x14ac:dyDescent="0.3">
      <c r="H10568" s="1"/>
      <c r="K10568" s="1"/>
      <c r="O10568" s="1"/>
      <c r="P10568" s="1"/>
      <c r="T10568" s="1"/>
      <c r="U10568" s="1"/>
    </row>
    <row r="10569" spans="8:21" x14ac:dyDescent="0.3">
      <c r="H10569" s="1"/>
      <c r="K10569" s="1"/>
      <c r="O10569" s="1"/>
      <c r="P10569" s="1"/>
      <c r="T10569" s="1"/>
      <c r="U10569" s="1"/>
    </row>
    <row r="10570" spans="8:21" x14ac:dyDescent="0.3">
      <c r="H10570" s="1"/>
      <c r="K10570" s="1"/>
      <c r="O10570" s="1"/>
      <c r="P10570" s="1"/>
      <c r="T10570" s="1"/>
      <c r="U10570" s="1"/>
    </row>
    <row r="10571" spans="8:21" x14ac:dyDescent="0.3">
      <c r="H10571" s="1"/>
      <c r="K10571" s="1"/>
      <c r="O10571" s="1"/>
      <c r="P10571" s="1"/>
      <c r="T10571" s="1"/>
      <c r="U10571" s="1"/>
    </row>
    <row r="10572" spans="8:21" x14ac:dyDescent="0.3">
      <c r="H10572" s="1"/>
      <c r="K10572" s="1"/>
      <c r="O10572" s="1"/>
      <c r="P10572" s="1"/>
      <c r="T10572" s="1"/>
      <c r="U10572" s="1"/>
    </row>
    <row r="10573" spans="8:21" x14ac:dyDescent="0.3">
      <c r="H10573" s="1"/>
      <c r="K10573" s="1"/>
      <c r="O10573" s="1"/>
      <c r="P10573" s="1"/>
      <c r="T10573" s="1"/>
      <c r="U10573" s="1"/>
    </row>
    <row r="10574" spans="8:21" x14ac:dyDescent="0.3">
      <c r="H10574" s="1"/>
      <c r="K10574" s="1"/>
      <c r="O10574" s="1"/>
      <c r="P10574" s="1"/>
      <c r="T10574" s="1"/>
      <c r="U10574" s="1"/>
    </row>
    <row r="10575" spans="8:21" x14ac:dyDescent="0.3">
      <c r="H10575" s="1"/>
      <c r="K10575" s="1"/>
      <c r="O10575" s="1"/>
      <c r="P10575" s="1"/>
      <c r="T10575" s="1"/>
      <c r="U10575" s="1"/>
    </row>
    <row r="10576" spans="8:21" x14ac:dyDescent="0.3">
      <c r="H10576" s="1"/>
      <c r="K10576" s="1"/>
      <c r="O10576" s="1"/>
      <c r="P10576" s="1"/>
      <c r="T10576" s="1"/>
      <c r="U10576" s="1"/>
    </row>
    <row r="10577" spans="8:21" x14ac:dyDescent="0.3">
      <c r="H10577" s="1"/>
      <c r="K10577" s="1"/>
      <c r="O10577" s="1"/>
      <c r="P10577" s="1"/>
      <c r="T10577" s="1"/>
      <c r="U10577" s="1"/>
    </row>
    <row r="10578" spans="8:21" x14ac:dyDescent="0.3">
      <c r="H10578" s="1"/>
      <c r="K10578" s="1"/>
      <c r="O10578" s="1"/>
      <c r="P10578" s="1"/>
      <c r="T10578" s="1"/>
      <c r="U10578" s="1"/>
    </row>
    <row r="10579" spans="8:21" x14ac:dyDescent="0.3">
      <c r="H10579" s="1"/>
      <c r="K10579" s="1"/>
      <c r="O10579" s="1"/>
      <c r="P10579" s="1"/>
      <c r="T10579" s="1"/>
      <c r="U10579" s="1"/>
    </row>
    <row r="10580" spans="8:21" x14ac:dyDescent="0.3">
      <c r="H10580" s="1"/>
      <c r="K10580" s="1"/>
      <c r="O10580" s="1"/>
      <c r="P10580" s="1"/>
      <c r="T10580" s="1"/>
      <c r="U10580" s="1"/>
    </row>
    <row r="10581" spans="8:21" x14ac:dyDescent="0.3">
      <c r="H10581" s="1"/>
      <c r="K10581" s="1"/>
      <c r="O10581" s="1"/>
      <c r="P10581" s="1"/>
      <c r="T10581" s="1"/>
      <c r="U10581" s="1"/>
    </row>
    <row r="10582" spans="8:21" x14ac:dyDescent="0.3">
      <c r="H10582" s="1"/>
      <c r="K10582" s="1"/>
      <c r="O10582" s="1"/>
      <c r="P10582" s="1"/>
      <c r="T10582" s="1"/>
      <c r="U10582" s="1"/>
    </row>
    <row r="10583" spans="8:21" x14ac:dyDescent="0.3">
      <c r="H10583" s="1"/>
      <c r="K10583" s="1"/>
      <c r="O10583" s="1"/>
      <c r="P10583" s="1"/>
      <c r="T10583" s="1"/>
      <c r="U10583" s="1"/>
    </row>
    <row r="10584" spans="8:21" x14ac:dyDescent="0.3">
      <c r="H10584" s="1"/>
      <c r="K10584" s="1"/>
      <c r="O10584" s="1"/>
      <c r="P10584" s="1"/>
      <c r="T10584" s="1"/>
      <c r="U10584" s="1"/>
    </row>
    <row r="10585" spans="8:21" x14ac:dyDescent="0.3">
      <c r="H10585" s="1"/>
      <c r="K10585" s="1"/>
      <c r="O10585" s="1"/>
      <c r="P10585" s="1"/>
      <c r="T10585" s="1"/>
      <c r="U10585" s="1"/>
    </row>
    <row r="10586" spans="8:21" x14ac:dyDescent="0.3">
      <c r="H10586" s="1"/>
      <c r="K10586" s="1"/>
      <c r="O10586" s="1"/>
      <c r="P10586" s="1"/>
      <c r="T10586" s="1"/>
      <c r="U10586" s="1"/>
    </row>
    <row r="10587" spans="8:21" x14ac:dyDescent="0.3">
      <c r="H10587" s="1"/>
      <c r="K10587" s="1"/>
      <c r="O10587" s="1"/>
      <c r="P10587" s="1"/>
      <c r="T10587" s="1"/>
      <c r="U10587" s="1"/>
    </row>
    <row r="10588" spans="8:21" x14ac:dyDescent="0.3">
      <c r="H10588" s="1"/>
      <c r="K10588" s="1"/>
      <c r="O10588" s="1"/>
      <c r="P10588" s="1"/>
      <c r="T10588" s="1"/>
      <c r="U10588" s="1"/>
    </row>
    <row r="10589" spans="8:21" x14ac:dyDescent="0.3">
      <c r="H10589" s="1"/>
      <c r="K10589" s="1"/>
      <c r="O10589" s="1"/>
      <c r="P10589" s="1"/>
      <c r="T10589" s="1"/>
      <c r="U10589" s="1"/>
    </row>
    <row r="10590" spans="8:21" x14ac:dyDescent="0.3">
      <c r="H10590" s="1"/>
      <c r="K10590" s="1"/>
      <c r="O10590" s="1"/>
      <c r="P10590" s="1"/>
      <c r="T10590" s="1"/>
      <c r="U10590" s="1"/>
    </row>
    <row r="10591" spans="8:21" x14ac:dyDescent="0.3">
      <c r="H10591" s="1"/>
      <c r="K10591" s="1"/>
      <c r="O10591" s="1"/>
      <c r="P10591" s="1"/>
      <c r="T10591" s="1"/>
      <c r="U10591" s="1"/>
    </row>
    <row r="10592" spans="8:21" x14ac:dyDescent="0.3">
      <c r="H10592" s="1"/>
      <c r="K10592" s="1"/>
      <c r="O10592" s="1"/>
      <c r="P10592" s="1"/>
      <c r="T10592" s="1"/>
      <c r="U10592" s="1"/>
    </row>
    <row r="10593" spans="8:21" x14ac:dyDescent="0.3">
      <c r="H10593" s="1"/>
      <c r="K10593" s="1"/>
      <c r="O10593" s="1"/>
      <c r="P10593" s="1"/>
      <c r="T10593" s="1"/>
      <c r="U10593" s="1"/>
    </row>
    <row r="10594" spans="8:21" x14ac:dyDescent="0.3">
      <c r="H10594" s="1"/>
      <c r="K10594" s="1"/>
      <c r="O10594" s="1"/>
      <c r="P10594" s="1"/>
      <c r="T10594" s="1"/>
      <c r="U10594" s="1"/>
    </row>
    <row r="10595" spans="8:21" x14ac:dyDescent="0.3">
      <c r="H10595" s="1"/>
      <c r="K10595" s="1"/>
      <c r="O10595" s="1"/>
      <c r="P10595" s="1"/>
      <c r="T10595" s="1"/>
      <c r="U10595" s="1"/>
    </row>
    <row r="10596" spans="8:21" x14ac:dyDescent="0.3">
      <c r="H10596" s="1"/>
      <c r="K10596" s="1"/>
      <c r="O10596" s="1"/>
      <c r="P10596" s="1"/>
      <c r="T10596" s="1"/>
      <c r="U10596" s="1"/>
    </row>
    <row r="10597" spans="8:21" x14ac:dyDescent="0.3">
      <c r="H10597" s="1"/>
      <c r="K10597" s="1"/>
      <c r="O10597" s="1"/>
      <c r="P10597" s="1"/>
      <c r="T10597" s="1"/>
      <c r="U10597" s="1"/>
    </row>
    <row r="10598" spans="8:21" x14ac:dyDescent="0.3">
      <c r="H10598" s="1"/>
      <c r="K10598" s="1"/>
      <c r="O10598" s="1"/>
      <c r="P10598" s="1"/>
      <c r="T10598" s="1"/>
      <c r="U10598" s="1"/>
    </row>
    <row r="10599" spans="8:21" x14ac:dyDescent="0.3">
      <c r="H10599" s="1"/>
      <c r="K10599" s="1"/>
      <c r="O10599" s="1"/>
      <c r="P10599" s="1"/>
      <c r="T10599" s="1"/>
      <c r="U10599" s="1"/>
    </row>
    <row r="10600" spans="8:21" x14ac:dyDescent="0.3">
      <c r="H10600" s="1"/>
      <c r="K10600" s="1"/>
      <c r="O10600" s="1"/>
      <c r="P10600" s="1"/>
      <c r="T10600" s="1"/>
      <c r="U10600" s="1"/>
    </row>
    <row r="10601" spans="8:21" x14ac:dyDescent="0.3">
      <c r="H10601" s="1"/>
      <c r="K10601" s="1"/>
      <c r="O10601" s="1"/>
      <c r="P10601" s="1"/>
      <c r="T10601" s="1"/>
      <c r="U10601" s="1"/>
    </row>
    <row r="10602" spans="8:21" x14ac:dyDescent="0.3">
      <c r="H10602" s="1"/>
      <c r="K10602" s="1"/>
      <c r="O10602" s="1"/>
      <c r="P10602" s="1"/>
      <c r="T10602" s="1"/>
      <c r="U10602" s="1"/>
    </row>
    <row r="10603" spans="8:21" x14ac:dyDescent="0.3">
      <c r="H10603" s="1"/>
      <c r="K10603" s="1"/>
      <c r="O10603" s="1"/>
      <c r="P10603" s="1"/>
      <c r="T10603" s="1"/>
      <c r="U10603" s="1"/>
    </row>
    <row r="10604" spans="8:21" x14ac:dyDescent="0.3">
      <c r="H10604" s="1"/>
      <c r="K10604" s="1"/>
      <c r="O10604" s="1"/>
      <c r="P10604" s="1"/>
      <c r="T10604" s="1"/>
      <c r="U10604" s="1"/>
    </row>
    <row r="10605" spans="8:21" x14ac:dyDescent="0.3">
      <c r="H10605" s="1"/>
      <c r="K10605" s="1"/>
      <c r="O10605" s="1"/>
      <c r="P10605" s="1"/>
      <c r="T10605" s="1"/>
      <c r="U10605" s="1"/>
    </row>
    <row r="10606" spans="8:21" x14ac:dyDescent="0.3">
      <c r="H10606" s="1"/>
      <c r="K10606" s="1"/>
      <c r="O10606" s="1"/>
      <c r="P10606" s="1"/>
      <c r="T10606" s="1"/>
      <c r="U10606" s="1"/>
    </row>
    <row r="10607" spans="8:21" x14ac:dyDescent="0.3">
      <c r="H10607" s="1"/>
      <c r="K10607" s="1"/>
      <c r="O10607" s="1"/>
      <c r="P10607" s="1"/>
      <c r="T10607" s="1"/>
      <c r="U10607" s="1"/>
    </row>
    <row r="10608" spans="8:21" x14ac:dyDescent="0.3">
      <c r="H10608" s="1"/>
      <c r="K10608" s="1"/>
      <c r="O10608" s="1"/>
      <c r="P10608" s="1"/>
      <c r="T10608" s="1"/>
      <c r="U10608" s="1"/>
    </row>
    <row r="10609" spans="8:21" x14ac:dyDescent="0.3">
      <c r="H10609" s="1"/>
      <c r="K10609" s="1"/>
      <c r="O10609" s="1"/>
      <c r="P10609" s="1"/>
      <c r="T10609" s="1"/>
      <c r="U10609" s="1"/>
    </row>
    <row r="10610" spans="8:21" x14ac:dyDescent="0.3">
      <c r="H10610" s="1"/>
      <c r="K10610" s="1"/>
      <c r="O10610" s="1"/>
      <c r="P10610" s="1"/>
      <c r="T10610" s="1"/>
      <c r="U10610" s="1"/>
    </row>
    <row r="10611" spans="8:21" x14ac:dyDescent="0.3">
      <c r="H10611" s="1"/>
      <c r="K10611" s="1"/>
      <c r="O10611" s="1"/>
      <c r="P10611" s="1"/>
      <c r="T10611" s="1"/>
      <c r="U10611" s="1"/>
    </row>
    <row r="10612" spans="8:21" x14ac:dyDescent="0.3">
      <c r="H10612" s="1"/>
      <c r="K10612" s="1"/>
      <c r="O10612" s="1"/>
      <c r="P10612" s="1"/>
      <c r="T10612" s="1"/>
      <c r="U10612" s="1"/>
    </row>
    <row r="10613" spans="8:21" x14ac:dyDescent="0.3">
      <c r="H10613" s="1"/>
      <c r="K10613" s="1"/>
      <c r="O10613" s="1"/>
      <c r="P10613" s="1"/>
      <c r="T10613" s="1"/>
      <c r="U10613" s="1"/>
    </row>
    <row r="10614" spans="8:21" x14ac:dyDescent="0.3">
      <c r="H10614" s="1"/>
      <c r="K10614" s="1"/>
      <c r="O10614" s="1"/>
      <c r="P10614" s="1"/>
      <c r="T10614" s="1"/>
      <c r="U10614" s="1"/>
    </row>
    <row r="10615" spans="8:21" x14ac:dyDescent="0.3">
      <c r="H10615" s="1"/>
      <c r="K10615" s="1"/>
      <c r="O10615" s="1"/>
      <c r="P10615" s="1"/>
      <c r="T10615" s="1"/>
      <c r="U10615" s="1"/>
    </row>
    <row r="10616" spans="8:21" x14ac:dyDescent="0.3">
      <c r="H10616" s="1"/>
      <c r="K10616" s="1"/>
      <c r="O10616" s="1"/>
      <c r="P10616" s="1"/>
      <c r="T10616" s="1"/>
      <c r="U10616" s="1"/>
    </row>
    <row r="10617" spans="8:21" x14ac:dyDescent="0.3">
      <c r="H10617" s="1"/>
      <c r="K10617" s="1"/>
      <c r="O10617" s="1"/>
      <c r="P10617" s="1"/>
      <c r="T10617" s="1"/>
      <c r="U10617" s="1"/>
    </row>
    <row r="10618" spans="8:21" x14ac:dyDescent="0.3">
      <c r="H10618" s="1"/>
      <c r="K10618" s="1"/>
      <c r="O10618" s="1"/>
      <c r="P10618" s="1"/>
      <c r="T10618" s="1"/>
      <c r="U10618" s="1"/>
    </row>
    <row r="10619" spans="8:21" x14ac:dyDescent="0.3">
      <c r="H10619" s="1"/>
      <c r="K10619" s="1"/>
      <c r="O10619" s="1"/>
      <c r="P10619" s="1"/>
      <c r="T10619" s="1"/>
      <c r="U10619" s="1"/>
    </row>
    <row r="10620" spans="8:21" x14ac:dyDescent="0.3">
      <c r="H10620" s="1"/>
      <c r="K10620" s="1"/>
      <c r="O10620" s="1"/>
      <c r="P10620" s="1"/>
      <c r="T10620" s="1"/>
      <c r="U10620" s="1"/>
    </row>
    <row r="10621" spans="8:21" x14ac:dyDescent="0.3">
      <c r="H10621" s="1"/>
      <c r="K10621" s="1"/>
      <c r="O10621" s="1"/>
      <c r="P10621" s="1"/>
      <c r="T10621" s="1"/>
      <c r="U10621" s="1"/>
    </row>
    <row r="10622" spans="8:21" x14ac:dyDescent="0.3">
      <c r="H10622" s="1"/>
      <c r="K10622" s="1"/>
      <c r="O10622" s="1"/>
      <c r="P10622" s="1"/>
      <c r="T10622" s="1"/>
      <c r="U10622" s="1"/>
    </row>
    <row r="10623" spans="8:21" x14ac:dyDescent="0.3">
      <c r="H10623" s="1"/>
      <c r="K10623" s="1"/>
      <c r="O10623" s="1"/>
      <c r="P10623" s="1"/>
      <c r="T10623" s="1"/>
      <c r="U10623" s="1"/>
    </row>
    <row r="10624" spans="8:21" x14ac:dyDescent="0.3">
      <c r="H10624" s="1"/>
      <c r="K10624" s="1"/>
      <c r="O10624" s="1"/>
      <c r="P10624" s="1"/>
      <c r="T10624" s="1"/>
      <c r="U10624" s="1"/>
    </row>
    <row r="10625" spans="8:21" x14ac:dyDescent="0.3">
      <c r="H10625" s="1"/>
      <c r="K10625" s="1"/>
      <c r="O10625" s="1"/>
      <c r="P10625" s="1"/>
      <c r="T10625" s="1"/>
      <c r="U10625" s="1"/>
    </row>
    <row r="10626" spans="8:21" x14ac:dyDescent="0.3">
      <c r="H10626" s="1"/>
      <c r="K10626" s="1"/>
      <c r="O10626" s="1"/>
      <c r="P10626" s="1"/>
      <c r="T10626" s="1"/>
      <c r="U10626" s="1"/>
    </row>
    <row r="10627" spans="8:21" x14ac:dyDescent="0.3">
      <c r="H10627" s="1"/>
      <c r="K10627" s="1"/>
      <c r="O10627" s="1"/>
      <c r="P10627" s="1"/>
      <c r="T10627" s="1"/>
      <c r="U10627" s="1"/>
    </row>
    <row r="10628" spans="8:21" x14ac:dyDescent="0.3">
      <c r="H10628" s="1"/>
      <c r="K10628" s="1"/>
      <c r="O10628" s="1"/>
      <c r="P10628" s="1"/>
      <c r="T10628" s="1"/>
      <c r="U10628" s="1"/>
    </row>
    <row r="10629" spans="8:21" x14ac:dyDescent="0.3">
      <c r="H10629" s="1"/>
      <c r="K10629" s="1"/>
      <c r="O10629" s="1"/>
      <c r="P10629" s="1"/>
      <c r="T10629" s="1"/>
      <c r="U10629" s="1"/>
    </row>
    <row r="10630" spans="8:21" x14ac:dyDescent="0.3">
      <c r="H10630" s="1"/>
      <c r="K10630" s="1"/>
      <c r="O10630" s="1"/>
      <c r="P10630" s="1"/>
      <c r="T10630" s="1"/>
      <c r="U10630" s="1"/>
    </row>
    <row r="10631" spans="8:21" x14ac:dyDescent="0.3">
      <c r="H10631" s="1"/>
      <c r="K10631" s="1"/>
      <c r="O10631" s="1"/>
      <c r="P10631" s="1"/>
      <c r="T10631" s="1"/>
      <c r="U10631" s="1"/>
    </row>
    <row r="10632" spans="8:21" x14ac:dyDescent="0.3">
      <c r="H10632" s="1"/>
      <c r="K10632" s="1"/>
      <c r="O10632" s="1"/>
      <c r="P10632" s="1"/>
      <c r="T10632" s="1"/>
      <c r="U10632" s="1"/>
    </row>
    <row r="10633" spans="8:21" x14ac:dyDescent="0.3">
      <c r="H10633" s="1"/>
      <c r="K10633" s="1"/>
      <c r="O10633" s="1"/>
      <c r="P10633" s="1"/>
      <c r="T10633" s="1"/>
      <c r="U10633" s="1"/>
    </row>
    <row r="10634" spans="8:21" x14ac:dyDescent="0.3">
      <c r="H10634" s="1"/>
      <c r="K10634" s="1"/>
      <c r="O10634" s="1"/>
      <c r="P10634" s="1"/>
      <c r="T10634" s="1"/>
      <c r="U10634" s="1"/>
    </row>
    <row r="10635" spans="8:21" x14ac:dyDescent="0.3">
      <c r="H10635" s="1"/>
      <c r="K10635" s="1"/>
      <c r="O10635" s="1"/>
      <c r="P10635" s="1"/>
      <c r="T10635" s="1"/>
      <c r="U10635" s="1"/>
    </row>
    <row r="10636" spans="8:21" x14ac:dyDescent="0.3">
      <c r="H10636" s="1"/>
      <c r="K10636" s="1"/>
      <c r="O10636" s="1"/>
      <c r="P10636" s="1"/>
      <c r="T10636" s="1"/>
      <c r="U10636" s="1"/>
    </row>
    <row r="10637" spans="8:21" x14ac:dyDescent="0.3">
      <c r="H10637" s="1"/>
      <c r="K10637" s="1"/>
      <c r="O10637" s="1"/>
      <c r="P10637" s="1"/>
      <c r="T10637" s="1"/>
      <c r="U10637" s="1"/>
    </row>
    <row r="10638" spans="8:21" x14ac:dyDescent="0.3">
      <c r="H10638" s="1"/>
      <c r="K10638" s="1"/>
      <c r="O10638" s="1"/>
      <c r="P10638" s="1"/>
      <c r="T10638" s="1"/>
      <c r="U10638" s="1"/>
    </row>
    <row r="10639" spans="8:21" x14ac:dyDescent="0.3">
      <c r="H10639" s="1"/>
      <c r="K10639" s="1"/>
      <c r="O10639" s="1"/>
      <c r="P10639" s="1"/>
      <c r="T10639" s="1"/>
      <c r="U10639" s="1"/>
    </row>
    <row r="10640" spans="8:21" x14ac:dyDescent="0.3">
      <c r="H10640" s="1"/>
      <c r="K10640" s="1"/>
      <c r="O10640" s="1"/>
      <c r="P10640" s="1"/>
      <c r="T10640" s="1"/>
      <c r="U10640" s="1"/>
    </row>
    <row r="10641" spans="8:21" x14ac:dyDescent="0.3">
      <c r="H10641" s="1"/>
      <c r="K10641" s="1"/>
      <c r="O10641" s="1"/>
      <c r="P10641" s="1"/>
      <c r="T10641" s="1"/>
      <c r="U10641" s="1"/>
    </row>
    <row r="10642" spans="8:21" x14ac:dyDescent="0.3">
      <c r="H10642" s="1"/>
      <c r="K10642" s="1"/>
      <c r="O10642" s="1"/>
      <c r="P10642" s="1"/>
      <c r="T10642" s="1"/>
      <c r="U10642" s="1"/>
    </row>
    <row r="10643" spans="8:21" x14ac:dyDescent="0.3">
      <c r="H10643" s="1"/>
      <c r="K10643" s="1"/>
      <c r="O10643" s="1"/>
      <c r="P10643" s="1"/>
      <c r="T10643" s="1"/>
      <c r="U10643" s="1"/>
    </row>
    <row r="10644" spans="8:21" x14ac:dyDescent="0.3">
      <c r="H10644" s="1"/>
      <c r="K10644" s="1"/>
      <c r="O10644" s="1"/>
      <c r="P10644" s="1"/>
      <c r="T10644" s="1"/>
      <c r="U10644" s="1"/>
    </row>
    <row r="10645" spans="8:21" x14ac:dyDescent="0.3">
      <c r="H10645" s="1"/>
      <c r="K10645" s="1"/>
      <c r="O10645" s="1"/>
      <c r="P10645" s="1"/>
      <c r="T10645" s="1"/>
      <c r="U10645" s="1"/>
    </row>
    <row r="10646" spans="8:21" x14ac:dyDescent="0.3">
      <c r="H10646" s="1"/>
      <c r="K10646" s="1"/>
      <c r="O10646" s="1"/>
      <c r="P10646" s="1"/>
      <c r="T10646" s="1"/>
      <c r="U10646" s="1"/>
    </row>
    <row r="10647" spans="8:21" x14ac:dyDescent="0.3">
      <c r="H10647" s="1"/>
      <c r="K10647" s="1"/>
      <c r="O10647" s="1"/>
      <c r="P10647" s="1"/>
      <c r="T10647" s="1"/>
      <c r="U10647" s="1"/>
    </row>
    <row r="10648" spans="8:21" x14ac:dyDescent="0.3">
      <c r="H10648" s="1"/>
      <c r="K10648" s="1"/>
      <c r="O10648" s="1"/>
      <c r="P10648" s="1"/>
      <c r="T10648" s="1"/>
      <c r="U10648" s="1"/>
    </row>
    <row r="10649" spans="8:21" x14ac:dyDescent="0.3">
      <c r="H10649" s="1"/>
      <c r="K10649" s="1"/>
      <c r="O10649" s="1"/>
      <c r="P10649" s="1"/>
      <c r="T10649" s="1"/>
      <c r="U10649" s="1"/>
    </row>
    <row r="10650" spans="8:21" x14ac:dyDescent="0.3">
      <c r="H10650" s="1"/>
      <c r="K10650" s="1"/>
      <c r="O10650" s="1"/>
      <c r="P10650" s="1"/>
      <c r="T10650" s="1"/>
      <c r="U10650" s="1"/>
    </row>
    <row r="10651" spans="8:21" x14ac:dyDescent="0.3">
      <c r="H10651" s="1"/>
      <c r="K10651" s="1"/>
      <c r="O10651" s="1"/>
      <c r="P10651" s="1"/>
      <c r="T10651" s="1"/>
      <c r="U10651" s="1"/>
    </row>
    <row r="10652" spans="8:21" x14ac:dyDescent="0.3">
      <c r="H10652" s="1"/>
      <c r="K10652" s="1"/>
      <c r="O10652" s="1"/>
      <c r="P10652" s="1"/>
      <c r="T10652" s="1"/>
      <c r="U10652" s="1"/>
    </row>
    <row r="10653" spans="8:21" x14ac:dyDescent="0.3">
      <c r="H10653" s="1"/>
      <c r="K10653" s="1"/>
      <c r="O10653" s="1"/>
      <c r="P10653" s="1"/>
      <c r="T10653" s="1"/>
      <c r="U10653" s="1"/>
    </row>
    <row r="10654" spans="8:21" x14ac:dyDescent="0.3">
      <c r="H10654" s="1"/>
      <c r="K10654" s="1"/>
      <c r="O10654" s="1"/>
      <c r="P10654" s="1"/>
      <c r="T10654" s="1"/>
      <c r="U10654" s="1"/>
    </row>
    <row r="10655" spans="8:21" x14ac:dyDescent="0.3">
      <c r="H10655" s="1"/>
      <c r="K10655" s="1"/>
      <c r="O10655" s="1"/>
      <c r="P10655" s="1"/>
      <c r="T10655" s="1"/>
      <c r="U10655" s="1"/>
    </row>
    <row r="10656" spans="8:21" x14ac:dyDescent="0.3">
      <c r="H10656" s="1"/>
      <c r="K10656" s="1"/>
      <c r="O10656" s="1"/>
      <c r="P10656" s="1"/>
      <c r="T10656" s="1"/>
      <c r="U10656" s="1"/>
    </row>
    <row r="10657" spans="8:21" x14ac:dyDescent="0.3">
      <c r="H10657" s="1"/>
      <c r="K10657" s="1"/>
      <c r="O10657" s="1"/>
      <c r="P10657" s="1"/>
      <c r="T10657" s="1"/>
      <c r="U10657" s="1"/>
    </row>
    <row r="10658" spans="8:21" x14ac:dyDescent="0.3">
      <c r="H10658" s="1"/>
      <c r="K10658" s="1"/>
      <c r="O10658" s="1"/>
      <c r="P10658" s="1"/>
      <c r="T10658" s="1"/>
      <c r="U10658" s="1"/>
    </row>
    <row r="10659" spans="8:21" x14ac:dyDescent="0.3">
      <c r="H10659" s="1"/>
      <c r="K10659" s="1"/>
      <c r="O10659" s="1"/>
      <c r="P10659" s="1"/>
      <c r="T10659" s="1"/>
      <c r="U10659" s="1"/>
    </row>
    <row r="10660" spans="8:21" x14ac:dyDescent="0.3">
      <c r="H10660" s="1"/>
      <c r="K10660" s="1"/>
      <c r="O10660" s="1"/>
      <c r="P10660" s="1"/>
      <c r="T10660" s="1"/>
      <c r="U10660" s="1"/>
    </row>
    <row r="10661" spans="8:21" x14ac:dyDescent="0.3">
      <c r="H10661" s="1"/>
      <c r="K10661" s="1"/>
      <c r="O10661" s="1"/>
      <c r="P10661" s="1"/>
      <c r="T10661" s="1"/>
      <c r="U10661" s="1"/>
    </row>
    <row r="10662" spans="8:21" x14ac:dyDescent="0.3">
      <c r="H10662" s="1"/>
      <c r="K10662" s="1"/>
      <c r="O10662" s="1"/>
      <c r="P10662" s="1"/>
      <c r="T10662" s="1"/>
      <c r="U10662" s="1"/>
    </row>
    <row r="10663" spans="8:21" x14ac:dyDescent="0.3">
      <c r="H10663" s="1"/>
      <c r="K10663" s="1"/>
      <c r="O10663" s="1"/>
      <c r="P10663" s="1"/>
      <c r="T10663" s="1"/>
      <c r="U10663" s="1"/>
    </row>
    <row r="10664" spans="8:21" x14ac:dyDescent="0.3">
      <c r="H10664" s="1"/>
      <c r="K10664" s="1"/>
      <c r="O10664" s="1"/>
      <c r="P10664" s="1"/>
      <c r="T10664" s="1"/>
      <c r="U10664" s="1"/>
    </row>
    <row r="10665" spans="8:21" x14ac:dyDescent="0.3">
      <c r="H10665" s="1"/>
      <c r="K10665" s="1"/>
      <c r="O10665" s="1"/>
      <c r="P10665" s="1"/>
      <c r="T10665" s="1"/>
      <c r="U10665" s="1"/>
    </row>
    <row r="10666" spans="8:21" x14ac:dyDescent="0.3">
      <c r="H10666" s="1"/>
      <c r="K10666" s="1"/>
      <c r="O10666" s="1"/>
      <c r="P10666" s="1"/>
      <c r="T10666" s="1"/>
      <c r="U10666" s="1"/>
    </row>
    <row r="10667" spans="8:21" x14ac:dyDescent="0.3">
      <c r="H10667" s="1"/>
      <c r="K10667" s="1"/>
      <c r="O10667" s="1"/>
      <c r="P10667" s="1"/>
      <c r="T10667" s="1"/>
      <c r="U10667" s="1"/>
    </row>
    <row r="10668" spans="8:21" x14ac:dyDescent="0.3">
      <c r="H10668" s="1"/>
      <c r="K10668" s="1"/>
      <c r="O10668" s="1"/>
      <c r="P10668" s="1"/>
      <c r="T10668" s="1"/>
      <c r="U10668" s="1"/>
    </row>
    <row r="10669" spans="8:21" x14ac:dyDescent="0.3">
      <c r="H10669" s="1"/>
      <c r="K10669" s="1"/>
      <c r="O10669" s="1"/>
      <c r="P10669" s="1"/>
      <c r="T10669" s="1"/>
      <c r="U10669" s="1"/>
    </row>
    <row r="10670" spans="8:21" x14ac:dyDescent="0.3">
      <c r="H10670" s="1"/>
      <c r="K10670" s="1"/>
      <c r="O10670" s="1"/>
      <c r="P10670" s="1"/>
      <c r="T10670" s="1"/>
      <c r="U10670" s="1"/>
    </row>
    <row r="10671" spans="8:21" x14ac:dyDescent="0.3">
      <c r="H10671" s="1"/>
      <c r="K10671" s="1"/>
      <c r="O10671" s="1"/>
      <c r="P10671" s="1"/>
      <c r="T10671" s="1"/>
      <c r="U10671" s="1"/>
    </row>
    <row r="10672" spans="8:21" x14ac:dyDescent="0.3">
      <c r="H10672" s="1"/>
      <c r="K10672" s="1"/>
      <c r="O10672" s="1"/>
      <c r="P10672" s="1"/>
      <c r="T10672" s="1"/>
      <c r="U10672" s="1"/>
    </row>
    <row r="10673" spans="8:21" x14ac:dyDescent="0.3">
      <c r="H10673" s="1"/>
      <c r="K10673" s="1"/>
      <c r="O10673" s="1"/>
      <c r="P10673" s="1"/>
      <c r="T10673" s="1"/>
      <c r="U10673" s="1"/>
    </row>
    <row r="10674" spans="8:21" x14ac:dyDescent="0.3">
      <c r="H10674" s="1"/>
      <c r="K10674" s="1"/>
      <c r="O10674" s="1"/>
      <c r="P10674" s="1"/>
      <c r="T10674" s="1"/>
      <c r="U10674" s="1"/>
    </row>
    <row r="10675" spans="8:21" x14ac:dyDescent="0.3">
      <c r="H10675" s="1"/>
      <c r="K10675" s="1"/>
      <c r="O10675" s="1"/>
      <c r="P10675" s="1"/>
      <c r="T10675" s="1"/>
      <c r="U10675" s="1"/>
    </row>
    <row r="10676" spans="8:21" x14ac:dyDescent="0.3">
      <c r="H10676" s="1"/>
      <c r="K10676" s="1"/>
      <c r="O10676" s="1"/>
      <c r="P10676" s="1"/>
      <c r="T10676" s="1"/>
      <c r="U10676" s="1"/>
    </row>
    <row r="10677" spans="8:21" x14ac:dyDescent="0.3">
      <c r="H10677" s="1"/>
      <c r="K10677" s="1"/>
      <c r="O10677" s="1"/>
      <c r="P10677" s="1"/>
      <c r="T10677" s="1"/>
      <c r="U10677" s="1"/>
    </row>
    <row r="10678" spans="8:21" x14ac:dyDescent="0.3">
      <c r="H10678" s="1"/>
      <c r="K10678" s="1"/>
      <c r="O10678" s="1"/>
      <c r="P10678" s="1"/>
      <c r="T10678" s="1"/>
      <c r="U10678" s="1"/>
    </row>
    <row r="10679" spans="8:21" x14ac:dyDescent="0.3">
      <c r="H10679" s="1"/>
      <c r="K10679" s="1"/>
      <c r="O10679" s="1"/>
      <c r="P10679" s="1"/>
      <c r="T10679" s="1"/>
      <c r="U10679" s="1"/>
    </row>
    <row r="10680" spans="8:21" x14ac:dyDescent="0.3">
      <c r="H10680" s="1"/>
      <c r="K10680" s="1"/>
      <c r="O10680" s="1"/>
      <c r="P10680" s="1"/>
      <c r="T10680" s="1"/>
      <c r="U10680" s="1"/>
    </row>
    <row r="10681" spans="8:21" x14ac:dyDescent="0.3">
      <c r="H10681" s="1"/>
      <c r="K10681" s="1"/>
      <c r="O10681" s="1"/>
      <c r="P10681" s="1"/>
      <c r="T10681" s="1"/>
      <c r="U10681" s="1"/>
    </row>
    <row r="10682" spans="8:21" x14ac:dyDescent="0.3">
      <c r="H10682" s="1"/>
      <c r="K10682" s="1"/>
      <c r="O10682" s="1"/>
      <c r="P10682" s="1"/>
      <c r="T10682" s="1"/>
      <c r="U10682" s="1"/>
    </row>
    <row r="10683" spans="8:21" x14ac:dyDescent="0.3">
      <c r="H10683" s="1"/>
      <c r="K10683" s="1"/>
      <c r="O10683" s="1"/>
      <c r="P10683" s="1"/>
      <c r="T10683" s="1"/>
      <c r="U10683" s="1"/>
    </row>
    <row r="10684" spans="8:21" x14ac:dyDescent="0.3">
      <c r="H10684" s="1"/>
      <c r="K10684" s="1"/>
      <c r="O10684" s="1"/>
      <c r="P10684" s="1"/>
      <c r="T10684" s="1"/>
      <c r="U10684" s="1"/>
    </row>
    <row r="10685" spans="8:21" x14ac:dyDescent="0.3">
      <c r="H10685" s="1"/>
      <c r="K10685" s="1"/>
      <c r="O10685" s="1"/>
      <c r="P10685" s="1"/>
      <c r="T10685" s="1"/>
      <c r="U10685" s="1"/>
    </row>
    <row r="10686" spans="8:21" x14ac:dyDescent="0.3">
      <c r="H10686" s="1"/>
      <c r="K10686" s="1"/>
      <c r="O10686" s="1"/>
      <c r="P10686" s="1"/>
      <c r="T10686" s="1"/>
      <c r="U10686" s="1"/>
    </row>
    <row r="10687" spans="8:21" x14ac:dyDescent="0.3">
      <c r="H10687" s="1"/>
      <c r="K10687" s="1"/>
      <c r="O10687" s="1"/>
      <c r="P10687" s="1"/>
      <c r="T10687" s="1"/>
      <c r="U10687" s="1"/>
    </row>
    <row r="10688" spans="8:21" x14ac:dyDescent="0.3">
      <c r="H10688" s="1"/>
      <c r="K10688" s="1"/>
      <c r="O10688" s="1"/>
      <c r="P10688" s="1"/>
      <c r="T10688" s="1"/>
      <c r="U10688" s="1"/>
    </row>
    <row r="10689" spans="8:21" x14ac:dyDescent="0.3">
      <c r="H10689" s="1"/>
      <c r="K10689" s="1"/>
      <c r="O10689" s="1"/>
      <c r="P10689" s="1"/>
      <c r="T10689" s="1"/>
      <c r="U10689" s="1"/>
    </row>
    <row r="10690" spans="8:21" x14ac:dyDescent="0.3">
      <c r="H10690" s="1"/>
      <c r="K10690" s="1"/>
      <c r="O10690" s="1"/>
      <c r="P10690" s="1"/>
      <c r="T10690" s="1"/>
      <c r="U10690" s="1"/>
    </row>
    <row r="10691" spans="8:21" x14ac:dyDescent="0.3">
      <c r="H10691" s="1"/>
      <c r="K10691" s="1"/>
      <c r="O10691" s="1"/>
      <c r="P10691" s="1"/>
      <c r="T10691" s="1"/>
      <c r="U10691" s="1"/>
    </row>
    <row r="10692" spans="8:21" x14ac:dyDescent="0.3">
      <c r="H10692" s="1"/>
      <c r="K10692" s="1"/>
      <c r="O10692" s="1"/>
      <c r="P10692" s="1"/>
      <c r="T10692" s="1"/>
      <c r="U10692" s="1"/>
    </row>
    <row r="10693" spans="8:21" x14ac:dyDescent="0.3">
      <c r="H10693" s="1"/>
      <c r="K10693" s="1"/>
      <c r="O10693" s="1"/>
      <c r="P10693" s="1"/>
      <c r="T10693" s="1"/>
      <c r="U10693" s="1"/>
    </row>
    <row r="10694" spans="8:21" x14ac:dyDescent="0.3">
      <c r="H10694" s="1"/>
      <c r="K10694" s="1"/>
      <c r="O10694" s="1"/>
      <c r="P10694" s="1"/>
      <c r="T10694" s="1"/>
      <c r="U10694" s="1"/>
    </row>
    <row r="10695" spans="8:21" x14ac:dyDescent="0.3">
      <c r="H10695" s="1"/>
      <c r="K10695" s="1"/>
      <c r="O10695" s="1"/>
      <c r="P10695" s="1"/>
      <c r="T10695" s="1"/>
      <c r="U10695" s="1"/>
    </row>
    <row r="10696" spans="8:21" x14ac:dyDescent="0.3">
      <c r="H10696" s="1"/>
      <c r="K10696" s="1"/>
      <c r="O10696" s="1"/>
      <c r="P10696" s="1"/>
      <c r="T10696" s="1"/>
      <c r="U10696" s="1"/>
    </row>
    <row r="10697" spans="8:21" x14ac:dyDescent="0.3">
      <c r="H10697" s="1"/>
      <c r="K10697" s="1"/>
      <c r="O10697" s="1"/>
      <c r="P10697" s="1"/>
      <c r="T10697" s="1"/>
      <c r="U10697" s="1"/>
    </row>
    <row r="10698" spans="8:21" x14ac:dyDescent="0.3">
      <c r="H10698" s="1"/>
      <c r="K10698" s="1"/>
      <c r="O10698" s="1"/>
      <c r="P10698" s="1"/>
      <c r="T10698" s="1"/>
      <c r="U10698" s="1"/>
    </row>
    <row r="10699" spans="8:21" x14ac:dyDescent="0.3">
      <c r="H10699" s="1"/>
      <c r="K10699" s="1"/>
      <c r="O10699" s="1"/>
      <c r="P10699" s="1"/>
      <c r="T10699" s="1"/>
      <c r="U10699" s="1"/>
    </row>
    <row r="10700" spans="8:21" x14ac:dyDescent="0.3">
      <c r="H10700" s="1"/>
      <c r="K10700" s="1"/>
      <c r="O10700" s="1"/>
      <c r="P10700" s="1"/>
      <c r="T10700" s="1"/>
      <c r="U10700" s="1"/>
    </row>
    <row r="10701" spans="8:21" x14ac:dyDescent="0.3">
      <c r="H10701" s="1"/>
      <c r="K10701" s="1"/>
      <c r="O10701" s="1"/>
      <c r="P10701" s="1"/>
      <c r="T10701" s="1"/>
      <c r="U10701" s="1"/>
    </row>
    <row r="10702" spans="8:21" x14ac:dyDescent="0.3">
      <c r="H10702" s="1"/>
      <c r="K10702" s="1"/>
      <c r="O10702" s="1"/>
      <c r="P10702" s="1"/>
      <c r="T10702" s="1"/>
      <c r="U10702" s="1"/>
    </row>
    <row r="10703" spans="8:21" x14ac:dyDescent="0.3">
      <c r="H10703" s="1"/>
      <c r="K10703" s="1"/>
      <c r="O10703" s="1"/>
      <c r="P10703" s="1"/>
      <c r="T10703" s="1"/>
      <c r="U10703" s="1"/>
    </row>
    <row r="10704" spans="8:21" x14ac:dyDescent="0.3">
      <c r="H10704" s="1"/>
      <c r="K10704" s="1"/>
      <c r="O10704" s="1"/>
      <c r="P10704" s="1"/>
      <c r="T10704" s="1"/>
      <c r="U10704" s="1"/>
    </row>
    <row r="10705" spans="8:21" x14ac:dyDescent="0.3">
      <c r="H10705" s="1"/>
      <c r="K10705" s="1"/>
      <c r="O10705" s="1"/>
      <c r="P10705" s="1"/>
      <c r="T10705" s="1"/>
      <c r="U10705" s="1"/>
    </row>
    <row r="10706" spans="8:21" x14ac:dyDescent="0.3">
      <c r="H10706" s="1"/>
      <c r="K10706" s="1"/>
      <c r="O10706" s="1"/>
      <c r="P10706" s="1"/>
      <c r="T10706" s="1"/>
      <c r="U10706" s="1"/>
    </row>
    <row r="10707" spans="8:21" x14ac:dyDescent="0.3">
      <c r="H10707" s="1"/>
      <c r="K10707" s="1"/>
      <c r="O10707" s="1"/>
      <c r="P10707" s="1"/>
      <c r="T10707" s="1"/>
      <c r="U10707" s="1"/>
    </row>
    <row r="10708" spans="8:21" x14ac:dyDescent="0.3">
      <c r="H10708" s="1"/>
      <c r="K10708" s="1"/>
      <c r="O10708" s="1"/>
      <c r="P10708" s="1"/>
      <c r="T10708" s="1"/>
      <c r="U10708" s="1"/>
    </row>
    <row r="10709" spans="8:21" x14ac:dyDescent="0.3">
      <c r="H10709" s="1"/>
      <c r="K10709" s="1"/>
      <c r="O10709" s="1"/>
      <c r="P10709" s="1"/>
      <c r="T10709" s="1"/>
      <c r="U10709" s="1"/>
    </row>
    <row r="10710" spans="8:21" x14ac:dyDescent="0.3">
      <c r="H10710" s="1"/>
      <c r="K10710" s="1"/>
      <c r="O10710" s="1"/>
      <c r="P10710" s="1"/>
      <c r="T10710" s="1"/>
      <c r="U10710" s="1"/>
    </row>
    <row r="10711" spans="8:21" x14ac:dyDescent="0.3">
      <c r="H10711" s="1"/>
      <c r="K10711" s="1"/>
      <c r="O10711" s="1"/>
      <c r="P10711" s="1"/>
      <c r="T10711" s="1"/>
      <c r="U10711" s="1"/>
    </row>
    <row r="10712" spans="8:21" x14ac:dyDescent="0.3">
      <c r="H10712" s="1"/>
      <c r="K10712" s="1"/>
      <c r="O10712" s="1"/>
      <c r="P10712" s="1"/>
      <c r="T10712" s="1"/>
      <c r="U10712" s="1"/>
    </row>
    <row r="10713" spans="8:21" x14ac:dyDescent="0.3">
      <c r="H10713" s="1"/>
      <c r="K10713" s="1"/>
      <c r="O10713" s="1"/>
      <c r="P10713" s="1"/>
      <c r="T10713" s="1"/>
      <c r="U10713" s="1"/>
    </row>
    <row r="10714" spans="8:21" x14ac:dyDescent="0.3">
      <c r="H10714" s="1"/>
      <c r="K10714" s="1"/>
      <c r="O10714" s="1"/>
      <c r="P10714" s="1"/>
      <c r="T10714" s="1"/>
      <c r="U10714" s="1"/>
    </row>
    <row r="10715" spans="8:21" x14ac:dyDescent="0.3">
      <c r="H10715" s="1"/>
      <c r="K10715" s="1"/>
      <c r="O10715" s="1"/>
      <c r="P10715" s="1"/>
      <c r="T10715" s="1"/>
      <c r="U10715" s="1"/>
    </row>
    <row r="10716" spans="8:21" x14ac:dyDescent="0.3">
      <c r="H10716" s="1"/>
      <c r="K10716" s="1"/>
      <c r="O10716" s="1"/>
      <c r="P10716" s="1"/>
      <c r="T10716" s="1"/>
      <c r="U10716" s="1"/>
    </row>
    <row r="10717" spans="8:21" x14ac:dyDescent="0.3">
      <c r="H10717" s="1"/>
      <c r="K10717" s="1"/>
      <c r="O10717" s="1"/>
      <c r="P10717" s="1"/>
      <c r="T10717" s="1"/>
      <c r="U10717" s="1"/>
    </row>
    <row r="10718" spans="8:21" x14ac:dyDescent="0.3">
      <c r="H10718" s="1"/>
      <c r="K10718" s="1"/>
      <c r="O10718" s="1"/>
      <c r="P10718" s="1"/>
      <c r="T10718" s="1"/>
      <c r="U10718" s="1"/>
    </row>
    <row r="10719" spans="8:21" x14ac:dyDescent="0.3">
      <c r="H10719" s="1"/>
      <c r="K10719" s="1"/>
      <c r="O10719" s="1"/>
      <c r="P10719" s="1"/>
      <c r="T10719" s="1"/>
      <c r="U10719" s="1"/>
    </row>
    <row r="10720" spans="8:21" x14ac:dyDescent="0.3">
      <c r="H10720" s="1"/>
      <c r="K10720" s="1"/>
      <c r="O10720" s="1"/>
      <c r="P10720" s="1"/>
      <c r="T10720" s="1"/>
      <c r="U10720" s="1"/>
    </row>
    <row r="10721" spans="8:21" x14ac:dyDescent="0.3">
      <c r="H10721" s="1"/>
      <c r="K10721" s="1"/>
      <c r="O10721" s="1"/>
      <c r="P10721" s="1"/>
      <c r="T10721" s="1"/>
      <c r="U10721" s="1"/>
    </row>
    <row r="10722" spans="8:21" x14ac:dyDescent="0.3">
      <c r="H10722" s="1"/>
      <c r="K10722" s="1"/>
      <c r="O10722" s="1"/>
      <c r="P10722" s="1"/>
      <c r="T10722" s="1"/>
      <c r="U10722" s="1"/>
    </row>
    <row r="10723" spans="8:21" x14ac:dyDescent="0.3">
      <c r="H10723" s="1"/>
      <c r="K10723" s="1"/>
      <c r="O10723" s="1"/>
      <c r="P10723" s="1"/>
      <c r="T10723" s="1"/>
      <c r="U10723" s="1"/>
    </row>
    <row r="10724" spans="8:21" x14ac:dyDescent="0.3">
      <c r="H10724" s="1"/>
      <c r="K10724" s="1"/>
      <c r="O10724" s="1"/>
      <c r="P10724" s="1"/>
      <c r="T10724" s="1"/>
      <c r="U10724" s="1"/>
    </row>
    <row r="10725" spans="8:21" x14ac:dyDescent="0.3">
      <c r="H10725" s="1"/>
      <c r="K10725" s="1"/>
      <c r="O10725" s="1"/>
      <c r="P10725" s="1"/>
      <c r="T10725" s="1"/>
      <c r="U10725" s="1"/>
    </row>
    <row r="10726" spans="8:21" x14ac:dyDescent="0.3">
      <c r="H10726" s="1"/>
      <c r="K10726" s="1"/>
      <c r="O10726" s="1"/>
      <c r="P10726" s="1"/>
      <c r="T10726" s="1"/>
      <c r="U10726" s="1"/>
    </row>
    <row r="10727" spans="8:21" x14ac:dyDescent="0.3">
      <c r="H10727" s="1"/>
      <c r="K10727" s="1"/>
      <c r="O10727" s="1"/>
      <c r="P10727" s="1"/>
      <c r="T10727" s="1"/>
      <c r="U10727" s="1"/>
    </row>
    <row r="10728" spans="8:21" x14ac:dyDescent="0.3">
      <c r="H10728" s="1"/>
      <c r="K10728" s="1"/>
      <c r="O10728" s="1"/>
      <c r="P10728" s="1"/>
      <c r="T10728" s="1"/>
      <c r="U10728" s="1"/>
    </row>
    <row r="10729" spans="8:21" x14ac:dyDescent="0.3">
      <c r="H10729" s="1"/>
      <c r="K10729" s="1"/>
      <c r="O10729" s="1"/>
      <c r="P10729" s="1"/>
      <c r="T10729" s="1"/>
      <c r="U10729" s="1"/>
    </row>
    <row r="10730" spans="8:21" x14ac:dyDescent="0.3">
      <c r="H10730" s="1"/>
      <c r="K10730" s="1"/>
      <c r="O10730" s="1"/>
      <c r="P10730" s="1"/>
      <c r="T10730" s="1"/>
      <c r="U10730" s="1"/>
    </row>
    <row r="10731" spans="8:21" x14ac:dyDescent="0.3">
      <c r="H10731" s="1"/>
      <c r="K10731" s="1"/>
      <c r="O10731" s="1"/>
      <c r="P10731" s="1"/>
      <c r="T10731" s="1"/>
      <c r="U10731" s="1"/>
    </row>
    <row r="10732" spans="8:21" x14ac:dyDescent="0.3">
      <c r="H10732" s="1"/>
      <c r="K10732" s="1"/>
      <c r="O10732" s="1"/>
      <c r="P10732" s="1"/>
      <c r="T10732" s="1"/>
      <c r="U10732" s="1"/>
    </row>
    <row r="10733" spans="8:21" x14ac:dyDescent="0.3">
      <c r="H10733" s="1"/>
      <c r="K10733" s="1"/>
      <c r="O10733" s="1"/>
      <c r="P10733" s="1"/>
      <c r="T10733" s="1"/>
      <c r="U10733" s="1"/>
    </row>
    <row r="10734" spans="8:21" x14ac:dyDescent="0.3">
      <c r="H10734" s="1"/>
      <c r="K10734" s="1"/>
      <c r="O10734" s="1"/>
      <c r="P10734" s="1"/>
      <c r="T10734" s="1"/>
      <c r="U10734" s="1"/>
    </row>
    <row r="10735" spans="8:21" x14ac:dyDescent="0.3">
      <c r="H10735" s="1"/>
      <c r="K10735" s="1"/>
      <c r="O10735" s="1"/>
      <c r="P10735" s="1"/>
      <c r="T10735" s="1"/>
      <c r="U10735" s="1"/>
    </row>
    <row r="10736" spans="8:21" x14ac:dyDescent="0.3">
      <c r="H10736" s="1"/>
      <c r="K10736" s="1"/>
      <c r="O10736" s="1"/>
      <c r="P10736" s="1"/>
      <c r="T10736" s="1"/>
      <c r="U10736" s="1"/>
    </row>
    <row r="10737" spans="8:21" x14ac:dyDescent="0.3">
      <c r="H10737" s="1"/>
      <c r="K10737" s="1"/>
      <c r="O10737" s="1"/>
      <c r="P10737" s="1"/>
      <c r="T10737" s="1"/>
      <c r="U10737" s="1"/>
    </row>
    <row r="10738" spans="8:21" x14ac:dyDescent="0.3">
      <c r="H10738" s="1"/>
      <c r="K10738" s="1"/>
      <c r="O10738" s="1"/>
      <c r="P10738" s="1"/>
      <c r="T10738" s="1"/>
      <c r="U10738" s="1"/>
    </row>
    <row r="10739" spans="8:21" x14ac:dyDescent="0.3">
      <c r="H10739" s="1"/>
      <c r="K10739" s="1"/>
      <c r="O10739" s="1"/>
      <c r="P10739" s="1"/>
      <c r="T10739" s="1"/>
      <c r="U10739" s="1"/>
    </row>
    <row r="10740" spans="8:21" x14ac:dyDescent="0.3">
      <c r="H10740" s="1"/>
      <c r="K10740" s="1"/>
      <c r="O10740" s="1"/>
      <c r="P10740" s="1"/>
      <c r="T10740" s="1"/>
      <c r="U10740" s="1"/>
    </row>
    <row r="10741" spans="8:21" x14ac:dyDescent="0.3">
      <c r="H10741" s="1"/>
      <c r="K10741" s="1"/>
      <c r="O10741" s="1"/>
      <c r="P10741" s="1"/>
      <c r="T10741" s="1"/>
      <c r="U10741" s="1"/>
    </row>
    <row r="10742" spans="8:21" x14ac:dyDescent="0.3">
      <c r="H10742" s="1"/>
      <c r="K10742" s="1"/>
      <c r="O10742" s="1"/>
      <c r="P10742" s="1"/>
      <c r="T10742" s="1"/>
      <c r="U10742" s="1"/>
    </row>
    <row r="10743" spans="8:21" x14ac:dyDescent="0.3">
      <c r="H10743" s="1"/>
      <c r="K10743" s="1"/>
      <c r="O10743" s="1"/>
      <c r="P10743" s="1"/>
      <c r="T10743" s="1"/>
      <c r="U10743" s="1"/>
    </row>
    <row r="10744" spans="8:21" x14ac:dyDescent="0.3">
      <c r="H10744" s="1"/>
      <c r="K10744" s="1"/>
      <c r="O10744" s="1"/>
      <c r="P10744" s="1"/>
      <c r="T10744" s="1"/>
      <c r="U10744" s="1"/>
    </row>
    <row r="10745" spans="8:21" x14ac:dyDescent="0.3">
      <c r="H10745" s="1"/>
      <c r="K10745" s="1"/>
      <c r="O10745" s="1"/>
      <c r="P10745" s="1"/>
      <c r="T10745" s="1"/>
      <c r="U10745" s="1"/>
    </row>
    <row r="10746" spans="8:21" x14ac:dyDescent="0.3">
      <c r="H10746" s="1"/>
      <c r="K10746" s="1"/>
      <c r="O10746" s="1"/>
      <c r="P10746" s="1"/>
      <c r="T10746" s="1"/>
      <c r="U10746" s="1"/>
    </row>
    <row r="10747" spans="8:21" x14ac:dyDescent="0.3">
      <c r="H10747" s="1"/>
      <c r="K10747" s="1"/>
      <c r="O10747" s="1"/>
      <c r="P10747" s="1"/>
      <c r="T10747" s="1"/>
      <c r="U10747" s="1"/>
    </row>
    <row r="10748" spans="8:21" x14ac:dyDescent="0.3">
      <c r="H10748" s="1"/>
      <c r="K10748" s="1"/>
      <c r="O10748" s="1"/>
      <c r="P10748" s="1"/>
      <c r="T10748" s="1"/>
      <c r="U10748" s="1"/>
    </row>
    <row r="10749" spans="8:21" x14ac:dyDescent="0.3">
      <c r="H10749" s="1"/>
      <c r="K10749" s="1"/>
      <c r="O10749" s="1"/>
      <c r="P10749" s="1"/>
      <c r="T10749" s="1"/>
      <c r="U10749" s="1"/>
    </row>
    <row r="10750" spans="8:21" x14ac:dyDescent="0.3">
      <c r="H10750" s="1"/>
      <c r="K10750" s="1"/>
      <c r="O10750" s="1"/>
      <c r="P10750" s="1"/>
      <c r="T10750" s="1"/>
      <c r="U10750" s="1"/>
    </row>
    <row r="10751" spans="8:21" x14ac:dyDescent="0.3">
      <c r="H10751" s="1"/>
      <c r="K10751" s="1"/>
      <c r="O10751" s="1"/>
      <c r="P10751" s="1"/>
      <c r="T10751" s="1"/>
      <c r="U10751" s="1"/>
    </row>
    <row r="10752" spans="8:21" x14ac:dyDescent="0.3">
      <c r="H10752" s="1"/>
      <c r="K10752" s="1"/>
      <c r="O10752" s="1"/>
      <c r="P10752" s="1"/>
      <c r="T10752" s="1"/>
      <c r="U10752" s="1"/>
    </row>
    <row r="10753" spans="8:21" x14ac:dyDescent="0.3">
      <c r="H10753" s="1"/>
      <c r="K10753" s="1"/>
      <c r="O10753" s="1"/>
      <c r="P10753" s="1"/>
      <c r="T10753" s="1"/>
      <c r="U10753" s="1"/>
    </row>
    <row r="10754" spans="8:21" x14ac:dyDescent="0.3">
      <c r="H10754" s="1"/>
      <c r="K10754" s="1"/>
      <c r="O10754" s="1"/>
      <c r="P10754" s="1"/>
      <c r="T10754" s="1"/>
      <c r="U10754" s="1"/>
    </row>
    <row r="10755" spans="8:21" x14ac:dyDescent="0.3">
      <c r="H10755" s="1"/>
      <c r="K10755" s="1"/>
      <c r="O10755" s="1"/>
      <c r="P10755" s="1"/>
      <c r="T10755" s="1"/>
      <c r="U10755" s="1"/>
    </row>
    <row r="10756" spans="8:21" x14ac:dyDescent="0.3">
      <c r="H10756" s="1"/>
      <c r="K10756" s="1"/>
      <c r="O10756" s="1"/>
      <c r="P10756" s="1"/>
      <c r="T10756" s="1"/>
      <c r="U10756" s="1"/>
    </row>
    <row r="10757" spans="8:21" x14ac:dyDescent="0.3">
      <c r="H10757" s="1"/>
      <c r="K10757" s="1"/>
      <c r="O10757" s="1"/>
      <c r="P10757" s="1"/>
      <c r="T10757" s="1"/>
      <c r="U10757" s="1"/>
    </row>
    <row r="10758" spans="8:21" x14ac:dyDescent="0.3">
      <c r="H10758" s="1"/>
      <c r="K10758" s="1"/>
      <c r="O10758" s="1"/>
      <c r="P10758" s="1"/>
      <c r="T10758" s="1"/>
      <c r="U10758" s="1"/>
    </row>
    <row r="10759" spans="8:21" x14ac:dyDescent="0.3">
      <c r="H10759" s="1"/>
      <c r="K10759" s="1"/>
      <c r="O10759" s="1"/>
      <c r="P10759" s="1"/>
      <c r="T10759" s="1"/>
      <c r="U10759" s="1"/>
    </row>
    <row r="10760" spans="8:21" x14ac:dyDescent="0.3">
      <c r="H10760" s="1"/>
      <c r="K10760" s="1"/>
      <c r="O10760" s="1"/>
      <c r="P10760" s="1"/>
      <c r="T10760" s="1"/>
      <c r="U10760" s="1"/>
    </row>
    <row r="10761" spans="8:21" x14ac:dyDescent="0.3">
      <c r="H10761" s="1"/>
      <c r="K10761" s="1"/>
      <c r="O10761" s="1"/>
      <c r="P10761" s="1"/>
      <c r="T10761" s="1"/>
      <c r="U10761" s="1"/>
    </row>
    <row r="10762" spans="8:21" x14ac:dyDescent="0.3">
      <c r="H10762" s="1"/>
      <c r="K10762" s="1"/>
      <c r="O10762" s="1"/>
      <c r="P10762" s="1"/>
      <c r="T10762" s="1"/>
      <c r="U10762" s="1"/>
    </row>
    <row r="10763" spans="8:21" x14ac:dyDescent="0.3">
      <c r="H10763" s="1"/>
      <c r="K10763" s="1"/>
      <c r="O10763" s="1"/>
      <c r="P10763" s="1"/>
      <c r="T10763" s="1"/>
      <c r="U10763" s="1"/>
    </row>
    <row r="10764" spans="8:21" x14ac:dyDescent="0.3">
      <c r="H10764" s="1"/>
      <c r="K10764" s="1"/>
      <c r="O10764" s="1"/>
      <c r="P10764" s="1"/>
      <c r="T10764" s="1"/>
      <c r="U10764" s="1"/>
    </row>
    <row r="10765" spans="8:21" x14ac:dyDescent="0.3">
      <c r="H10765" s="1"/>
      <c r="K10765" s="1"/>
      <c r="O10765" s="1"/>
      <c r="P10765" s="1"/>
      <c r="T10765" s="1"/>
      <c r="U10765" s="1"/>
    </row>
    <row r="10766" spans="8:21" x14ac:dyDescent="0.3">
      <c r="H10766" s="1"/>
      <c r="K10766" s="1"/>
      <c r="O10766" s="1"/>
      <c r="P10766" s="1"/>
      <c r="T10766" s="1"/>
      <c r="U10766" s="1"/>
    </row>
    <row r="10767" spans="8:21" x14ac:dyDescent="0.3">
      <c r="H10767" s="1"/>
      <c r="K10767" s="1"/>
      <c r="O10767" s="1"/>
      <c r="P10767" s="1"/>
      <c r="T10767" s="1"/>
      <c r="U10767" s="1"/>
    </row>
    <row r="10768" spans="8:21" x14ac:dyDescent="0.3">
      <c r="H10768" s="1"/>
      <c r="K10768" s="1"/>
      <c r="O10768" s="1"/>
      <c r="P10768" s="1"/>
      <c r="T10768" s="1"/>
      <c r="U10768" s="1"/>
    </row>
    <row r="10769" spans="8:21" x14ac:dyDescent="0.3">
      <c r="H10769" s="1"/>
      <c r="K10769" s="1"/>
      <c r="O10769" s="1"/>
      <c r="P10769" s="1"/>
      <c r="T10769" s="1"/>
      <c r="U10769" s="1"/>
    </row>
    <row r="10770" spans="8:21" x14ac:dyDescent="0.3">
      <c r="H10770" s="1"/>
      <c r="K10770" s="1"/>
      <c r="O10770" s="1"/>
      <c r="P10770" s="1"/>
      <c r="T10770" s="1"/>
      <c r="U10770" s="1"/>
    </row>
    <row r="10771" spans="8:21" x14ac:dyDescent="0.3">
      <c r="H10771" s="1"/>
      <c r="K10771" s="1"/>
      <c r="O10771" s="1"/>
      <c r="P10771" s="1"/>
      <c r="T10771" s="1"/>
      <c r="U10771" s="1"/>
    </row>
    <row r="10772" spans="8:21" x14ac:dyDescent="0.3">
      <c r="H10772" s="1"/>
      <c r="K10772" s="1"/>
      <c r="O10772" s="1"/>
      <c r="P10772" s="1"/>
      <c r="T10772" s="1"/>
      <c r="U10772" s="1"/>
    </row>
    <row r="10773" spans="8:21" x14ac:dyDescent="0.3">
      <c r="H10773" s="1"/>
      <c r="K10773" s="1"/>
      <c r="O10773" s="1"/>
      <c r="P10773" s="1"/>
      <c r="T10773" s="1"/>
      <c r="U10773" s="1"/>
    </row>
    <row r="10774" spans="8:21" x14ac:dyDescent="0.3">
      <c r="H10774" s="1"/>
      <c r="K10774" s="1"/>
      <c r="O10774" s="1"/>
      <c r="P10774" s="1"/>
      <c r="T10774" s="1"/>
      <c r="U10774" s="1"/>
    </row>
    <row r="10775" spans="8:21" x14ac:dyDescent="0.3">
      <c r="H10775" s="1"/>
      <c r="K10775" s="1"/>
      <c r="O10775" s="1"/>
      <c r="P10775" s="1"/>
      <c r="T10775" s="1"/>
      <c r="U10775" s="1"/>
    </row>
    <row r="10776" spans="8:21" x14ac:dyDescent="0.3">
      <c r="H10776" s="1"/>
      <c r="K10776" s="1"/>
      <c r="O10776" s="1"/>
      <c r="P10776" s="1"/>
      <c r="T10776" s="1"/>
      <c r="U10776" s="1"/>
    </row>
    <row r="10777" spans="8:21" x14ac:dyDescent="0.3">
      <c r="H10777" s="1"/>
      <c r="K10777" s="1"/>
      <c r="O10777" s="1"/>
      <c r="P10777" s="1"/>
      <c r="T10777" s="1"/>
      <c r="U10777" s="1"/>
    </row>
    <row r="10778" spans="8:21" x14ac:dyDescent="0.3">
      <c r="H10778" s="1"/>
      <c r="K10778" s="1"/>
      <c r="O10778" s="1"/>
      <c r="P10778" s="1"/>
      <c r="T10778" s="1"/>
      <c r="U10778" s="1"/>
    </row>
    <row r="10779" spans="8:21" x14ac:dyDescent="0.3">
      <c r="H10779" s="1"/>
      <c r="K10779" s="1"/>
      <c r="O10779" s="1"/>
      <c r="P10779" s="1"/>
      <c r="T10779" s="1"/>
      <c r="U10779" s="1"/>
    </row>
    <row r="10780" spans="8:21" x14ac:dyDescent="0.3">
      <c r="H10780" s="1"/>
      <c r="K10780" s="1"/>
      <c r="O10780" s="1"/>
      <c r="P10780" s="1"/>
      <c r="T10780" s="1"/>
      <c r="U10780" s="1"/>
    </row>
    <row r="10781" spans="8:21" x14ac:dyDescent="0.3">
      <c r="H10781" s="1"/>
      <c r="K10781" s="1"/>
      <c r="O10781" s="1"/>
      <c r="P10781" s="1"/>
      <c r="T10781" s="1"/>
      <c r="U10781" s="1"/>
    </row>
    <row r="10782" spans="8:21" x14ac:dyDescent="0.3">
      <c r="H10782" s="1"/>
      <c r="K10782" s="1"/>
      <c r="O10782" s="1"/>
      <c r="P10782" s="1"/>
      <c r="T10782" s="1"/>
      <c r="U10782" s="1"/>
    </row>
    <row r="10783" spans="8:21" x14ac:dyDescent="0.3">
      <c r="H10783" s="1"/>
      <c r="K10783" s="1"/>
      <c r="O10783" s="1"/>
      <c r="P10783" s="1"/>
      <c r="T10783" s="1"/>
      <c r="U10783" s="1"/>
    </row>
    <row r="10784" spans="8:21" x14ac:dyDescent="0.3">
      <c r="H10784" s="1"/>
      <c r="K10784" s="1"/>
      <c r="O10784" s="1"/>
      <c r="P10784" s="1"/>
      <c r="T10784" s="1"/>
      <c r="U10784" s="1"/>
    </row>
    <row r="10785" spans="8:21" x14ac:dyDescent="0.3">
      <c r="H10785" s="1"/>
      <c r="K10785" s="1"/>
      <c r="O10785" s="1"/>
      <c r="P10785" s="1"/>
      <c r="T10785" s="1"/>
      <c r="U10785" s="1"/>
    </row>
    <row r="10786" spans="8:21" x14ac:dyDescent="0.3">
      <c r="H10786" s="1"/>
      <c r="K10786" s="1"/>
      <c r="O10786" s="1"/>
      <c r="P10786" s="1"/>
      <c r="T10786" s="1"/>
      <c r="U10786" s="1"/>
    </row>
    <row r="10787" spans="8:21" x14ac:dyDescent="0.3">
      <c r="H10787" s="1"/>
      <c r="K10787" s="1"/>
      <c r="O10787" s="1"/>
      <c r="P10787" s="1"/>
      <c r="T10787" s="1"/>
      <c r="U10787" s="1"/>
    </row>
    <row r="10788" spans="8:21" x14ac:dyDescent="0.3">
      <c r="H10788" s="1"/>
      <c r="K10788" s="1"/>
      <c r="O10788" s="1"/>
      <c r="P10788" s="1"/>
      <c r="T10788" s="1"/>
      <c r="U10788" s="1"/>
    </row>
    <row r="10789" spans="8:21" x14ac:dyDescent="0.3">
      <c r="H10789" s="1"/>
      <c r="K10789" s="1"/>
      <c r="O10789" s="1"/>
      <c r="P10789" s="1"/>
      <c r="T10789" s="1"/>
      <c r="U10789" s="1"/>
    </row>
    <row r="10790" spans="8:21" x14ac:dyDescent="0.3">
      <c r="H10790" s="1"/>
      <c r="K10790" s="1"/>
      <c r="O10790" s="1"/>
      <c r="P10790" s="1"/>
      <c r="T10790" s="1"/>
      <c r="U10790" s="1"/>
    </row>
    <row r="10791" spans="8:21" x14ac:dyDescent="0.3">
      <c r="H10791" s="1"/>
      <c r="K10791" s="1"/>
      <c r="O10791" s="1"/>
      <c r="P10791" s="1"/>
      <c r="T10791" s="1"/>
      <c r="U10791" s="1"/>
    </row>
    <row r="10792" spans="8:21" x14ac:dyDescent="0.3">
      <c r="H10792" s="1"/>
      <c r="K10792" s="1"/>
      <c r="O10792" s="1"/>
      <c r="P10792" s="1"/>
      <c r="T10792" s="1"/>
      <c r="U10792" s="1"/>
    </row>
    <row r="10793" spans="8:21" x14ac:dyDescent="0.3">
      <c r="H10793" s="1"/>
      <c r="K10793" s="1"/>
      <c r="O10793" s="1"/>
      <c r="P10793" s="1"/>
      <c r="T10793" s="1"/>
      <c r="U10793" s="1"/>
    </row>
    <row r="10794" spans="8:21" x14ac:dyDescent="0.3">
      <c r="H10794" s="1"/>
      <c r="K10794" s="1"/>
      <c r="O10794" s="1"/>
      <c r="P10794" s="1"/>
      <c r="T10794" s="1"/>
      <c r="U10794" s="1"/>
    </row>
    <row r="10795" spans="8:21" x14ac:dyDescent="0.3">
      <c r="H10795" s="1"/>
      <c r="K10795" s="1"/>
      <c r="O10795" s="1"/>
      <c r="P10795" s="1"/>
      <c r="T10795" s="1"/>
      <c r="U10795" s="1"/>
    </row>
    <row r="10796" spans="8:21" x14ac:dyDescent="0.3">
      <c r="H10796" s="1"/>
      <c r="K10796" s="1"/>
      <c r="O10796" s="1"/>
      <c r="P10796" s="1"/>
      <c r="T10796" s="1"/>
      <c r="U10796" s="1"/>
    </row>
    <row r="10797" spans="8:21" x14ac:dyDescent="0.3">
      <c r="H10797" s="1"/>
      <c r="K10797" s="1"/>
      <c r="O10797" s="1"/>
      <c r="P10797" s="1"/>
      <c r="T10797" s="1"/>
      <c r="U10797" s="1"/>
    </row>
    <row r="10798" spans="8:21" x14ac:dyDescent="0.3">
      <c r="H10798" s="1"/>
      <c r="K10798" s="1"/>
      <c r="O10798" s="1"/>
      <c r="P10798" s="1"/>
      <c r="T10798" s="1"/>
      <c r="U10798" s="1"/>
    </row>
    <row r="10799" spans="8:21" x14ac:dyDescent="0.3">
      <c r="H10799" s="1"/>
      <c r="K10799" s="1"/>
      <c r="O10799" s="1"/>
      <c r="P10799" s="1"/>
      <c r="T10799" s="1"/>
      <c r="U10799" s="1"/>
    </row>
    <row r="10800" spans="8:21" x14ac:dyDescent="0.3">
      <c r="H10800" s="1"/>
      <c r="K10800" s="1"/>
      <c r="O10800" s="1"/>
      <c r="P10800" s="1"/>
      <c r="T10800" s="1"/>
      <c r="U10800" s="1"/>
    </row>
    <row r="10801" spans="8:21" x14ac:dyDescent="0.3">
      <c r="H10801" s="1"/>
      <c r="K10801" s="1"/>
      <c r="O10801" s="1"/>
      <c r="P10801" s="1"/>
      <c r="T10801" s="1"/>
      <c r="U10801" s="1"/>
    </row>
    <row r="10802" spans="8:21" x14ac:dyDescent="0.3">
      <c r="H10802" s="1"/>
      <c r="K10802" s="1"/>
      <c r="O10802" s="1"/>
      <c r="P10802" s="1"/>
      <c r="T10802" s="1"/>
      <c r="U10802" s="1"/>
    </row>
    <row r="10803" spans="8:21" x14ac:dyDescent="0.3">
      <c r="H10803" s="1"/>
      <c r="K10803" s="1"/>
      <c r="O10803" s="1"/>
      <c r="P10803" s="1"/>
      <c r="T10803" s="1"/>
      <c r="U10803" s="1"/>
    </row>
    <row r="10804" spans="8:21" x14ac:dyDescent="0.3">
      <c r="H10804" s="1"/>
      <c r="K10804" s="1"/>
      <c r="O10804" s="1"/>
      <c r="P10804" s="1"/>
      <c r="T10804" s="1"/>
      <c r="U10804" s="1"/>
    </row>
    <row r="10805" spans="8:21" x14ac:dyDescent="0.3">
      <c r="H10805" s="1"/>
      <c r="K10805" s="1"/>
      <c r="O10805" s="1"/>
      <c r="P10805" s="1"/>
      <c r="T10805" s="1"/>
      <c r="U10805" s="1"/>
    </row>
    <row r="10806" spans="8:21" x14ac:dyDescent="0.3">
      <c r="H10806" s="1"/>
      <c r="K10806" s="1"/>
      <c r="O10806" s="1"/>
      <c r="P10806" s="1"/>
      <c r="T10806" s="1"/>
      <c r="U10806" s="1"/>
    </row>
    <row r="10807" spans="8:21" x14ac:dyDescent="0.3">
      <c r="H10807" s="1"/>
      <c r="K10807" s="1"/>
      <c r="O10807" s="1"/>
      <c r="P10807" s="1"/>
      <c r="T10807" s="1"/>
      <c r="U10807" s="1"/>
    </row>
    <row r="10808" spans="8:21" x14ac:dyDescent="0.3">
      <c r="H10808" s="1"/>
      <c r="K10808" s="1"/>
      <c r="O10808" s="1"/>
      <c r="P10808" s="1"/>
      <c r="T10808" s="1"/>
      <c r="U10808" s="1"/>
    </row>
    <row r="10809" spans="8:21" x14ac:dyDescent="0.3">
      <c r="H10809" s="1"/>
      <c r="K10809" s="1"/>
      <c r="O10809" s="1"/>
      <c r="P10809" s="1"/>
      <c r="T10809" s="1"/>
      <c r="U10809" s="1"/>
    </row>
    <row r="10810" spans="8:21" x14ac:dyDescent="0.3">
      <c r="H10810" s="1"/>
      <c r="K10810" s="1"/>
      <c r="O10810" s="1"/>
      <c r="P10810" s="1"/>
      <c r="T10810" s="1"/>
      <c r="U10810" s="1"/>
    </row>
    <row r="10811" spans="8:21" x14ac:dyDescent="0.3">
      <c r="H10811" s="1"/>
      <c r="K10811" s="1"/>
      <c r="O10811" s="1"/>
      <c r="P10811" s="1"/>
      <c r="T10811" s="1"/>
      <c r="U10811" s="1"/>
    </row>
    <row r="10812" spans="8:21" x14ac:dyDescent="0.3">
      <c r="H10812" s="1"/>
      <c r="K10812" s="1"/>
      <c r="O10812" s="1"/>
      <c r="P10812" s="1"/>
      <c r="T10812" s="1"/>
      <c r="U10812" s="1"/>
    </row>
    <row r="10813" spans="8:21" x14ac:dyDescent="0.3">
      <c r="H10813" s="1"/>
      <c r="K10813" s="1"/>
      <c r="O10813" s="1"/>
      <c r="P10813" s="1"/>
      <c r="T10813" s="1"/>
      <c r="U10813" s="1"/>
    </row>
    <row r="10814" spans="8:21" x14ac:dyDescent="0.3">
      <c r="H10814" s="1"/>
      <c r="K10814" s="1"/>
      <c r="O10814" s="1"/>
      <c r="P10814" s="1"/>
      <c r="T10814" s="1"/>
      <c r="U10814" s="1"/>
    </row>
    <row r="10815" spans="8:21" x14ac:dyDescent="0.3">
      <c r="H10815" s="1"/>
      <c r="K10815" s="1"/>
      <c r="O10815" s="1"/>
      <c r="P10815" s="1"/>
      <c r="T10815" s="1"/>
      <c r="U10815" s="1"/>
    </row>
    <row r="10816" spans="8:21" x14ac:dyDescent="0.3">
      <c r="H10816" s="1"/>
      <c r="K10816" s="1"/>
      <c r="O10816" s="1"/>
      <c r="P10816" s="1"/>
      <c r="T10816" s="1"/>
      <c r="U10816" s="1"/>
    </row>
    <row r="10817" spans="8:21" x14ac:dyDescent="0.3">
      <c r="H10817" s="1"/>
      <c r="K10817" s="1"/>
      <c r="O10817" s="1"/>
      <c r="P10817" s="1"/>
      <c r="T10817" s="1"/>
      <c r="U10817" s="1"/>
    </row>
    <row r="10818" spans="8:21" x14ac:dyDescent="0.3">
      <c r="H10818" s="1"/>
      <c r="K10818" s="1"/>
      <c r="O10818" s="1"/>
      <c r="P10818" s="1"/>
      <c r="T10818" s="1"/>
      <c r="U10818" s="1"/>
    </row>
    <row r="10819" spans="8:21" x14ac:dyDescent="0.3">
      <c r="H10819" s="1"/>
      <c r="K10819" s="1"/>
      <c r="O10819" s="1"/>
      <c r="P10819" s="1"/>
      <c r="T10819" s="1"/>
      <c r="U10819" s="1"/>
    </row>
    <row r="10820" spans="8:21" x14ac:dyDescent="0.3">
      <c r="H10820" s="1"/>
      <c r="K10820" s="1"/>
      <c r="O10820" s="1"/>
      <c r="P10820" s="1"/>
      <c r="T10820" s="1"/>
      <c r="U10820" s="1"/>
    </row>
    <row r="10821" spans="8:21" x14ac:dyDescent="0.3">
      <c r="H10821" s="1"/>
      <c r="K10821" s="1"/>
      <c r="O10821" s="1"/>
      <c r="P10821" s="1"/>
      <c r="T10821" s="1"/>
      <c r="U10821" s="1"/>
    </row>
    <row r="10822" spans="8:21" x14ac:dyDescent="0.3">
      <c r="H10822" s="1"/>
      <c r="K10822" s="1"/>
      <c r="O10822" s="1"/>
      <c r="P10822" s="1"/>
      <c r="T10822" s="1"/>
      <c r="U10822" s="1"/>
    </row>
    <row r="10823" spans="8:21" x14ac:dyDescent="0.3">
      <c r="H10823" s="1"/>
      <c r="K10823" s="1"/>
      <c r="O10823" s="1"/>
      <c r="P10823" s="1"/>
      <c r="T10823" s="1"/>
      <c r="U10823" s="1"/>
    </row>
    <row r="10824" spans="8:21" x14ac:dyDescent="0.3">
      <c r="H10824" s="1"/>
      <c r="K10824" s="1"/>
      <c r="O10824" s="1"/>
      <c r="P10824" s="1"/>
      <c r="T10824" s="1"/>
      <c r="U10824" s="1"/>
    </row>
    <row r="10825" spans="8:21" x14ac:dyDescent="0.3">
      <c r="H10825" s="1"/>
      <c r="K10825" s="1"/>
      <c r="O10825" s="1"/>
      <c r="P10825" s="1"/>
      <c r="T10825" s="1"/>
      <c r="U10825" s="1"/>
    </row>
    <row r="10826" spans="8:21" x14ac:dyDescent="0.3">
      <c r="H10826" s="1"/>
      <c r="K10826" s="1"/>
      <c r="O10826" s="1"/>
      <c r="P10826" s="1"/>
      <c r="T10826" s="1"/>
      <c r="U10826" s="1"/>
    </row>
    <row r="10827" spans="8:21" x14ac:dyDescent="0.3">
      <c r="H10827" s="1"/>
      <c r="K10827" s="1"/>
      <c r="O10827" s="1"/>
      <c r="P10827" s="1"/>
      <c r="T10827" s="1"/>
      <c r="U10827" s="1"/>
    </row>
    <row r="10828" spans="8:21" x14ac:dyDescent="0.3">
      <c r="H10828" s="1"/>
      <c r="K10828" s="1"/>
      <c r="O10828" s="1"/>
      <c r="P10828" s="1"/>
      <c r="T10828" s="1"/>
      <c r="U10828" s="1"/>
    </row>
    <row r="10829" spans="8:21" x14ac:dyDescent="0.3">
      <c r="H10829" s="1"/>
      <c r="K10829" s="1"/>
      <c r="O10829" s="1"/>
      <c r="P10829" s="1"/>
      <c r="T10829" s="1"/>
      <c r="U10829" s="1"/>
    </row>
    <row r="10830" spans="8:21" x14ac:dyDescent="0.3">
      <c r="H10830" s="1"/>
      <c r="K10830" s="1"/>
      <c r="O10830" s="1"/>
      <c r="P10830" s="1"/>
      <c r="T10830" s="1"/>
      <c r="U10830" s="1"/>
    </row>
    <row r="10831" spans="8:21" x14ac:dyDescent="0.3">
      <c r="H10831" s="1"/>
      <c r="K10831" s="1"/>
      <c r="O10831" s="1"/>
      <c r="P10831" s="1"/>
      <c r="T10831" s="1"/>
      <c r="U10831" s="1"/>
    </row>
    <row r="10832" spans="8:21" x14ac:dyDescent="0.3">
      <c r="H10832" s="1"/>
      <c r="K10832" s="1"/>
      <c r="O10832" s="1"/>
      <c r="P10832" s="1"/>
      <c r="T10832" s="1"/>
      <c r="U10832" s="1"/>
    </row>
    <row r="10833" spans="8:21" x14ac:dyDescent="0.3">
      <c r="H10833" s="1"/>
      <c r="K10833" s="1"/>
      <c r="O10833" s="1"/>
      <c r="P10833" s="1"/>
      <c r="T10833" s="1"/>
      <c r="U10833" s="1"/>
    </row>
    <row r="10834" spans="8:21" x14ac:dyDescent="0.3">
      <c r="H10834" s="1"/>
      <c r="K10834" s="1"/>
      <c r="O10834" s="1"/>
      <c r="P10834" s="1"/>
      <c r="T10834" s="1"/>
      <c r="U10834" s="1"/>
    </row>
    <row r="10835" spans="8:21" x14ac:dyDescent="0.3">
      <c r="H10835" s="1"/>
      <c r="K10835" s="1"/>
      <c r="O10835" s="1"/>
      <c r="P10835" s="1"/>
      <c r="T10835" s="1"/>
      <c r="U10835" s="1"/>
    </row>
    <row r="10836" spans="8:21" x14ac:dyDescent="0.3">
      <c r="H10836" s="1"/>
      <c r="K10836" s="1"/>
      <c r="O10836" s="1"/>
      <c r="P10836" s="1"/>
      <c r="T10836" s="1"/>
      <c r="U10836" s="1"/>
    </row>
    <row r="10837" spans="8:21" x14ac:dyDescent="0.3">
      <c r="H10837" s="1"/>
      <c r="K10837" s="1"/>
      <c r="O10837" s="1"/>
      <c r="P10837" s="1"/>
      <c r="T10837" s="1"/>
      <c r="U10837" s="1"/>
    </row>
    <row r="10838" spans="8:21" x14ac:dyDescent="0.3">
      <c r="H10838" s="1"/>
      <c r="K10838" s="1"/>
      <c r="O10838" s="1"/>
      <c r="P10838" s="1"/>
      <c r="T10838" s="1"/>
      <c r="U10838" s="1"/>
    </row>
    <row r="10839" spans="8:21" x14ac:dyDescent="0.3">
      <c r="H10839" s="1"/>
      <c r="K10839" s="1"/>
      <c r="O10839" s="1"/>
      <c r="P10839" s="1"/>
      <c r="T10839" s="1"/>
      <c r="U10839" s="1"/>
    </row>
    <row r="10840" spans="8:21" x14ac:dyDescent="0.3">
      <c r="H10840" s="1"/>
      <c r="K10840" s="1"/>
      <c r="O10840" s="1"/>
      <c r="P10840" s="1"/>
      <c r="T10840" s="1"/>
      <c r="U10840" s="1"/>
    </row>
    <row r="10841" spans="8:21" x14ac:dyDescent="0.3">
      <c r="H10841" s="1"/>
      <c r="K10841" s="1"/>
      <c r="O10841" s="1"/>
      <c r="P10841" s="1"/>
      <c r="T10841" s="1"/>
      <c r="U10841" s="1"/>
    </row>
    <row r="10842" spans="8:21" x14ac:dyDescent="0.3">
      <c r="H10842" s="1"/>
      <c r="K10842" s="1"/>
      <c r="O10842" s="1"/>
      <c r="P10842" s="1"/>
      <c r="T10842" s="1"/>
      <c r="U10842" s="1"/>
    </row>
    <row r="10843" spans="8:21" x14ac:dyDescent="0.3">
      <c r="H10843" s="1"/>
      <c r="K10843" s="1"/>
      <c r="O10843" s="1"/>
      <c r="P10843" s="1"/>
      <c r="T10843" s="1"/>
      <c r="U10843" s="1"/>
    </row>
    <row r="10844" spans="8:21" x14ac:dyDescent="0.3">
      <c r="H10844" s="1"/>
      <c r="K10844" s="1"/>
      <c r="O10844" s="1"/>
      <c r="P10844" s="1"/>
      <c r="T10844" s="1"/>
      <c r="U10844" s="1"/>
    </row>
    <row r="10845" spans="8:21" x14ac:dyDescent="0.3">
      <c r="H10845" s="1"/>
      <c r="K10845" s="1"/>
      <c r="O10845" s="1"/>
      <c r="P10845" s="1"/>
      <c r="T10845" s="1"/>
      <c r="U10845" s="1"/>
    </row>
    <row r="10846" spans="8:21" x14ac:dyDescent="0.3">
      <c r="H10846" s="1"/>
      <c r="K10846" s="1"/>
      <c r="O10846" s="1"/>
      <c r="P10846" s="1"/>
      <c r="T10846" s="1"/>
      <c r="U10846" s="1"/>
    </row>
    <row r="10847" spans="8:21" x14ac:dyDescent="0.3">
      <c r="H10847" s="1"/>
      <c r="K10847" s="1"/>
      <c r="O10847" s="1"/>
      <c r="P10847" s="1"/>
      <c r="T10847" s="1"/>
      <c r="U10847" s="1"/>
    </row>
    <row r="10848" spans="8:21" x14ac:dyDescent="0.3">
      <c r="H10848" s="1"/>
      <c r="K10848" s="1"/>
      <c r="O10848" s="1"/>
      <c r="P10848" s="1"/>
      <c r="T10848" s="1"/>
      <c r="U10848" s="1"/>
    </row>
    <row r="10849" spans="8:21" x14ac:dyDescent="0.3">
      <c r="H10849" s="1"/>
      <c r="K10849" s="1"/>
      <c r="O10849" s="1"/>
      <c r="P10849" s="1"/>
      <c r="T10849" s="1"/>
      <c r="U10849" s="1"/>
    </row>
    <row r="10850" spans="8:21" x14ac:dyDescent="0.3">
      <c r="H10850" s="1"/>
      <c r="K10850" s="1"/>
      <c r="O10850" s="1"/>
      <c r="P10850" s="1"/>
      <c r="T10850" s="1"/>
      <c r="U10850" s="1"/>
    </row>
    <row r="10851" spans="8:21" x14ac:dyDescent="0.3">
      <c r="H10851" s="1"/>
      <c r="K10851" s="1"/>
      <c r="O10851" s="1"/>
      <c r="P10851" s="1"/>
      <c r="T10851" s="1"/>
      <c r="U10851" s="1"/>
    </row>
    <row r="10852" spans="8:21" x14ac:dyDescent="0.3">
      <c r="H10852" s="1"/>
      <c r="K10852" s="1"/>
      <c r="O10852" s="1"/>
      <c r="P10852" s="1"/>
      <c r="T10852" s="1"/>
      <c r="U10852" s="1"/>
    </row>
    <row r="10853" spans="8:21" x14ac:dyDescent="0.3">
      <c r="H10853" s="1"/>
      <c r="K10853" s="1"/>
      <c r="O10853" s="1"/>
      <c r="P10853" s="1"/>
      <c r="T10853" s="1"/>
      <c r="U10853" s="1"/>
    </row>
    <row r="10854" spans="8:21" x14ac:dyDescent="0.3">
      <c r="H10854" s="1"/>
      <c r="K10854" s="1"/>
      <c r="O10854" s="1"/>
      <c r="P10854" s="1"/>
      <c r="T10854" s="1"/>
      <c r="U10854" s="1"/>
    </row>
    <row r="10855" spans="8:21" x14ac:dyDescent="0.3">
      <c r="H10855" s="1"/>
      <c r="K10855" s="1"/>
      <c r="O10855" s="1"/>
      <c r="P10855" s="1"/>
      <c r="T10855" s="1"/>
      <c r="U10855" s="1"/>
    </row>
    <row r="10856" spans="8:21" x14ac:dyDescent="0.3">
      <c r="H10856" s="1"/>
      <c r="K10856" s="1"/>
      <c r="O10856" s="1"/>
      <c r="P10856" s="1"/>
      <c r="T10856" s="1"/>
      <c r="U10856" s="1"/>
    </row>
    <row r="10857" spans="8:21" x14ac:dyDescent="0.3">
      <c r="H10857" s="1"/>
      <c r="K10857" s="1"/>
      <c r="O10857" s="1"/>
      <c r="P10857" s="1"/>
      <c r="T10857" s="1"/>
      <c r="U10857" s="1"/>
    </row>
    <row r="10858" spans="8:21" x14ac:dyDescent="0.3">
      <c r="H10858" s="1"/>
      <c r="K10858" s="1"/>
      <c r="O10858" s="1"/>
      <c r="P10858" s="1"/>
      <c r="T10858" s="1"/>
      <c r="U10858" s="1"/>
    </row>
    <row r="10859" spans="8:21" x14ac:dyDescent="0.3">
      <c r="H10859" s="1"/>
      <c r="K10859" s="1"/>
      <c r="O10859" s="1"/>
      <c r="P10859" s="1"/>
      <c r="T10859" s="1"/>
      <c r="U10859" s="1"/>
    </row>
    <row r="10860" spans="8:21" x14ac:dyDescent="0.3">
      <c r="H10860" s="1"/>
      <c r="K10860" s="1"/>
      <c r="O10860" s="1"/>
      <c r="P10860" s="1"/>
      <c r="T10860" s="1"/>
      <c r="U10860" s="1"/>
    </row>
    <row r="10861" spans="8:21" x14ac:dyDescent="0.3">
      <c r="H10861" s="1"/>
      <c r="K10861" s="1"/>
      <c r="O10861" s="1"/>
      <c r="P10861" s="1"/>
      <c r="T10861" s="1"/>
      <c r="U10861" s="1"/>
    </row>
    <row r="10862" spans="8:21" x14ac:dyDescent="0.3">
      <c r="H10862" s="1"/>
      <c r="K10862" s="1"/>
      <c r="O10862" s="1"/>
      <c r="P10862" s="1"/>
      <c r="T10862" s="1"/>
      <c r="U10862" s="1"/>
    </row>
    <row r="10863" spans="8:21" x14ac:dyDescent="0.3">
      <c r="H10863" s="1"/>
      <c r="K10863" s="1"/>
      <c r="O10863" s="1"/>
      <c r="P10863" s="1"/>
      <c r="T10863" s="1"/>
      <c r="U10863" s="1"/>
    </row>
    <row r="10864" spans="8:21" x14ac:dyDescent="0.3">
      <c r="H10864" s="1"/>
      <c r="K10864" s="1"/>
      <c r="O10864" s="1"/>
      <c r="P10864" s="1"/>
      <c r="T10864" s="1"/>
      <c r="U10864" s="1"/>
    </row>
    <row r="10865" spans="8:21" x14ac:dyDescent="0.3">
      <c r="H10865" s="1"/>
      <c r="K10865" s="1"/>
      <c r="O10865" s="1"/>
      <c r="P10865" s="1"/>
      <c r="T10865" s="1"/>
      <c r="U10865" s="1"/>
    </row>
    <row r="10866" spans="8:21" x14ac:dyDescent="0.3">
      <c r="H10866" s="1"/>
      <c r="K10866" s="1"/>
      <c r="O10866" s="1"/>
      <c r="P10866" s="1"/>
      <c r="T10866" s="1"/>
      <c r="U10866" s="1"/>
    </row>
    <row r="10867" spans="8:21" x14ac:dyDescent="0.3">
      <c r="H10867" s="1"/>
      <c r="K10867" s="1"/>
      <c r="O10867" s="1"/>
      <c r="P10867" s="1"/>
      <c r="T10867" s="1"/>
      <c r="U10867" s="1"/>
    </row>
    <row r="10868" spans="8:21" x14ac:dyDescent="0.3">
      <c r="H10868" s="1"/>
      <c r="K10868" s="1"/>
      <c r="O10868" s="1"/>
      <c r="P10868" s="1"/>
      <c r="T10868" s="1"/>
      <c r="U10868" s="1"/>
    </row>
    <row r="10869" spans="8:21" x14ac:dyDescent="0.3">
      <c r="H10869" s="1"/>
      <c r="K10869" s="1"/>
      <c r="O10869" s="1"/>
      <c r="P10869" s="1"/>
      <c r="T10869" s="1"/>
      <c r="U10869" s="1"/>
    </row>
    <row r="10870" spans="8:21" x14ac:dyDescent="0.3">
      <c r="H10870" s="1"/>
      <c r="K10870" s="1"/>
      <c r="O10870" s="1"/>
      <c r="P10870" s="1"/>
      <c r="T10870" s="1"/>
      <c r="U10870" s="1"/>
    </row>
    <row r="10871" spans="8:21" x14ac:dyDescent="0.3">
      <c r="H10871" s="1"/>
      <c r="K10871" s="1"/>
      <c r="O10871" s="1"/>
      <c r="P10871" s="1"/>
      <c r="T10871" s="1"/>
      <c r="U10871" s="1"/>
    </row>
    <row r="10872" spans="8:21" x14ac:dyDescent="0.3">
      <c r="H10872" s="1"/>
      <c r="K10872" s="1"/>
      <c r="O10872" s="1"/>
      <c r="P10872" s="1"/>
      <c r="T10872" s="1"/>
      <c r="U10872" s="1"/>
    </row>
    <row r="10873" spans="8:21" x14ac:dyDescent="0.3">
      <c r="H10873" s="1"/>
      <c r="K10873" s="1"/>
      <c r="O10873" s="1"/>
      <c r="P10873" s="1"/>
      <c r="T10873" s="1"/>
      <c r="U10873" s="1"/>
    </row>
    <row r="10874" spans="8:21" x14ac:dyDescent="0.3">
      <c r="H10874" s="1"/>
      <c r="K10874" s="1"/>
      <c r="O10874" s="1"/>
      <c r="P10874" s="1"/>
      <c r="T10874" s="1"/>
      <c r="U10874" s="1"/>
    </row>
    <row r="10875" spans="8:21" x14ac:dyDescent="0.3">
      <c r="H10875" s="1"/>
      <c r="K10875" s="1"/>
      <c r="O10875" s="1"/>
      <c r="P10875" s="1"/>
      <c r="T10875" s="1"/>
      <c r="U10875" s="1"/>
    </row>
    <row r="10876" spans="8:21" x14ac:dyDescent="0.3">
      <c r="H10876" s="1"/>
      <c r="K10876" s="1"/>
      <c r="O10876" s="1"/>
      <c r="P10876" s="1"/>
      <c r="T10876" s="1"/>
      <c r="U10876" s="1"/>
    </row>
    <row r="10877" spans="8:21" x14ac:dyDescent="0.3">
      <c r="H10877" s="1"/>
      <c r="K10877" s="1"/>
      <c r="O10877" s="1"/>
      <c r="P10877" s="1"/>
      <c r="T10877" s="1"/>
      <c r="U10877" s="1"/>
    </row>
    <row r="10878" spans="8:21" x14ac:dyDescent="0.3">
      <c r="H10878" s="1"/>
      <c r="K10878" s="1"/>
      <c r="O10878" s="1"/>
      <c r="P10878" s="1"/>
      <c r="T10878" s="1"/>
      <c r="U10878" s="1"/>
    </row>
    <row r="10879" spans="8:21" x14ac:dyDescent="0.3">
      <c r="H10879" s="1"/>
      <c r="K10879" s="1"/>
      <c r="O10879" s="1"/>
      <c r="P10879" s="1"/>
      <c r="T10879" s="1"/>
      <c r="U10879" s="1"/>
    </row>
    <row r="10880" spans="8:21" x14ac:dyDescent="0.3">
      <c r="H10880" s="1"/>
      <c r="K10880" s="1"/>
      <c r="O10880" s="1"/>
      <c r="P10880" s="1"/>
      <c r="T10880" s="1"/>
      <c r="U10880" s="1"/>
    </row>
    <row r="10881" spans="8:21" x14ac:dyDescent="0.3">
      <c r="H10881" s="1"/>
      <c r="K10881" s="1"/>
      <c r="O10881" s="1"/>
      <c r="P10881" s="1"/>
      <c r="T10881" s="1"/>
      <c r="U10881" s="1"/>
    </row>
    <row r="10882" spans="8:21" x14ac:dyDescent="0.3">
      <c r="H10882" s="1"/>
      <c r="K10882" s="1"/>
      <c r="O10882" s="1"/>
      <c r="P10882" s="1"/>
      <c r="T10882" s="1"/>
      <c r="U10882" s="1"/>
    </row>
    <row r="10883" spans="8:21" x14ac:dyDescent="0.3">
      <c r="H10883" s="1"/>
      <c r="K10883" s="1"/>
      <c r="O10883" s="1"/>
      <c r="P10883" s="1"/>
      <c r="T10883" s="1"/>
      <c r="U10883" s="1"/>
    </row>
    <row r="10884" spans="8:21" x14ac:dyDescent="0.3">
      <c r="H10884" s="1"/>
      <c r="K10884" s="1"/>
      <c r="O10884" s="1"/>
      <c r="P10884" s="1"/>
      <c r="T10884" s="1"/>
      <c r="U10884" s="1"/>
    </row>
    <row r="10885" spans="8:21" x14ac:dyDescent="0.3">
      <c r="H10885" s="1"/>
      <c r="K10885" s="1"/>
      <c r="O10885" s="1"/>
      <c r="P10885" s="1"/>
      <c r="T10885" s="1"/>
      <c r="U10885" s="1"/>
    </row>
    <row r="10886" spans="8:21" x14ac:dyDescent="0.3">
      <c r="H10886" s="1"/>
      <c r="K10886" s="1"/>
      <c r="O10886" s="1"/>
      <c r="P10886" s="1"/>
      <c r="T10886" s="1"/>
      <c r="U10886" s="1"/>
    </row>
    <row r="10887" spans="8:21" x14ac:dyDescent="0.3">
      <c r="H10887" s="1"/>
      <c r="K10887" s="1"/>
      <c r="O10887" s="1"/>
      <c r="P10887" s="1"/>
      <c r="T10887" s="1"/>
      <c r="U10887" s="1"/>
    </row>
    <row r="10888" spans="8:21" x14ac:dyDescent="0.3">
      <c r="H10888" s="1"/>
      <c r="K10888" s="1"/>
      <c r="O10888" s="1"/>
      <c r="P10888" s="1"/>
      <c r="T10888" s="1"/>
      <c r="U10888" s="1"/>
    </row>
    <row r="10889" spans="8:21" x14ac:dyDescent="0.3">
      <c r="H10889" s="1"/>
      <c r="K10889" s="1"/>
      <c r="O10889" s="1"/>
      <c r="P10889" s="1"/>
      <c r="T10889" s="1"/>
      <c r="U10889" s="1"/>
    </row>
    <row r="10890" spans="8:21" x14ac:dyDescent="0.3">
      <c r="H10890" s="1"/>
      <c r="K10890" s="1"/>
      <c r="O10890" s="1"/>
      <c r="P10890" s="1"/>
      <c r="T10890" s="1"/>
      <c r="U10890" s="1"/>
    </row>
    <row r="10891" spans="8:21" x14ac:dyDescent="0.3">
      <c r="H10891" s="1"/>
      <c r="K10891" s="1"/>
      <c r="O10891" s="1"/>
      <c r="P10891" s="1"/>
      <c r="T10891" s="1"/>
      <c r="U10891" s="1"/>
    </row>
    <row r="10892" spans="8:21" x14ac:dyDescent="0.3">
      <c r="H10892" s="1"/>
      <c r="K10892" s="1"/>
      <c r="O10892" s="1"/>
      <c r="P10892" s="1"/>
      <c r="T10892" s="1"/>
      <c r="U10892" s="1"/>
    </row>
    <row r="10893" spans="8:21" x14ac:dyDescent="0.3">
      <c r="H10893" s="1"/>
      <c r="K10893" s="1"/>
      <c r="O10893" s="1"/>
      <c r="P10893" s="1"/>
      <c r="T10893" s="1"/>
      <c r="U10893" s="1"/>
    </row>
    <row r="10894" spans="8:21" x14ac:dyDescent="0.3">
      <c r="H10894" s="1"/>
      <c r="K10894" s="1"/>
      <c r="O10894" s="1"/>
      <c r="P10894" s="1"/>
      <c r="T10894" s="1"/>
      <c r="U10894" s="1"/>
    </row>
    <row r="10895" spans="8:21" x14ac:dyDescent="0.3">
      <c r="H10895" s="1"/>
      <c r="K10895" s="1"/>
      <c r="O10895" s="1"/>
      <c r="P10895" s="1"/>
      <c r="T10895" s="1"/>
      <c r="U10895" s="1"/>
    </row>
    <row r="10896" spans="8:21" x14ac:dyDescent="0.3">
      <c r="H10896" s="1"/>
      <c r="K10896" s="1"/>
      <c r="O10896" s="1"/>
      <c r="P10896" s="1"/>
      <c r="T10896" s="1"/>
      <c r="U10896" s="1"/>
    </row>
    <row r="10897" spans="8:21" x14ac:dyDescent="0.3">
      <c r="H10897" s="1"/>
      <c r="K10897" s="1"/>
      <c r="O10897" s="1"/>
      <c r="P10897" s="1"/>
      <c r="T10897" s="1"/>
      <c r="U10897" s="1"/>
    </row>
    <row r="10898" spans="8:21" x14ac:dyDescent="0.3">
      <c r="H10898" s="1"/>
      <c r="K10898" s="1"/>
      <c r="O10898" s="1"/>
      <c r="P10898" s="1"/>
      <c r="T10898" s="1"/>
      <c r="U10898" s="1"/>
    </row>
    <row r="10899" spans="8:21" x14ac:dyDescent="0.3">
      <c r="H10899" s="1"/>
      <c r="K10899" s="1"/>
      <c r="O10899" s="1"/>
      <c r="P10899" s="1"/>
      <c r="T10899" s="1"/>
      <c r="U10899" s="1"/>
    </row>
    <row r="10900" spans="8:21" x14ac:dyDescent="0.3">
      <c r="H10900" s="1"/>
      <c r="K10900" s="1"/>
      <c r="O10900" s="1"/>
      <c r="P10900" s="1"/>
      <c r="T10900" s="1"/>
      <c r="U10900" s="1"/>
    </row>
    <row r="10901" spans="8:21" x14ac:dyDescent="0.3">
      <c r="H10901" s="1"/>
      <c r="K10901" s="1"/>
      <c r="O10901" s="1"/>
      <c r="P10901" s="1"/>
      <c r="T10901" s="1"/>
      <c r="U10901" s="1"/>
    </row>
    <row r="10902" spans="8:21" x14ac:dyDescent="0.3">
      <c r="H10902" s="1"/>
      <c r="K10902" s="1"/>
      <c r="O10902" s="1"/>
      <c r="P10902" s="1"/>
      <c r="T10902" s="1"/>
      <c r="U10902" s="1"/>
    </row>
    <row r="10903" spans="8:21" x14ac:dyDescent="0.3">
      <c r="H10903" s="1"/>
      <c r="K10903" s="1"/>
      <c r="O10903" s="1"/>
      <c r="P10903" s="1"/>
      <c r="T10903" s="1"/>
      <c r="U10903" s="1"/>
    </row>
    <row r="10904" spans="8:21" x14ac:dyDescent="0.3">
      <c r="H10904" s="1"/>
      <c r="K10904" s="1"/>
      <c r="O10904" s="1"/>
      <c r="P10904" s="1"/>
      <c r="T10904" s="1"/>
      <c r="U10904" s="1"/>
    </row>
    <row r="10905" spans="8:21" x14ac:dyDescent="0.3">
      <c r="H10905" s="1"/>
      <c r="K10905" s="1"/>
      <c r="O10905" s="1"/>
      <c r="P10905" s="1"/>
      <c r="T10905" s="1"/>
      <c r="U10905" s="1"/>
    </row>
    <row r="10906" spans="8:21" x14ac:dyDescent="0.3">
      <c r="H10906" s="1"/>
      <c r="K10906" s="1"/>
      <c r="O10906" s="1"/>
      <c r="P10906" s="1"/>
      <c r="T10906" s="1"/>
      <c r="U10906" s="1"/>
    </row>
    <row r="10907" spans="8:21" x14ac:dyDescent="0.3">
      <c r="H10907" s="1"/>
      <c r="K10907" s="1"/>
      <c r="O10907" s="1"/>
      <c r="P10907" s="1"/>
      <c r="T10907" s="1"/>
      <c r="U10907" s="1"/>
    </row>
    <row r="10908" spans="8:21" x14ac:dyDescent="0.3">
      <c r="H10908" s="1"/>
      <c r="K10908" s="1"/>
      <c r="O10908" s="1"/>
      <c r="P10908" s="1"/>
      <c r="T10908" s="1"/>
      <c r="U10908" s="1"/>
    </row>
    <row r="10909" spans="8:21" x14ac:dyDescent="0.3">
      <c r="H10909" s="1"/>
      <c r="K10909" s="1"/>
      <c r="O10909" s="1"/>
      <c r="P10909" s="1"/>
      <c r="T10909" s="1"/>
      <c r="U10909" s="1"/>
    </row>
    <row r="10910" spans="8:21" x14ac:dyDescent="0.3">
      <c r="H10910" s="1"/>
      <c r="K10910" s="1"/>
      <c r="O10910" s="1"/>
      <c r="P10910" s="1"/>
      <c r="T10910" s="1"/>
      <c r="U10910" s="1"/>
    </row>
    <row r="10911" spans="8:21" x14ac:dyDescent="0.3">
      <c r="H10911" s="1"/>
      <c r="K10911" s="1"/>
      <c r="O10911" s="1"/>
      <c r="P10911" s="1"/>
      <c r="T10911" s="1"/>
      <c r="U10911" s="1"/>
    </row>
    <row r="10912" spans="8:21" x14ac:dyDescent="0.3">
      <c r="H10912" s="1"/>
      <c r="K10912" s="1"/>
      <c r="O10912" s="1"/>
      <c r="P10912" s="1"/>
      <c r="T10912" s="1"/>
      <c r="U10912" s="1"/>
    </row>
    <row r="10913" spans="8:21" x14ac:dyDescent="0.3">
      <c r="H10913" s="1"/>
      <c r="K10913" s="1"/>
      <c r="O10913" s="1"/>
      <c r="P10913" s="1"/>
      <c r="T10913" s="1"/>
      <c r="U10913" s="1"/>
    </row>
    <row r="10914" spans="8:21" x14ac:dyDescent="0.3">
      <c r="H10914" s="1"/>
      <c r="K10914" s="1"/>
      <c r="O10914" s="1"/>
      <c r="P10914" s="1"/>
      <c r="T10914" s="1"/>
      <c r="U10914" s="1"/>
    </row>
    <row r="10915" spans="8:21" x14ac:dyDescent="0.3">
      <c r="H10915" s="1"/>
      <c r="K10915" s="1"/>
      <c r="O10915" s="1"/>
      <c r="P10915" s="1"/>
      <c r="T10915" s="1"/>
      <c r="U10915" s="1"/>
    </row>
    <row r="10916" spans="8:21" x14ac:dyDescent="0.3">
      <c r="H10916" s="1"/>
      <c r="K10916" s="1"/>
      <c r="O10916" s="1"/>
      <c r="P10916" s="1"/>
      <c r="T10916" s="1"/>
      <c r="U10916" s="1"/>
    </row>
    <row r="10917" spans="8:21" x14ac:dyDescent="0.3">
      <c r="H10917" s="1"/>
      <c r="K10917" s="1"/>
      <c r="O10917" s="1"/>
      <c r="P10917" s="1"/>
      <c r="T10917" s="1"/>
      <c r="U10917" s="1"/>
    </row>
    <row r="10918" spans="8:21" x14ac:dyDescent="0.3">
      <c r="H10918" s="1"/>
      <c r="K10918" s="1"/>
      <c r="O10918" s="1"/>
      <c r="P10918" s="1"/>
      <c r="T10918" s="1"/>
      <c r="U10918" s="1"/>
    </row>
    <row r="10919" spans="8:21" x14ac:dyDescent="0.3">
      <c r="H10919" s="1"/>
      <c r="K10919" s="1"/>
      <c r="O10919" s="1"/>
      <c r="P10919" s="1"/>
      <c r="T10919" s="1"/>
      <c r="U10919" s="1"/>
    </row>
    <row r="10920" spans="8:21" x14ac:dyDescent="0.3">
      <c r="H10920" s="1"/>
      <c r="K10920" s="1"/>
      <c r="O10920" s="1"/>
      <c r="P10920" s="1"/>
      <c r="T10920" s="1"/>
      <c r="U10920" s="1"/>
    </row>
    <row r="10921" spans="8:21" x14ac:dyDescent="0.3">
      <c r="H10921" s="1"/>
      <c r="K10921" s="1"/>
      <c r="O10921" s="1"/>
      <c r="P10921" s="1"/>
      <c r="T10921" s="1"/>
      <c r="U10921" s="1"/>
    </row>
    <row r="10922" spans="8:21" x14ac:dyDescent="0.3">
      <c r="H10922" s="1"/>
      <c r="K10922" s="1"/>
      <c r="O10922" s="1"/>
      <c r="P10922" s="1"/>
      <c r="T10922" s="1"/>
      <c r="U10922" s="1"/>
    </row>
    <row r="10923" spans="8:21" x14ac:dyDescent="0.3">
      <c r="H10923" s="1"/>
      <c r="K10923" s="1"/>
      <c r="O10923" s="1"/>
      <c r="P10923" s="1"/>
      <c r="T10923" s="1"/>
      <c r="U10923" s="1"/>
    </row>
    <row r="10924" spans="8:21" x14ac:dyDescent="0.3">
      <c r="H10924" s="1"/>
      <c r="K10924" s="1"/>
      <c r="O10924" s="1"/>
      <c r="P10924" s="1"/>
      <c r="T10924" s="1"/>
      <c r="U10924" s="1"/>
    </row>
    <row r="10925" spans="8:21" x14ac:dyDescent="0.3">
      <c r="H10925" s="1"/>
      <c r="K10925" s="1"/>
      <c r="O10925" s="1"/>
      <c r="P10925" s="1"/>
      <c r="T10925" s="1"/>
      <c r="U10925" s="1"/>
    </row>
    <row r="10926" spans="8:21" x14ac:dyDescent="0.3">
      <c r="H10926" s="1"/>
      <c r="K10926" s="1"/>
      <c r="O10926" s="1"/>
      <c r="P10926" s="1"/>
      <c r="T10926" s="1"/>
      <c r="U10926" s="1"/>
    </row>
    <row r="10927" spans="8:21" x14ac:dyDescent="0.3">
      <c r="H10927" s="1"/>
      <c r="K10927" s="1"/>
      <c r="O10927" s="1"/>
      <c r="P10927" s="1"/>
      <c r="T10927" s="1"/>
      <c r="U10927" s="1"/>
    </row>
    <row r="10928" spans="8:21" x14ac:dyDescent="0.3">
      <c r="H10928" s="1"/>
      <c r="K10928" s="1"/>
      <c r="O10928" s="1"/>
      <c r="P10928" s="1"/>
      <c r="T10928" s="1"/>
      <c r="U10928" s="1"/>
    </row>
    <row r="10929" spans="8:21" x14ac:dyDescent="0.3">
      <c r="H10929" s="1"/>
      <c r="K10929" s="1"/>
      <c r="O10929" s="1"/>
      <c r="P10929" s="1"/>
      <c r="T10929" s="1"/>
      <c r="U10929" s="1"/>
    </row>
    <row r="10930" spans="8:21" x14ac:dyDescent="0.3">
      <c r="H10930" s="1"/>
      <c r="K10930" s="1"/>
      <c r="O10930" s="1"/>
      <c r="P10930" s="1"/>
      <c r="T10930" s="1"/>
      <c r="U10930" s="1"/>
    </row>
    <row r="10931" spans="8:21" x14ac:dyDescent="0.3">
      <c r="H10931" s="1"/>
      <c r="K10931" s="1"/>
      <c r="O10931" s="1"/>
      <c r="P10931" s="1"/>
      <c r="T10931" s="1"/>
      <c r="U10931" s="1"/>
    </row>
    <row r="10932" spans="8:21" x14ac:dyDescent="0.3">
      <c r="H10932" s="1"/>
      <c r="K10932" s="1"/>
      <c r="O10932" s="1"/>
      <c r="P10932" s="1"/>
      <c r="T10932" s="1"/>
      <c r="U10932" s="1"/>
    </row>
    <row r="10933" spans="8:21" x14ac:dyDescent="0.3">
      <c r="H10933" s="1"/>
      <c r="K10933" s="1"/>
      <c r="O10933" s="1"/>
      <c r="P10933" s="1"/>
      <c r="T10933" s="1"/>
      <c r="U10933" s="1"/>
    </row>
    <row r="10934" spans="8:21" x14ac:dyDescent="0.3">
      <c r="H10934" s="1"/>
      <c r="K10934" s="1"/>
      <c r="O10934" s="1"/>
      <c r="P10934" s="1"/>
      <c r="T10934" s="1"/>
      <c r="U10934" s="1"/>
    </row>
    <row r="10935" spans="8:21" x14ac:dyDescent="0.3">
      <c r="H10935" s="1"/>
      <c r="K10935" s="1"/>
      <c r="O10935" s="1"/>
      <c r="P10935" s="1"/>
      <c r="T10935" s="1"/>
      <c r="U10935" s="1"/>
    </row>
    <row r="10936" spans="8:21" x14ac:dyDescent="0.3">
      <c r="H10936" s="1"/>
      <c r="K10936" s="1"/>
      <c r="O10936" s="1"/>
      <c r="P10936" s="1"/>
      <c r="T10936" s="1"/>
      <c r="U10936" s="1"/>
    </row>
    <row r="10937" spans="8:21" x14ac:dyDescent="0.3">
      <c r="H10937" s="1"/>
      <c r="K10937" s="1"/>
      <c r="O10937" s="1"/>
      <c r="P10937" s="1"/>
      <c r="T10937" s="1"/>
      <c r="U10937" s="1"/>
    </row>
    <row r="10938" spans="8:21" x14ac:dyDescent="0.3">
      <c r="H10938" s="1"/>
      <c r="K10938" s="1"/>
      <c r="O10938" s="1"/>
      <c r="P10938" s="1"/>
      <c r="T10938" s="1"/>
      <c r="U10938" s="1"/>
    </row>
    <row r="10939" spans="8:21" x14ac:dyDescent="0.3">
      <c r="H10939" s="1"/>
      <c r="K10939" s="1"/>
      <c r="O10939" s="1"/>
      <c r="P10939" s="1"/>
      <c r="T10939" s="1"/>
      <c r="U10939" s="1"/>
    </row>
    <row r="10940" spans="8:21" x14ac:dyDescent="0.3">
      <c r="H10940" s="1"/>
      <c r="K10940" s="1"/>
      <c r="O10940" s="1"/>
      <c r="P10940" s="1"/>
      <c r="T10940" s="1"/>
      <c r="U10940" s="1"/>
    </row>
    <row r="10941" spans="8:21" x14ac:dyDescent="0.3">
      <c r="H10941" s="1"/>
      <c r="K10941" s="1"/>
      <c r="O10941" s="1"/>
      <c r="P10941" s="1"/>
      <c r="T10941" s="1"/>
      <c r="U10941" s="1"/>
    </row>
    <row r="10942" spans="8:21" x14ac:dyDescent="0.3">
      <c r="H10942" s="1"/>
      <c r="K10942" s="1"/>
      <c r="O10942" s="1"/>
      <c r="P10942" s="1"/>
      <c r="T10942" s="1"/>
      <c r="U10942" s="1"/>
    </row>
    <row r="10943" spans="8:21" x14ac:dyDescent="0.3">
      <c r="H10943" s="1"/>
      <c r="K10943" s="1"/>
      <c r="O10943" s="1"/>
      <c r="P10943" s="1"/>
      <c r="T10943" s="1"/>
      <c r="U10943" s="1"/>
    </row>
    <row r="10944" spans="8:21" x14ac:dyDescent="0.3">
      <c r="H10944" s="1"/>
      <c r="K10944" s="1"/>
      <c r="O10944" s="1"/>
      <c r="P10944" s="1"/>
      <c r="T10944" s="1"/>
      <c r="U10944" s="1"/>
    </row>
    <row r="10945" spans="8:21" x14ac:dyDescent="0.3">
      <c r="H10945" s="1"/>
      <c r="K10945" s="1"/>
      <c r="O10945" s="1"/>
      <c r="P10945" s="1"/>
      <c r="T10945" s="1"/>
      <c r="U10945" s="1"/>
    </row>
    <row r="10946" spans="8:21" x14ac:dyDescent="0.3">
      <c r="H10946" s="1"/>
      <c r="K10946" s="1"/>
      <c r="O10946" s="1"/>
      <c r="P10946" s="1"/>
      <c r="T10946" s="1"/>
      <c r="U10946" s="1"/>
    </row>
    <row r="10947" spans="8:21" x14ac:dyDescent="0.3">
      <c r="H10947" s="1"/>
      <c r="K10947" s="1"/>
      <c r="O10947" s="1"/>
      <c r="P10947" s="1"/>
      <c r="T10947" s="1"/>
      <c r="U10947" s="1"/>
    </row>
    <row r="10948" spans="8:21" x14ac:dyDescent="0.3">
      <c r="H10948" s="1"/>
      <c r="K10948" s="1"/>
      <c r="O10948" s="1"/>
      <c r="P10948" s="1"/>
      <c r="T10948" s="1"/>
      <c r="U10948" s="1"/>
    </row>
    <row r="10949" spans="8:21" x14ac:dyDescent="0.3">
      <c r="H10949" s="1"/>
      <c r="K10949" s="1"/>
      <c r="O10949" s="1"/>
      <c r="P10949" s="1"/>
      <c r="T10949" s="1"/>
      <c r="U10949" s="1"/>
    </row>
    <row r="10950" spans="8:21" x14ac:dyDescent="0.3">
      <c r="H10950" s="1"/>
      <c r="K10950" s="1"/>
      <c r="O10950" s="1"/>
      <c r="P10950" s="1"/>
      <c r="T10950" s="1"/>
      <c r="U10950" s="1"/>
    </row>
    <row r="10951" spans="8:21" x14ac:dyDescent="0.3">
      <c r="H10951" s="1"/>
      <c r="K10951" s="1"/>
      <c r="O10951" s="1"/>
      <c r="P10951" s="1"/>
      <c r="T10951" s="1"/>
      <c r="U10951" s="1"/>
    </row>
    <row r="10952" spans="8:21" x14ac:dyDescent="0.3">
      <c r="H10952" s="1"/>
      <c r="K10952" s="1"/>
      <c r="O10952" s="1"/>
      <c r="P10952" s="1"/>
      <c r="T10952" s="1"/>
      <c r="U10952" s="1"/>
    </row>
    <row r="10953" spans="8:21" x14ac:dyDescent="0.3">
      <c r="H10953" s="1"/>
      <c r="K10953" s="1"/>
      <c r="O10953" s="1"/>
      <c r="P10953" s="1"/>
      <c r="T10953" s="1"/>
      <c r="U10953" s="1"/>
    </row>
    <row r="10954" spans="8:21" x14ac:dyDescent="0.3">
      <c r="H10954" s="1"/>
      <c r="K10954" s="1"/>
      <c r="O10954" s="1"/>
      <c r="P10954" s="1"/>
      <c r="T10954" s="1"/>
      <c r="U10954" s="1"/>
    </row>
    <row r="10955" spans="8:21" x14ac:dyDescent="0.3">
      <c r="H10955" s="1"/>
      <c r="K10955" s="1"/>
      <c r="O10955" s="1"/>
      <c r="P10955" s="1"/>
      <c r="T10955" s="1"/>
      <c r="U10955" s="1"/>
    </row>
    <row r="10956" spans="8:21" x14ac:dyDescent="0.3">
      <c r="H10956" s="1"/>
      <c r="K10956" s="1"/>
      <c r="O10956" s="1"/>
      <c r="P10956" s="1"/>
      <c r="T10956" s="1"/>
      <c r="U10956" s="1"/>
    </row>
    <row r="10957" spans="8:21" x14ac:dyDescent="0.3">
      <c r="H10957" s="1"/>
      <c r="K10957" s="1"/>
      <c r="O10957" s="1"/>
      <c r="P10957" s="1"/>
      <c r="T10957" s="1"/>
      <c r="U10957" s="1"/>
    </row>
    <row r="10958" spans="8:21" x14ac:dyDescent="0.3">
      <c r="H10958" s="1"/>
      <c r="K10958" s="1"/>
      <c r="O10958" s="1"/>
      <c r="P10958" s="1"/>
      <c r="T10958" s="1"/>
      <c r="U10958" s="1"/>
    </row>
    <row r="10959" spans="8:21" x14ac:dyDescent="0.3">
      <c r="H10959" s="1"/>
      <c r="K10959" s="1"/>
      <c r="O10959" s="1"/>
      <c r="P10959" s="1"/>
      <c r="T10959" s="1"/>
      <c r="U10959" s="1"/>
    </row>
    <row r="10960" spans="8:21" x14ac:dyDescent="0.3">
      <c r="H10960" s="1"/>
      <c r="K10960" s="1"/>
      <c r="O10960" s="1"/>
      <c r="P10960" s="1"/>
      <c r="T10960" s="1"/>
      <c r="U10960" s="1"/>
    </row>
    <row r="10961" spans="8:21" x14ac:dyDescent="0.3">
      <c r="H10961" s="1"/>
      <c r="K10961" s="1"/>
      <c r="O10961" s="1"/>
      <c r="P10961" s="1"/>
      <c r="T10961" s="1"/>
      <c r="U10961" s="1"/>
    </row>
    <row r="10962" spans="8:21" x14ac:dyDescent="0.3">
      <c r="H10962" s="1"/>
      <c r="K10962" s="1"/>
      <c r="O10962" s="1"/>
      <c r="P10962" s="1"/>
      <c r="T10962" s="1"/>
      <c r="U10962" s="1"/>
    </row>
    <row r="10963" spans="8:21" x14ac:dyDescent="0.3">
      <c r="H10963" s="1"/>
      <c r="K10963" s="1"/>
      <c r="O10963" s="1"/>
      <c r="P10963" s="1"/>
      <c r="T10963" s="1"/>
      <c r="U10963" s="1"/>
    </row>
    <row r="10964" spans="8:21" x14ac:dyDescent="0.3">
      <c r="H10964" s="1"/>
      <c r="K10964" s="1"/>
      <c r="O10964" s="1"/>
      <c r="P10964" s="1"/>
      <c r="T10964" s="1"/>
      <c r="U10964" s="1"/>
    </row>
    <row r="10965" spans="8:21" x14ac:dyDescent="0.3">
      <c r="H10965" s="1"/>
      <c r="K10965" s="1"/>
      <c r="O10965" s="1"/>
      <c r="P10965" s="1"/>
      <c r="T10965" s="1"/>
      <c r="U10965" s="1"/>
    </row>
    <row r="10966" spans="8:21" x14ac:dyDescent="0.3">
      <c r="H10966" s="1"/>
      <c r="K10966" s="1"/>
      <c r="O10966" s="1"/>
      <c r="P10966" s="1"/>
      <c r="T10966" s="1"/>
      <c r="U10966" s="1"/>
    </row>
    <row r="10967" spans="8:21" x14ac:dyDescent="0.3">
      <c r="H10967" s="1"/>
      <c r="K10967" s="1"/>
      <c r="O10967" s="1"/>
      <c r="P10967" s="1"/>
      <c r="T10967" s="1"/>
      <c r="U10967" s="1"/>
    </row>
    <row r="10968" spans="8:21" x14ac:dyDescent="0.3">
      <c r="H10968" s="1"/>
      <c r="K10968" s="1"/>
      <c r="O10968" s="1"/>
      <c r="P10968" s="1"/>
      <c r="T10968" s="1"/>
      <c r="U10968" s="1"/>
    </row>
    <row r="10969" spans="8:21" x14ac:dyDescent="0.3">
      <c r="H10969" s="1"/>
      <c r="K10969" s="1"/>
      <c r="O10969" s="1"/>
      <c r="P10969" s="1"/>
      <c r="T10969" s="1"/>
      <c r="U10969" s="1"/>
    </row>
    <row r="10970" spans="8:21" x14ac:dyDescent="0.3">
      <c r="H10970" s="1"/>
      <c r="K10970" s="1"/>
      <c r="O10970" s="1"/>
      <c r="P10970" s="1"/>
      <c r="T10970" s="1"/>
      <c r="U10970" s="1"/>
    </row>
    <row r="10971" spans="8:21" x14ac:dyDescent="0.3">
      <c r="H10971" s="1"/>
      <c r="K10971" s="1"/>
      <c r="O10971" s="1"/>
      <c r="P10971" s="1"/>
      <c r="T10971" s="1"/>
      <c r="U10971" s="1"/>
    </row>
    <row r="10972" spans="8:21" x14ac:dyDescent="0.3">
      <c r="H10972" s="1"/>
      <c r="K10972" s="1"/>
      <c r="O10972" s="1"/>
      <c r="P10972" s="1"/>
      <c r="T10972" s="1"/>
      <c r="U10972" s="1"/>
    </row>
    <row r="10973" spans="8:21" x14ac:dyDescent="0.3">
      <c r="H10973" s="1"/>
      <c r="K10973" s="1"/>
      <c r="O10973" s="1"/>
      <c r="P10973" s="1"/>
      <c r="T10973" s="1"/>
      <c r="U10973" s="1"/>
    </row>
    <row r="10974" spans="8:21" x14ac:dyDescent="0.3">
      <c r="H10974" s="1"/>
      <c r="K10974" s="1"/>
      <c r="O10974" s="1"/>
      <c r="P10974" s="1"/>
      <c r="T10974" s="1"/>
      <c r="U10974" s="1"/>
    </row>
    <row r="10975" spans="8:21" x14ac:dyDescent="0.3">
      <c r="H10975" s="1"/>
      <c r="K10975" s="1"/>
      <c r="O10975" s="1"/>
      <c r="P10975" s="1"/>
      <c r="T10975" s="1"/>
      <c r="U10975" s="1"/>
    </row>
    <row r="10976" spans="8:21" x14ac:dyDescent="0.3">
      <c r="H10976" s="1"/>
      <c r="K10976" s="1"/>
      <c r="O10976" s="1"/>
      <c r="P10976" s="1"/>
      <c r="T10976" s="1"/>
      <c r="U10976" s="1"/>
    </row>
    <row r="10977" spans="8:21" x14ac:dyDescent="0.3">
      <c r="H10977" s="1"/>
      <c r="K10977" s="1"/>
      <c r="O10977" s="1"/>
      <c r="P10977" s="1"/>
      <c r="T10977" s="1"/>
      <c r="U10977" s="1"/>
    </row>
    <row r="10978" spans="8:21" x14ac:dyDescent="0.3">
      <c r="H10978" s="1"/>
      <c r="K10978" s="1"/>
      <c r="O10978" s="1"/>
      <c r="P10978" s="1"/>
      <c r="T10978" s="1"/>
      <c r="U10978" s="1"/>
    </row>
    <row r="10979" spans="8:21" x14ac:dyDescent="0.3">
      <c r="H10979" s="1"/>
      <c r="K10979" s="1"/>
      <c r="O10979" s="1"/>
      <c r="P10979" s="1"/>
      <c r="T10979" s="1"/>
      <c r="U10979" s="1"/>
    </row>
    <row r="10980" spans="8:21" x14ac:dyDescent="0.3">
      <c r="H10980" s="1"/>
      <c r="K10980" s="1"/>
      <c r="O10980" s="1"/>
      <c r="P10980" s="1"/>
      <c r="T10980" s="1"/>
      <c r="U10980" s="1"/>
    </row>
    <row r="10981" spans="8:21" x14ac:dyDescent="0.3">
      <c r="H10981" s="1"/>
      <c r="K10981" s="1"/>
      <c r="O10981" s="1"/>
      <c r="P10981" s="1"/>
      <c r="T10981" s="1"/>
      <c r="U10981" s="1"/>
    </row>
    <row r="10982" spans="8:21" x14ac:dyDescent="0.3">
      <c r="H10982" s="1"/>
      <c r="K10982" s="1"/>
      <c r="O10982" s="1"/>
      <c r="P10982" s="1"/>
      <c r="T10982" s="1"/>
      <c r="U10982" s="1"/>
    </row>
    <row r="10983" spans="8:21" x14ac:dyDescent="0.3">
      <c r="H10983" s="1"/>
      <c r="K10983" s="1"/>
      <c r="O10983" s="1"/>
      <c r="P10983" s="1"/>
      <c r="T10983" s="1"/>
      <c r="U10983" s="1"/>
    </row>
    <row r="10984" spans="8:21" x14ac:dyDescent="0.3">
      <c r="H10984" s="1"/>
      <c r="K10984" s="1"/>
      <c r="O10984" s="1"/>
      <c r="P10984" s="1"/>
      <c r="T10984" s="1"/>
      <c r="U10984" s="1"/>
    </row>
    <row r="10985" spans="8:21" x14ac:dyDescent="0.3">
      <c r="H10985" s="1"/>
      <c r="K10985" s="1"/>
      <c r="O10985" s="1"/>
      <c r="P10985" s="1"/>
      <c r="T10985" s="1"/>
      <c r="U10985" s="1"/>
    </row>
    <row r="10986" spans="8:21" x14ac:dyDescent="0.3">
      <c r="H10986" s="1"/>
      <c r="K10986" s="1"/>
      <c r="O10986" s="1"/>
      <c r="P10986" s="1"/>
      <c r="T10986" s="1"/>
      <c r="U10986" s="1"/>
    </row>
    <row r="10987" spans="8:21" x14ac:dyDescent="0.3">
      <c r="H10987" s="1"/>
      <c r="K10987" s="1"/>
      <c r="O10987" s="1"/>
      <c r="P10987" s="1"/>
      <c r="T10987" s="1"/>
      <c r="U10987" s="1"/>
    </row>
    <row r="10988" spans="8:21" x14ac:dyDescent="0.3">
      <c r="H10988" s="1"/>
      <c r="K10988" s="1"/>
      <c r="O10988" s="1"/>
      <c r="P10988" s="1"/>
      <c r="T10988" s="1"/>
      <c r="U10988" s="1"/>
    </row>
    <row r="10989" spans="8:21" x14ac:dyDescent="0.3">
      <c r="H10989" s="1"/>
      <c r="K10989" s="1"/>
      <c r="O10989" s="1"/>
      <c r="P10989" s="1"/>
      <c r="T10989" s="1"/>
      <c r="U10989" s="1"/>
    </row>
    <row r="10990" spans="8:21" x14ac:dyDescent="0.3">
      <c r="H10990" s="1"/>
      <c r="K10990" s="1"/>
      <c r="O10990" s="1"/>
      <c r="P10990" s="1"/>
      <c r="T10990" s="1"/>
      <c r="U10990" s="1"/>
    </row>
    <row r="10991" spans="8:21" x14ac:dyDescent="0.3">
      <c r="H10991" s="1"/>
      <c r="K10991" s="1"/>
      <c r="O10991" s="1"/>
      <c r="P10991" s="1"/>
      <c r="T10991" s="1"/>
      <c r="U10991" s="1"/>
    </row>
    <row r="10992" spans="8:21" x14ac:dyDescent="0.3">
      <c r="H10992" s="1"/>
      <c r="K10992" s="1"/>
      <c r="O10992" s="1"/>
      <c r="P10992" s="1"/>
      <c r="T10992" s="1"/>
      <c r="U10992" s="1"/>
    </row>
    <row r="10993" spans="8:21" x14ac:dyDescent="0.3">
      <c r="H10993" s="1"/>
      <c r="K10993" s="1"/>
      <c r="O10993" s="1"/>
      <c r="P10993" s="1"/>
      <c r="T10993" s="1"/>
      <c r="U10993" s="1"/>
    </row>
    <row r="10994" spans="8:21" x14ac:dyDescent="0.3">
      <c r="H10994" s="1"/>
      <c r="K10994" s="1"/>
      <c r="O10994" s="1"/>
      <c r="P10994" s="1"/>
      <c r="T10994" s="1"/>
      <c r="U10994" s="1"/>
    </row>
    <row r="10995" spans="8:21" x14ac:dyDescent="0.3">
      <c r="H10995" s="1"/>
      <c r="K10995" s="1"/>
      <c r="O10995" s="1"/>
      <c r="P10995" s="1"/>
      <c r="T10995" s="1"/>
      <c r="U10995" s="1"/>
    </row>
    <row r="10996" spans="8:21" x14ac:dyDescent="0.3">
      <c r="H10996" s="1"/>
      <c r="K10996" s="1"/>
      <c r="O10996" s="1"/>
      <c r="P10996" s="1"/>
      <c r="T10996" s="1"/>
      <c r="U10996" s="1"/>
    </row>
    <row r="10997" spans="8:21" x14ac:dyDescent="0.3">
      <c r="H10997" s="1"/>
      <c r="K10997" s="1"/>
      <c r="O10997" s="1"/>
      <c r="P10997" s="1"/>
      <c r="T10997" s="1"/>
      <c r="U10997" s="1"/>
    </row>
    <row r="10998" spans="8:21" x14ac:dyDescent="0.3">
      <c r="H10998" s="1"/>
      <c r="K10998" s="1"/>
      <c r="O10998" s="1"/>
      <c r="P10998" s="1"/>
      <c r="T10998" s="1"/>
      <c r="U10998" s="1"/>
    </row>
    <row r="10999" spans="8:21" x14ac:dyDescent="0.3">
      <c r="H10999" s="1"/>
      <c r="K10999" s="1"/>
      <c r="O10999" s="1"/>
      <c r="P10999" s="1"/>
      <c r="T10999" s="1"/>
      <c r="U10999" s="1"/>
    </row>
    <row r="11000" spans="8:21" x14ac:dyDescent="0.3">
      <c r="H11000" s="1"/>
      <c r="K11000" s="1"/>
      <c r="O11000" s="1"/>
      <c r="P11000" s="1"/>
      <c r="T11000" s="1"/>
      <c r="U11000" s="1"/>
    </row>
    <row r="11001" spans="8:21" x14ac:dyDescent="0.3">
      <c r="H11001" s="1"/>
      <c r="K11001" s="1"/>
      <c r="O11001" s="1"/>
      <c r="P11001" s="1"/>
      <c r="T11001" s="1"/>
      <c r="U11001" s="1"/>
    </row>
    <row r="11002" spans="8:21" x14ac:dyDescent="0.3">
      <c r="H11002" s="1"/>
      <c r="K11002" s="1"/>
      <c r="O11002" s="1"/>
      <c r="P11002" s="1"/>
      <c r="T11002" s="1"/>
      <c r="U11002" s="1"/>
    </row>
    <row r="11003" spans="8:21" x14ac:dyDescent="0.3">
      <c r="H11003" s="1"/>
      <c r="K11003" s="1"/>
      <c r="O11003" s="1"/>
      <c r="P11003" s="1"/>
      <c r="T11003" s="1"/>
      <c r="U11003" s="1"/>
    </row>
    <row r="11004" spans="8:21" x14ac:dyDescent="0.3">
      <c r="H11004" s="1"/>
      <c r="K11004" s="1"/>
      <c r="O11004" s="1"/>
      <c r="P11004" s="1"/>
      <c r="T11004" s="1"/>
      <c r="U11004" s="1"/>
    </row>
    <row r="11005" spans="8:21" x14ac:dyDescent="0.3">
      <c r="H11005" s="1"/>
      <c r="K11005" s="1"/>
      <c r="O11005" s="1"/>
      <c r="P11005" s="1"/>
      <c r="T11005" s="1"/>
      <c r="U11005" s="1"/>
    </row>
    <row r="11006" spans="8:21" x14ac:dyDescent="0.3">
      <c r="H11006" s="1"/>
      <c r="K11006" s="1"/>
      <c r="O11006" s="1"/>
      <c r="P11006" s="1"/>
      <c r="T11006" s="1"/>
      <c r="U11006" s="1"/>
    </row>
    <row r="11007" spans="8:21" x14ac:dyDescent="0.3">
      <c r="H11007" s="1"/>
      <c r="K11007" s="1"/>
      <c r="O11007" s="1"/>
      <c r="P11007" s="1"/>
      <c r="T11007" s="1"/>
      <c r="U11007" s="1"/>
    </row>
    <row r="11008" spans="8:21" x14ac:dyDescent="0.3">
      <c r="H11008" s="1"/>
      <c r="K11008" s="1"/>
      <c r="O11008" s="1"/>
      <c r="P11008" s="1"/>
      <c r="T11008" s="1"/>
      <c r="U11008" s="1"/>
    </row>
    <row r="11009" spans="8:21" x14ac:dyDescent="0.3">
      <c r="H11009" s="1"/>
      <c r="K11009" s="1"/>
      <c r="O11009" s="1"/>
      <c r="P11009" s="1"/>
      <c r="T11009" s="1"/>
      <c r="U11009" s="1"/>
    </row>
    <row r="11010" spans="8:21" x14ac:dyDescent="0.3">
      <c r="H11010" s="1"/>
      <c r="K11010" s="1"/>
      <c r="O11010" s="1"/>
      <c r="P11010" s="1"/>
      <c r="T11010" s="1"/>
      <c r="U11010" s="1"/>
    </row>
    <row r="11011" spans="8:21" x14ac:dyDescent="0.3">
      <c r="H11011" s="1"/>
      <c r="K11011" s="1"/>
      <c r="O11011" s="1"/>
      <c r="P11011" s="1"/>
      <c r="T11011" s="1"/>
      <c r="U11011" s="1"/>
    </row>
    <row r="11012" spans="8:21" x14ac:dyDescent="0.3">
      <c r="H11012" s="1"/>
      <c r="K11012" s="1"/>
      <c r="O11012" s="1"/>
      <c r="P11012" s="1"/>
      <c r="T11012" s="1"/>
      <c r="U11012" s="1"/>
    </row>
    <row r="11013" spans="8:21" x14ac:dyDescent="0.3">
      <c r="H11013" s="1"/>
      <c r="K11013" s="1"/>
      <c r="O11013" s="1"/>
      <c r="P11013" s="1"/>
      <c r="T11013" s="1"/>
      <c r="U11013" s="1"/>
    </row>
    <row r="11014" spans="8:21" x14ac:dyDescent="0.3">
      <c r="H11014" s="1"/>
      <c r="K11014" s="1"/>
      <c r="O11014" s="1"/>
      <c r="P11014" s="1"/>
      <c r="T11014" s="1"/>
      <c r="U11014" s="1"/>
    </row>
    <row r="11015" spans="8:21" x14ac:dyDescent="0.3">
      <c r="H11015" s="1"/>
      <c r="K11015" s="1"/>
      <c r="O11015" s="1"/>
      <c r="P11015" s="1"/>
      <c r="T11015" s="1"/>
      <c r="U11015" s="1"/>
    </row>
    <row r="11016" spans="8:21" x14ac:dyDescent="0.3">
      <c r="H11016" s="1"/>
      <c r="K11016" s="1"/>
      <c r="O11016" s="1"/>
      <c r="P11016" s="1"/>
      <c r="T11016" s="1"/>
      <c r="U11016" s="1"/>
    </row>
    <row r="11017" spans="8:21" x14ac:dyDescent="0.3">
      <c r="H11017" s="1"/>
      <c r="K11017" s="1"/>
      <c r="O11017" s="1"/>
      <c r="P11017" s="1"/>
      <c r="T11017" s="1"/>
      <c r="U11017" s="1"/>
    </row>
    <row r="11018" spans="8:21" x14ac:dyDescent="0.3">
      <c r="H11018" s="1"/>
      <c r="K11018" s="1"/>
      <c r="O11018" s="1"/>
      <c r="P11018" s="1"/>
      <c r="T11018" s="1"/>
      <c r="U11018" s="1"/>
    </row>
    <row r="11019" spans="8:21" x14ac:dyDescent="0.3">
      <c r="H11019" s="1"/>
      <c r="K11019" s="1"/>
      <c r="O11019" s="1"/>
      <c r="P11019" s="1"/>
      <c r="T11019" s="1"/>
      <c r="U11019" s="1"/>
    </row>
    <row r="11020" spans="8:21" x14ac:dyDescent="0.3">
      <c r="H11020" s="1"/>
      <c r="K11020" s="1"/>
      <c r="O11020" s="1"/>
      <c r="P11020" s="1"/>
      <c r="T11020" s="1"/>
      <c r="U11020" s="1"/>
    </row>
    <row r="11021" spans="8:21" x14ac:dyDescent="0.3">
      <c r="H11021" s="1"/>
      <c r="K11021" s="1"/>
      <c r="O11021" s="1"/>
      <c r="P11021" s="1"/>
      <c r="T11021" s="1"/>
      <c r="U11021" s="1"/>
    </row>
    <row r="11022" spans="8:21" x14ac:dyDescent="0.3">
      <c r="H11022" s="1"/>
      <c r="K11022" s="1"/>
      <c r="O11022" s="1"/>
      <c r="P11022" s="1"/>
      <c r="T11022" s="1"/>
      <c r="U11022" s="1"/>
    </row>
    <row r="11023" spans="8:21" x14ac:dyDescent="0.3">
      <c r="H11023" s="1"/>
      <c r="K11023" s="1"/>
      <c r="O11023" s="1"/>
      <c r="P11023" s="1"/>
      <c r="T11023" s="1"/>
      <c r="U11023" s="1"/>
    </row>
    <row r="11024" spans="8:21" x14ac:dyDescent="0.3">
      <c r="H11024" s="1"/>
      <c r="K11024" s="1"/>
      <c r="O11024" s="1"/>
      <c r="P11024" s="1"/>
      <c r="T11024" s="1"/>
      <c r="U11024" s="1"/>
    </row>
    <row r="11025" spans="8:21" x14ac:dyDescent="0.3">
      <c r="H11025" s="1"/>
      <c r="K11025" s="1"/>
      <c r="O11025" s="1"/>
      <c r="P11025" s="1"/>
      <c r="T11025" s="1"/>
      <c r="U11025" s="1"/>
    </row>
    <row r="11026" spans="8:21" x14ac:dyDescent="0.3">
      <c r="H11026" s="1"/>
      <c r="K11026" s="1"/>
      <c r="O11026" s="1"/>
      <c r="P11026" s="1"/>
      <c r="T11026" s="1"/>
      <c r="U11026" s="1"/>
    </row>
    <row r="11027" spans="8:21" x14ac:dyDescent="0.3">
      <c r="H11027" s="1"/>
      <c r="K11027" s="1"/>
      <c r="O11027" s="1"/>
      <c r="P11027" s="1"/>
      <c r="T11027" s="1"/>
      <c r="U11027" s="1"/>
    </row>
    <row r="11028" spans="8:21" x14ac:dyDescent="0.3">
      <c r="H11028" s="1"/>
      <c r="K11028" s="1"/>
      <c r="O11028" s="1"/>
      <c r="P11028" s="1"/>
      <c r="T11028" s="1"/>
      <c r="U11028" s="1"/>
    </row>
    <row r="11029" spans="8:21" x14ac:dyDescent="0.3">
      <c r="H11029" s="1"/>
      <c r="K11029" s="1"/>
      <c r="O11029" s="1"/>
      <c r="P11029" s="1"/>
      <c r="T11029" s="1"/>
      <c r="U11029" s="1"/>
    </row>
    <row r="11030" spans="8:21" x14ac:dyDescent="0.3">
      <c r="H11030" s="1"/>
      <c r="K11030" s="1"/>
      <c r="O11030" s="1"/>
      <c r="P11030" s="1"/>
      <c r="T11030" s="1"/>
      <c r="U11030" s="1"/>
    </row>
    <row r="11031" spans="8:21" x14ac:dyDescent="0.3">
      <c r="H11031" s="1"/>
      <c r="K11031" s="1"/>
      <c r="O11031" s="1"/>
      <c r="P11031" s="1"/>
      <c r="T11031" s="1"/>
      <c r="U11031" s="1"/>
    </row>
    <row r="11032" spans="8:21" x14ac:dyDescent="0.3">
      <c r="H11032" s="1"/>
      <c r="K11032" s="1"/>
      <c r="O11032" s="1"/>
      <c r="P11032" s="1"/>
      <c r="T11032" s="1"/>
      <c r="U11032" s="1"/>
    </row>
    <row r="11033" spans="8:21" x14ac:dyDescent="0.3">
      <c r="H11033" s="1"/>
      <c r="K11033" s="1"/>
      <c r="O11033" s="1"/>
      <c r="P11033" s="1"/>
      <c r="T11033" s="1"/>
      <c r="U11033" s="1"/>
    </row>
    <row r="11034" spans="8:21" x14ac:dyDescent="0.3">
      <c r="H11034" s="1"/>
      <c r="K11034" s="1"/>
      <c r="O11034" s="1"/>
      <c r="P11034" s="1"/>
      <c r="T11034" s="1"/>
      <c r="U11034" s="1"/>
    </row>
    <row r="11035" spans="8:21" x14ac:dyDescent="0.3">
      <c r="H11035" s="1"/>
      <c r="K11035" s="1"/>
      <c r="O11035" s="1"/>
      <c r="P11035" s="1"/>
      <c r="T11035" s="1"/>
      <c r="U11035" s="1"/>
    </row>
    <row r="11036" spans="8:21" x14ac:dyDescent="0.3">
      <c r="H11036" s="1"/>
      <c r="K11036" s="1"/>
      <c r="O11036" s="1"/>
      <c r="P11036" s="1"/>
      <c r="T11036" s="1"/>
      <c r="U11036" s="1"/>
    </row>
    <row r="11037" spans="8:21" x14ac:dyDescent="0.3">
      <c r="H11037" s="1"/>
      <c r="K11037" s="1"/>
      <c r="O11037" s="1"/>
      <c r="P11037" s="1"/>
      <c r="T11037" s="1"/>
      <c r="U11037" s="1"/>
    </row>
    <row r="11038" spans="8:21" x14ac:dyDescent="0.3">
      <c r="H11038" s="1"/>
      <c r="K11038" s="1"/>
      <c r="O11038" s="1"/>
      <c r="P11038" s="1"/>
      <c r="T11038" s="1"/>
      <c r="U11038" s="1"/>
    </row>
    <row r="11039" spans="8:21" x14ac:dyDescent="0.3">
      <c r="H11039" s="1"/>
      <c r="K11039" s="1"/>
      <c r="O11039" s="1"/>
      <c r="P11039" s="1"/>
      <c r="T11039" s="1"/>
      <c r="U11039" s="1"/>
    </row>
    <row r="11040" spans="8:21" x14ac:dyDescent="0.3">
      <c r="H11040" s="1"/>
      <c r="K11040" s="1"/>
      <c r="O11040" s="1"/>
      <c r="P11040" s="1"/>
      <c r="T11040" s="1"/>
      <c r="U11040" s="1"/>
    </row>
    <row r="11041" spans="8:21" x14ac:dyDescent="0.3">
      <c r="H11041" s="1"/>
      <c r="K11041" s="1"/>
      <c r="O11041" s="1"/>
      <c r="P11041" s="1"/>
      <c r="T11041" s="1"/>
      <c r="U11041" s="1"/>
    </row>
    <row r="11042" spans="8:21" x14ac:dyDescent="0.3">
      <c r="H11042" s="1"/>
      <c r="K11042" s="1"/>
      <c r="O11042" s="1"/>
      <c r="P11042" s="1"/>
      <c r="T11042" s="1"/>
      <c r="U11042" s="1"/>
    </row>
    <row r="11043" spans="8:21" x14ac:dyDescent="0.3">
      <c r="H11043" s="1"/>
      <c r="K11043" s="1"/>
      <c r="O11043" s="1"/>
      <c r="P11043" s="1"/>
      <c r="T11043" s="1"/>
      <c r="U11043" s="1"/>
    </row>
    <row r="11044" spans="8:21" x14ac:dyDescent="0.3">
      <c r="H11044" s="1"/>
      <c r="K11044" s="1"/>
      <c r="O11044" s="1"/>
      <c r="P11044" s="1"/>
      <c r="T11044" s="1"/>
      <c r="U11044" s="1"/>
    </row>
    <row r="11045" spans="8:21" x14ac:dyDescent="0.3">
      <c r="H11045" s="1"/>
      <c r="K11045" s="1"/>
      <c r="O11045" s="1"/>
      <c r="P11045" s="1"/>
      <c r="T11045" s="1"/>
      <c r="U11045" s="1"/>
    </row>
    <row r="11046" spans="8:21" x14ac:dyDescent="0.3">
      <c r="H11046" s="1"/>
      <c r="K11046" s="1"/>
      <c r="O11046" s="1"/>
      <c r="P11046" s="1"/>
      <c r="T11046" s="1"/>
      <c r="U11046" s="1"/>
    </row>
    <row r="11047" spans="8:21" x14ac:dyDescent="0.3">
      <c r="H11047" s="1"/>
      <c r="K11047" s="1"/>
      <c r="O11047" s="1"/>
      <c r="P11047" s="1"/>
      <c r="T11047" s="1"/>
      <c r="U11047" s="1"/>
    </row>
    <row r="11048" spans="8:21" x14ac:dyDescent="0.3">
      <c r="H11048" s="1"/>
      <c r="K11048" s="1"/>
      <c r="O11048" s="1"/>
      <c r="P11048" s="1"/>
      <c r="T11048" s="1"/>
      <c r="U11048" s="1"/>
    </row>
    <row r="11049" spans="8:21" x14ac:dyDescent="0.3">
      <c r="H11049" s="1"/>
      <c r="K11049" s="1"/>
      <c r="O11049" s="1"/>
      <c r="P11049" s="1"/>
      <c r="T11049" s="1"/>
      <c r="U11049" s="1"/>
    </row>
    <row r="11050" spans="8:21" x14ac:dyDescent="0.3">
      <c r="H11050" s="1"/>
      <c r="K11050" s="1"/>
      <c r="O11050" s="1"/>
      <c r="P11050" s="1"/>
      <c r="T11050" s="1"/>
      <c r="U11050" s="1"/>
    </row>
    <row r="11051" spans="8:21" x14ac:dyDescent="0.3">
      <c r="H11051" s="1"/>
      <c r="K11051" s="1"/>
      <c r="O11051" s="1"/>
      <c r="P11051" s="1"/>
      <c r="T11051" s="1"/>
      <c r="U11051" s="1"/>
    </row>
    <row r="11052" spans="8:21" x14ac:dyDescent="0.3">
      <c r="H11052" s="1"/>
      <c r="K11052" s="1"/>
      <c r="O11052" s="1"/>
      <c r="P11052" s="1"/>
      <c r="T11052" s="1"/>
      <c r="U11052" s="1"/>
    </row>
    <row r="11053" spans="8:21" x14ac:dyDescent="0.3">
      <c r="H11053" s="1"/>
      <c r="K11053" s="1"/>
      <c r="O11053" s="1"/>
      <c r="P11053" s="1"/>
      <c r="T11053" s="1"/>
      <c r="U11053" s="1"/>
    </row>
    <row r="11054" spans="8:21" x14ac:dyDescent="0.3">
      <c r="H11054" s="1"/>
      <c r="K11054" s="1"/>
      <c r="O11054" s="1"/>
      <c r="P11054" s="1"/>
      <c r="T11054" s="1"/>
      <c r="U11054" s="1"/>
    </row>
    <row r="11055" spans="8:21" x14ac:dyDescent="0.3">
      <c r="H11055" s="1"/>
      <c r="K11055" s="1"/>
      <c r="O11055" s="1"/>
      <c r="P11055" s="1"/>
      <c r="T11055" s="1"/>
      <c r="U11055" s="1"/>
    </row>
    <row r="11056" spans="8:21" x14ac:dyDescent="0.3">
      <c r="H11056" s="1"/>
      <c r="K11056" s="1"/>
      <c r="O11056" s="1"/>
      <c r="P11056" s="1"/>
      <c r="T11056" s="1"/>
      <c r="U11056" s="1"/>
    </row>
    <row r="11057" spans="8:21" x14ac:dyDescent="0.3">
      <c r="H11057" s="1"/>
      <c r="K11057" s="1"/>
      <c r="O11057" s="1"/>
      <c r="P11057" s="1"/>
      <c r="T11057" s="1"/>
      <c r="U11057" s="1"/>
    </row>
    <row r="11058" spans="8:21" x14ac:dyDescent="0.3">
      <c r="H11058" s="1"/>
      <c r="K11058" s="1"/>
      <c r="O11058" s="1"/>
      <c r="P11058" s="1"/>
      <c r="T11058" s="1"/>
      <c r="U11058" s="1"/>
    </row>
    <row r="11059" spans="8:21" x14ac:dyDescent="0.3">
      <c r="H11059" s="1"/>
      <c r="K11059" s="1"/>
      <c r="O11059" s="1"/>
      <c r="P11059" s="1"/>
      <c r="T11059" s="1"/>
      <c r="U11059" s="1"/>
    </row>
    <row r="11060" spans="8:21" x14ac:dyDescent="0.3">
      <c r="H11060" s="1"/>
      <c r="K11060" s="1"/>
      <c r="O11060" s="1"/>
      <c r="P11060" s="1"/>
      <c r="T11060" s="1"/>
      <c r="U11060" s="1"/>
    </row>
    <row r="11061" spans="8:21" x14ac:dyDescent="0.3">
      <c r="H11061" s="1"/>
      <c r="K11061" s="1"/>
      <c r="O11061" s="1"/>
      <c r="P11061" s="1"/>
      <c r="T11061" s="1"/>
      <c r="U11061" s="1"/>
    </row>
    <row r="11062" spans="8:21" x14ac:dyDescent="0.3">
      <c r="H11062" s="1"/>
      <c r="K11062" s="1"/>
      <c r="O11062" s="1"/>
      <c r="P11062" s="1"/>
      <c r="T11062" s="1"/>
      <c r="U11062" s="1"/>
    </row>
    <row r="11063" spans="8:21" x14ac:dyDescent="0.3">
      <c r="H11063" s="1"/>
      <c r="K11063" s="1"/>
      <c r="O11063" s="1"/>
      <c r="P11063" s="1"/>
      <c r="T11063" s="1"/>
      <c r="U11063" s="1"/>
    </row>
    <row r="11064" spans="8:21" x14ac:dyDescent="0.3">
      <c r="H11064" s="1"/>
      <c r="K11064" s="1"/>
      <c r="O11064" s="1"/>
      <c r="P11064" s="1"/>
      <c r="T11064" s="1"/>
      <c r="U11064" s="1"/>
    </row>
    <row r="11065" spans="8:21" x14ac:dyDescent="0.3">
      <c r="H11065" s="1"/>
      <c r="K11065" s="1"/>
      <c r="O11065" s="1"/>
      <c r="P11065" s="1"/>
      <c r="T11065" s="1"/>
      <c r="U11065" s="1"/>
    </row>
    <row r="11066" spans="8:21" x14ac:dyDescent="0.3">
      <c r="H11066" s="1"/>
      <c r="K11066" s="1"/>
      <c r="O11066" s="1"/>
      <c r="P11066" s="1"/>
      <c r="T11066" s="1"/>
      <c r="U11066" s="1"/>
    </row>
    <row r="11067" spans="8:21" x14ac:dyDescent="0.3">
      <c r="H11067" s="1"/>
      <c r="K11067" s="1"/>
      <c r="O11067" s="1"/>
      <c r="P11067" s="1"/>
      <c r="T11067" s="1"/>
      <c r="U11067" s="1"/>
    </row>
    <row r="11068" spans="8:21" x14ac:dyDescent="0.3">
      <c r="H11068" s="1"/>
      <c r="K11068" s="1"/>
      <c r="O11068" s="1"/>
      <c r="P11068" s="1"/>
      <c r="T11068" s="1"/>
      <c r="U11068" s="1"/>
    </row>
    <row r="11069" spans="8:21" x14ac:dyDescent="0.3">
      <c r="H11069" s="1"/>
      <c r="K11069" s="1"/>
      <c r="O11069" s="1"/>
      <c r="P11069" s="1"/>
      <c r="T11069" s="1"/>
      <c r="U11069" s="1"/>
    </row>
    <row r="11070" spans="8:21" x14ac:dyDescent="0.3">
      <c r="H11070" s="1"/>
      <c r="K11070" s="1"/>
      <c r="O11070" s="1"/>
      <c r="P11070" s="1"/>
      <c r="T11070" s="1"/>
      <c r="U11070" s="1"/>
    </row>
    <row r="11071" spans="8:21" x14ac:dyDescent="0.3">
      <c r="H11071" s="1"/>
      <c r="K11071" s="1"/>
      <c r="O11071" s="1"/>
      <c r="P11071" s="1"/>
      <c r="T11071" s="1"/>
      <c r="U11071" s="1"/>
    </row>
    <row r="11072" spans="8:21" x14ac:dyDescent="0.3">
      <c r="H11072" s="1"/>
      <c r="K11072" s="1"/>
      <c r="O11072" s="1"/>
      <c r="P11072" s="1"/>
      <c r="T11072" s="1"/>
      <c r="U11072" s="1"/>
    </row>
    <row r="11073" spans="8:21" x14ac:dyDescent="0.3">
      <c r="H11073" s="1"/>
      <c r="K11073" s="1"/>
      <c r="O11073" s="1"/>
      <c r="P11073" s="1"/>
      <c r="T11073" s="1"/>
      <c r="U11073" s="1"/>
    </row>
    <row r="11074" spans="8:21" x14ac:dyDescent="0.3">
      <c r="H11074" s="1"/>
      <c r="K11074" s="1"/>
      <c r="O11074" s="1"/>
      <c r="P11074" s="1"/>
      <c r="T11074" s="1"/>
      <c r="U11074" s="1"/>
    </row>
    <row r="11075" spans="8:21" x14ac:dyDescent="0.3">
      <c r="H11075" s="1"/>
      <c r="K11075" s="1"/>
      <c r="O11075" s="1"/>
      <c r="P11075" s="1"/>
      <c r="T11075" s="1"/>
      <c r="U11075" s="1"/>
    </row>
    <row r="11076" spans="8:21" x14ac:dyDescent="0.3">
      <c r="H11076" s="1"/>
      <c r="K11076" s="1"/>
      <c r="O11076" s="1"/>
      <c r="P11076" s="1"/>
      <c r="T11076" s="1"/>
      <c r="U11076" s="1"/>
    </row>
    <row r="11077" spans="8:21" x14ac:dyDescent="0.3">
      <c r="H11077" s="1"/>
      <c r="K11077" s="1"/>
      <c r="O11077" s="1"/>
      <c r="P11077" s="1"/>
      <c r="T11077" s="1"/>
      <c r="U11077" s="1"/>
    </row>
    <row r="11078" spans="8:21" x14ac:dyDescent="0.3">
      <c r="H11078" s="1"/>
      <c r="K11078" s="1"/>
      <c r="O11078" s="1"/>
      <c r="P11078" s="1"/>
      <c r="T11078" s="1"/>
      <c r="U11078" s="1"/>
    </row>
    <row r="11079" spans="8:21" x14ac:dyDescent="0.3">
      <c r="H11079" s="1"/>
      <c r="K11079" s="1"/>
      <c r="O11079" s="1"/>
      <c r="P11079" s="1"/>
      <c r="T11079" s="1"/>
      <c r="U11079" s="1"/>
    </row>
    <row r="11080" spans="8:21" x14ac:dyDescent="0.3">
      <c r="H11080" s="1"/>
      <c r="K11080" s="1"/>
      <c r="O11080" s="1"/>
      <c r="P11080" s="1"/>
      <c r="T11080" s="1"/>
      <c r="U11080" s="1"/>
    </row>
    <row r="11081" spans="8:21" x14ac:dyDescent="0.3">
      <c r="H11081" s="1"/>
      <c r="K11081" s="1"/>
      <c r="O11081" s="1"/>
      <c r="P11081" s="1"/>
      <c r="T11081" s="1"/>
      <c r="U11081" s="1"/>
    </row>
    <row r="11082" spans="8:21" x14ac:dyDescent="0.3">
      <c r="H11082" s="1"/>
      <c r="K11082" s="1"/>
      <c r="O11082" s="1"/>
      <c r="P11082" s="1"/>
      <c r="T11082" s="1"/>
      <c r="U11082" s="1"/>
    </row>
    <row r="11083" spans="8:21" x14ac:dyDescent="0.3">
      <c r="H11083" s="1"/>
      <c r="K11083" s="1"/>
      <c r="O11083" s="1"/>
      <c r="P11083" s="1"/>
      <c r="T11083" s="1"/>
      <c r="U11083" s="1"/>
    </row>
    <row r="11084" spans="8:21" x14ac:dyDescent="0.3">
      <c r="H11084" s="1"/>
      <c r="K11084" s="1"/>
      <c r="O11084" s="1"/>
      <c r="P11084" s="1"/>
      <c r="T11084" s="1"/>
      <c r="U11084" s="1"/>
    </row>
    <row r="11085" spans="8:21" x14ac:dyDescent="0.3">
      <c r="H11085" s="1"/>
      <c r="K11085" s="1"/>
      <c r="O11085" s="1"/>
      <c r="P11085" s="1"/>
      <c r="T11085" s="1"/>
      <c r="U11085" s="1"/>
    </row>
    <row r="11086" spans="8:21" x14ac:dyDescent="0.3">
      <c r="H11086" s="1"/>
      <c r="K11086" s="1"/>
      <c r="O11086" s="1"/>
      <c r="P11086" s="1"/>
      <c r="T11086" s="1"/>
      <c r="U11086" s="1"/>
    </row>
    <row r="11087" spans="8:21" x14ac:dyDescent="0.3">
      <c r="H11087" s="1"/>
      <c r="K11087" s="1"/>
      <c r="O11087" s="1"/>
      <c r="P11087" s="1"/>
      <c r="T11087" s="1"/>
      <c r="U11087" s="1"/>
    </row>
    <row r="11088" spans="8:21" x14ac:dyDescent="0.3">
      <c r="H11088" s="1"/>
      <c r="K11088" s="1"/>
      <c r="O11088" s="1"/>
      <c r="P11088" s="1"/>
      <c r="T11088" s="1"/>
      <c r="U11088" s="1"/>
    </row>
    <row r="11089" spans="8:21" x14ac:dyDescent="0.3">
      <c r="H11089" s="1"/>
      <c r="K11089" s="1"/>
      <c r="O11089" s="1"/>
      <c r="P11089" s="1"/>
      <c r="T11089" s="1"/>
      <c r="U11089" s="1"/>
    </row>
    <row r="11090" spans="8:21" x14ac:dyDescent="0.3">
      <c r="H11090" s="1"/>
      <c r="K11090" s="1"/>
      <c r="O11090" s="1"/>
      <c r="P11090" s="1"/>
      <c r="T11090" s="1"/>
      <c r="U11090" s="1"/>
    </row>
    <row r="11091" spans="8:21" x14ac:dyDescent="0.3">
      <c r="H11091" s="1"/>
      <c r="K11091" s="1"/>
      <c r="O11091" s="1"/>
      <c r="P11091" s="1"/>
      <c r="T11091" s="1"/>
      <c r="U11091" s="1"/>
    </row>
    <row r="11092" spans="8:21" x14ac:dyDescent="0.3">
      <c r="H11092" s="1"/>
      <c r="K11092" s="1"/>
      <c r="O11092" s="1"/>
      <c r="P11092" s="1"/>
      <c r="T11092" s="1"/>
      <c r="U11092" s="1"/>
    </row>
    <row r="11093" spans="8:21" x14ac:dyDescent="0.3">
      <c r="H11093" s="1"/>
      <c r="K11093" s="1"/>
      <c r="O11093" s="1"/>
      <c r="P11093" s="1"/>
      <c r="T11093" s="1"/>
      <c r="U11093" s="1"/>
    </row>
    <row r="11094" spans="8:21" x14ac:dyDescent="0.3">
      <c r="H11094" s="1"/>
      <c r="K11094" s="1"/>
      <c r="O11094" s="1"/>
      <c r="P11094" s="1"/>
      <c r="T11094" s="1"/>
      <c r="U11094" s="1"/>
    </row>
    <row r="11095" spans="8:21" x14ac:dyDescent="0.3">
      <c r="H11095" s="1"/>
      <c r="K11095" s="1"/>
      <c r="O11095" s="1"/>
      <c r="P11095" s="1"/>
      <c r="T11095" s="1"/>
      <c r="U11095" s="1"/>
    </row>
    <row r="11096" spans="8:21" x14ac:dyDescent="0.3">
      <c r="H11096" s="1"/>
      <c r="K11096" s="1"/>
      <c r="O11096" s="1"/>
      <c r="P11096" s="1"/>
      <c r="T11096" s="1"/>
      <c r="U11096" s="1"/>
    </row>
    <row r="11097" spans="8:21" x14ac:dyDescent="0.3">
      <c r="H11097" s="1"/>
      <c r="K11097" s="1"/>
      <c r="O11097" s="1"/>
      <c r="P11097" s="1"/>
      <c r="T11097" s="1"/>
      <c r="U11097" s="1"/>
    </row>
    <row r="11098" spans="8:21" x14ac:dyDescent="0.3">
      <c r="H11098" s="1"/>
      <c r="K11098" s="1"/>
      <c r="O11098" s="1"/>
      <c r="P11098" s="1"/>
      <c r="T11098" s="1"/>
      <c r="U11098" s="1"/>
    </row>
    <row r="11099" spans="8:21" x14ac:dyDescent="0.3">
      <c r="H11099" s="1"/>
      <c r="K11099" s="1"/>
      <c r="O11099" s="1"/>
      <c r="P11099" s="1"/>
      <c r="T11099" s="1"/>
      <c r="U11099" s="1"/>
    </row>
    <row r="11100" spans="8:21" x14ac:dyDescent="0.3">
      <c r="H11100" s="1"/>
      <c r="K11100" s="1"/>
      <c r="O11100" s="1"/>
      <c r="P11100" s="1"/>
      <c r="T11100" s="1"/>
      <c r="U11100" s="1"/>
    </row>
    <row r="11101" spans="8:21" x14ac:dyDescent="0.3">
      <c r="H11101" s="1"/>
      <c r="K11101" s="1"/>
      <c r="O11101" s="1"/>
      <c r="P11101" s="1"/>
      <c r="T11101" s="1"/>
      <c r="U11101" s="1"/>
    </row>
    <row r="11102" spans="8:21" x14ac:dyDescent="0.3">
      <c r="H11102" s="1"/>
      <c r="K11102" s="1"/>
      <c r="O11102" s="1"/>
      <c r="P11102" s="1"/>
      <c r="T11102" s="1"/>
      <c r="U11102" s="1"/>
    </row>
    <row r="11103" spans="8:21" x14ac:dyDescent="0.3">
      <c r="H11103" s="1"/>
      <c r="K11103" s="1"/>
      <c r="O11103" s="1"/>
      <c r="P11103" s="1"/>
      <c r="T11103" s="1"/>
      <c r="U11103" s="1"/>
    </row>
    <row r="11104" spans="8:21" x14ac:dyDescent="0.3">
      <c r="H11104" s="1"/>
      <c r="K11104" s="1"/>
      <c r="O11104" s="1"/>
      <c r="P11104" s="1"/>
      <c r="T11104" s="1"/>
      <c r="U11104" s="1"/>
    </row>
    <row r="11105" spans="8:21" x14ac:dyDescent="0.3">
      <c r="H11105" s="1"/>
      <c r="K11105" s="1"/>
      <c r="O11105" s="1"/>
      <c r="P11105" s="1"/>
      <c r="T11105" s="1"/>
      <c r="U11105" s="1"/>
    </row>
    <row r="11106" spans="8:21" x14ac:dyDescent="0.3">
      <c r="H11106" s="1"/>
      <c r="K11106" s="1"/>
      <c r="O11106" s="1"/>
      <c r="P11106" s="1"/>
      <c r="T11106" s="1"/>
      <c r="U11106" s="1"/>
    </row>
    <row r="11107" spans="8:21" x14ac:dyDescent="0.3">
      <c r="H11107" s="1"/>
      <c r="K11107" s="1"/>
      <c r="O11107" s="1"/>
      <c r="P11107" s="1"/>
      <c r="T11107" s="1"/>
      <c r="U11107" s="1"/>
    </row>
    <row r="11108" spans="8:21" x14ac:dyDescent="0.3">
      <c r="H11108" s="1"/>
      <c r="K11108" s="1"/>
      <c r="O11108" s="1"/>
      <c r="P11108" s="1"/>
      <c r="T11108" s="1"/>
      <c r="U11108" s="1"/>
    </row>
    <row r="11109" spans="8:21" x14ac:dyDescent="0.3">
      <c r="H11109" s="1"/>
      <c r="K11109" s="1"/>
      <c r="O11109" s="1"/>
      <c r="P11109" s="1"/>
      <c r="T11109" s="1"/>
      <c r="U11109" s="1"/>
    </row>
    <row r="11110" spans="8:21" x14ac:dyDescent="0.3">
      <c r="H11110" s="1"/>
      <c r="K11110" s="1"/>
      <c r="O11110" s="1"/>
      <c r="P11110" s="1"/>
      <c r="T11110" s="1"/>
      <c r="U11110" s="1"/>
    </row>
    <row r="11111" spans="8:21" x14ac:dyDescent="0.3">
      <c r="H11111" s="1"/>
      <c r="K11111" s="1"/>
      <c r="O11111" s="1"/>
      <c r="P11111" s="1"/>
      <c r="T11111" s="1"/>
      <c r="U11111" s="1"/>
    </row>
    <row r="11112" spans="8:21" x14ac:dyDescent="0.3">
      <c r="H11112" s="1"/>
      <c r="K11112" s="1"/>
      <c r="O11112" s="1"/>
      <c r="P11112" s="1"/>
      <c r="T11112" s="1"/>
      <c r="U11112" s="1"/>
    </row>
    <row r="11113" spans="8:21" x14ac:dyDescent="0.3">
      <c r="H11113" s="1"/>
      <c r="K11113" s="1"/>
      <c r="O11113" s="1"/>
      <c r="P11113" s="1"/>
      <c r="T11113" s="1"/>
      <c r="U11113" s="1"/>
    </row>
    <row r="11114" spans="8:21" x14ac:dyDescent="0.3">
      <c r="H11114" s="1"/>
      <c r="K11114" s="1"/>
      <c r="O11114" s="1"/>
      <c r="P11114" s="1"/>
      <c r="T11114" s="1"/>
      <c r="U11114" s="1"/>
    </row>
    <row r="11115" spans="8:21" x14ac:dyDescent="0.3">
      <c r="H11115" s="1"/>
      <c r="K11115" s="1"/>
      <c r="O11115" s="1"/>
      <c r="P11115" s="1"/>
      <c r="T11115" s="1"/>
      <c r="U11115" s="1"/>
    </row>
    <row r="11116" spans="8:21" x14ac:dyDescent="0.3">
      <c r="H11116" s="1"/>
      <c r="K11116" s="1"/>
      <c r="O11116" s="1"/>
      <c r="P11116" s="1"/>
      <c r="T11116" s="1"/>
      <c r="U11116" s="1"/>
    </row>
    <row r="11117" spans="8:21" x14ac:dyDescent="0.3">
      <c r="H11117" s="1"/>
      <c r="K11117" s="1"/>
      <c r="O11117" s="1"/>
      <c r="P11117" s="1"/>
      <c r="T11117" s="1"/>
      <c r="U11117" s="1"/>
    </row>
    <row r="11118" spans="8:21" x14ac:dyDescent="0.3">
      <c r="H11118" s="1"/>
      <c r="K11118" s="1"/>
      <c r="O11118" s="1"/>
      <c r="P11118" s="1"/>
      <c r="T11118" s="1"/>
      <c r="U11118" s="1"/>
    </row>
    <row r="11119" spans="8:21" x14ac:dyDescent="0.3">
      <c r="H11119" s="1"/>
      <c r="K11119" s="1"/>
      <c r="O11119" s="1"/>
      <c r="P11119" s="1"/>
      <c r="T11119" s="1"/>
      <c r="U11119" s="1"/>
    </row>
    <row r="11120" spans="8:21" x14ac:dyDescent="0.3">
      <c r="H11120" s="1"/>
      <c r="K11120" s="1"/>
      <c r="O11120" s="1"/>
      <c r="P11120" s="1"/>
      <c r="T11120" s="1"/>
      <c r="U11120" s="1"/>
    </row>
    <row r="11121" spans="8:21" x14ac:dyDescent="0.3">
      <c r="H11121" s="1"/>
      <c r="K11121" s="1"/>
      <c r="O11121" s="1"/>
      <c r="P11121" s="1"/>
      <c r="T11121" s="1"/>
      <c r="U11121" s="1"/>
    </row>
    <row r="11122" spans="8:21" x14ac:dyDescent="0.3">
      <c r="H11122" s="1"/>
      <c r="K11122" s="1"/>
      <c r="O11122" s="1"/>
      <c r="P11122" s="1"/>
      <c r="T11122" s="1"/>
      <c r="U11122" s="1"/>
    </row>
    <row r="11123" spans="8:21" x14ac:dyDescent="0.3">
      <c r="H11123" s="1"/>
      <c r="K11123" s="1"/>
      <c r="O11123" s="1"/>
      <c r="P11123" s="1"/>
      <c r="T11123" s="1"/>
      <c r="U11123" s="1"/>
    </row>
    <row r="11124" spans="8:21" x14ac:dyDescent="0.3">
      <c r="H11124" s="1"/>
      <c r="K11124" s="1"/>
      <c r="O11124" s="1"/>
      <c r="P11124" s="1"/>
      <c r="T11124" s="1"/>
      <c r="U11124" s="1"/>
    </row>
    <row r="11125" spans="8:21" x14ac:dyDescent="0.3">
      <c r="H11125" s="1"/>
      <c r="K11125" s="1"/>
      <c r="O11125" s="1"/>
      <c r="P11125" s="1"/>
      <c r="T11125" s="1"/>
      <c r="U11125" s="1"/>
    </row>
    <row r="11126" spans="8:21" x14ac:dyDescent="0.3">
      <c r="H11126" s="1"/>
      <c r="K11126" s="1"/>
      <c r="O11126" s="1"/>
      <c r="P11126" s="1"/>
      <c r="T11126" s="1"/>
      <c r="U11126" s="1"/>
    </row>
    <row r="11127" spans="8:21" x14ac:dyDescent="0.3">
      <c r="H11127" s="1"/>
      <c r="K11127" s="1"/>
      <c r="O11127" s="1"/>
      <c r="P11127" s="1"/>
      <c r="T11127" s="1"/>
      <c r="U11127" s="1"/>
    </row>
    <row r="11128" spans="8:21" x14ac:dyDescent="0.3">
      <c r="H11128" s="1"/>
      <c r="K11128" s="1"/>
      <c r="O11128" s="1"/>
      <c r="P11128" s="1"/>
      <c r="T11128" s="1"/>
      <c r="U11128" s="1"/>
    </row>
    <row r="11129" spans="8:21" x14ac:dyDescent="0.3">
      <c r="H11129" s="1"/>
      <c r="K11129" s="1"/>
      <c r="O11129" s="1"/>
      <c r="P11129" s="1"/>
      <c r="T11129" s="1"/>
      <c r="U11129" s="1"/>
    </row>
    <row r="11130" spans="8:21" x14ac:dyDescent="0.3">
      <c r="H11130" s="1"/>
      <c r="K11130" s="1"/>
      <c r="O11130" s="1"/>
      <c r="P11130" s="1"/>
      <c r="T11130" s="1"/>
      <c r="U11130" s="1"/>
    </row>
    <row r="11131" spans="8:21" x14ac:dyDescent="0.3">
      <c r="H11131" s="1"/>
      <c r="K11131" s="1"/>
      <c r="O11131" s="1"/>
      <c r="P11131" s="1"/>
      <c r="T11131" s="1"/>
      <c r="U11131" s="1"/>
    </row>
    <row r="11132" spans="8:21" x14ac:dyDescent="0.3">
      <c r="H11132" s="1"/>
      <c r="K11132" s="1"/>
      <c r="O11132" s="1"/>
      <c r="P11132" s="1"/>
      <c r="T11132" s="1"/>
      <c r="U11132" s="1"/>
    </row>
    <row r="11133" spans="8:21" x14ac:dyDescent="0.3">
      <c r="H11133" s="1"/>
      <c r="K11133" s="1"/>
      <c r="O11133" s="1"/>
      <c r="P11133" s="1"/>
      <c r="T11133" s="1"/>
      <c r="U11133" s="1"/>
    </row>
    <row r="11134" spans="8:21" x14ac:dyDescent="0.3">
      <c r="H11134" s="1"/>
      <c r="K11134" s="1"/>
      <c r="O11134" s="1"/>
      <c r="P11134" s="1"/>
      <c r="T11134" s="1"/>
      <c r="U11134" s="1"/>
    </row>
    <row r="11135" spans="8:21" x14ac:dyDescent="0.3">
      <c r="H11135" s="1"/>
      <c r="K11135" s="1"/>
      <c r="O11135" s="1"/>
      <c r="P11135" s="1"/>
      <c r="T11135" s="1"/>
      <c r="U11135" s="1"/>
    </row>
    <row r="11136" spans="8:21" x14ac:dyDescent="0.3">
      <c r="H11136" s="1"/>
      <c r="K11136" s="1"/>
      <c r="O11136" s="1"/>
      <c r="P11136" s="1"/>
      <c r="T11136" s="1"/>
      <c r="U11136" s="1"/>
    </row>
    <row r="11137" spans="8:21" x14ac:dyDescent="0.3">
      <c r="H11137" s="1"/>
      <c r="K11137" s="1"/>
      <c r="O11137" s="1"/>
      <c r="P11137" s="1"/>
      <c r="T11137" s="1"/>
      <c r="U11137" s="1"/>
    </row>
    <row r="11138" spans="8:21" x14ac:dyDescent="0.3">
      <c r="H11138" s="1"/>
      <c r="K11138" s="1"/>
      <c r="O11138" s="1"/>
      <c r="P11138" s="1"/>
      <c r="T11138" s="1"/>
      <c r="U11138" s="1"/>
    </row>
    <row r="11139" spans="8:21" x14ac:dyDescent="0.3">
      <c r="H11139" s="1"/>
      <c r="K11139" s="1"/>
      <c r="O11139" s="1"/>
      <c r="P11139" s="1"/>
      <c r="T11139" s="1"/>
      <c r="U11139" s="1"/>
    </row>
    <row r="11140" spans="8:21" x14ac:dyDescent="0.3">
      <c r="H11140" s="1"/>
      <c r="K11140" s="1"/>
      <c r="O11140" s="1"/>
      <c r="P11140" s="1"/>
      <c r="T11140" s="1"/>
      <c r="U11140" s="1"/>
    </row>
    <row r="11141" spans="8:21" x14ac:dyDescent="0.3">
      <c r="H11141" s="1"/>
      <c r="K11141" s="1"/>
      <c r="O11141" s="1"/>
      <c r="P11141" s="1"/>
      <c r="T11141" s="1"/>
      <c r="U11141" s="1"/>
    </row>
    <row r="11142" spans="8:21" x14ac:dyDescent="0.3">
      <c r="H11142" s="1"/>
      <c r="K11142" s="1"/>
      <c r="O11142" s="1"/>
      <c r="P11142" s="1"/>
      <c r="T11142" s="1"/>
      <c r="U11142" s="1"/>
    </row>
    <row r="11143" spans="8:21" x14ac:dyDescent="0.3">
      <c r="H11143" s="1"/>
      <c r="K11143" s="1"/>
      <c r="O11143" s="1"/>
      <c r="P11143" s="1"/>
      <c r="T11143" s="1"/>
      <c r="U11143" s="1"/>
    </row>
    <row r="11144" spans="8:21" x14ac:dyDescent="0.3">
      <c r="H11144" s="1"/>
      <c r="K11144" s="1"/>
      <c r="O11144" s="1"/>
      <c r="P11144" s="1"/>
      <c r="T11144" s="1"/>
      <c r="U11144" s="1"/>
    </row>
    <row r="11145" spans="8:21" x14ac:dyDescent="0.3">
      <c r="H11145" s="1"/>
      <c r="K11145" s="1"/>
      <c r="O11145" s="1"/>
      <c r="P11145" s="1"/>
      <c r="T11145" s="1"/>
      <c r="U11145" s="1"/>
    </row>
    <row r="11146" spans="8:21" x14ac:dyDescent="0.3">
      <c r="H11146" s="1"/>
      <c r="K11146" s="1"/>
      <c r="O11146" s="1"/>
      <c r="P11146" s="1"/>
      <c r="T11146" s="1"/>
      <c r="U11146" s="1"/>
    </row>
    <row r="11147" spans="8:21" x14ac:dyDescent="0.3">
      <c r="H11147" s="1"/>
      <c r="K11147" s="1"/>
      <c r="O11147" s="1"/>
      <c r="P11147" s="1"/>
      <c r="T11147" s="1"/>
      <c r="U11147" s="1"/>
    </row>
    <row r="11148" spans="8:21" x14ac:dyDescent="0.3">
      <c r="H11148" s="1"/>
      <c r="K11148" s="1"/>
      <c r="O11148" s="1"/>
      <c r="P11148" s="1"/>
      <c r="T11148" s="1"/>
      <c r="U11148" s="1"/>
    </row>
    <row r="11149" spans="8:21" x14ac:dyDescent="0.3">
      <c r="H11149" s="1"/>
      <c r="K11149" s="1"/>
      <c r="O11149" s="1"/>
      <c r="P11149" s="1"/>
      <c r="T11149" s="1"/>
      <c r="U11149" s="1"/>
    </row>
    <row r="11150" spans="8:21" x14ac:dyDescent="0.3">
      <c r="H11150" s="1"/>
      <c r="K11150" s="1"/>
      <c r="O11150" s="1"/>
      <c r="P11150" s="1"/>
      <c r="T11150" s="1"/>
      <c r="U11150" s="1"/>
    </row>
    <row r="11151" spans="8:21" x14ac:dyDescent="0.3">
      <c r="H11151" s="1"/>
      <c r="K11151" s="1"/>
      <c r="O11151" s="1"/>
      <c r="P11151" s="1"/>
      <c r="T11151" s="1"/>
      <c r="U11151" s="1"/>
    </row>
    <row r="11152" spans="8:21" x14ac:dyDescent="0.3">
      <c r="H11152" s="1"/>
      <c r="K11152" s="1"/>
      <c r="O11152" s="1"/>
      <c r="P11152" s="1"/>
      <c r="T11152" s="1"/>
      <c r="U11152" s="1"/>
    </row>
    <row r="11153" spans="8:21" x14ac:dyDescent="0.3">
      <c r="H11153" s="1"/>
      <c r="K11153" s="1"/>
      <c r="O11153" s="1"/>
      <c r="P11153" s="1"/>
      <c r="T11153" s="1"/>
      <c r="U11153" s="1"/>
    </row>
    <row r="11154" spans="8:21" x14ac:dyDescent="0.3">
      <c r="H11154" s="1"/>
      <c r="K11154" s="1"/>
      <c r="O11154" s="1"/>
      <c r="P11154" s="1"/>
      <c r="T11154" s="1"/>
      <c r="U11154" s="1"/>
    </row>
    <row r="11155" spans="8:21" x14ac:dyDescent="0.3">
      <c r="H11155" s="1"/>
      <c r="K11155" s="1"/>
      <c r="O11155" s="1"/>
      <c r="P11155" s="1"/>
      <c r="T11155" s="1"/>
      <c r="U11155" s="1"/>
    </row>
    <row r="11156" spans="8:21" x14ac:dyDescent="0.3">
      <c r="H11156" s="1"/>
      <c r="K11156" s="1"/>
      <c r="O11156" s="1"/>
      <c r="P11156" s="1"/>
      <c r="T11156" s="1"/>
      <c r="U11156" s="1"/>
    </row>
    <row r="11157" spans="8:21" x14ac:dyDescent="0.3">
      <c r="H11157" s="1"/>
      <c r="K11157" s="1"/>
      <c r="O11157" s="1"/>
      <c r="P11157" s="1"/>
      <c r="T11157" s="1"/>
      <c r="U11157" s="1"/>
    </row>
    <row r="11158" spans="8:21" x14ac:dyDescent="0.3">
      <c r="H11158" s="1"/>
      <c r="K11158" s="1"/>
      <c r="O11158" s="1"/>
      <c r="P11158" s="1"/>
      <c r="T11158" s="1"/>
      <c r="U11158" s="1"/>
    </row>
    <row r="11159" spans="8:21" x14ac:dyDescent="0.3">
      <c r="H11159" s="1"/>
      <c r="K11159" s="1"/>
      <c r="O11159" s="1"/>
      <c r="P11159" s="1"/>
      <c r="T11159" s="1"/>
      <c r="U11159" s="1"/>
    </row>
    <row r="11160" spans="8:21" x14ac:dyDescent="0.3">
      <c r="H11160" s="1"/>
      <c r="K11160" s="1"/>
      <c r="O11160" s="1"/>
      <c r="P11160" s="1"/>
      <c r="T11160" s="1"/>
      <c r="U11160" s="1"/>
    </row>
    <row r="11161" spans="8:21" x14ac:dyDescent="0.3">
      <c r="H11161" s="1"/>
      <c r="K11161" s="1"/>
      <c r="O11161" s="1"/>
      <c r="P11161" s="1"/>
      <c r="T11161" s="1"/>
      <c r="U11161" s="1"/>
    </row>
    <row r="11162" spans="8:21" x14ac:dyDescent="0.3">
      <c r="H11162" s="1"/>
      <c r="K11162" s="1"/>
      <c r="O11162" s="1"/>
      <c r="P11162" s="1"/>
      <c r="T11162" s="1"/>
      <c r="U11162" s="1"/>
    </row>
    <row r="11163" spans="8:21" x14ac:dyDescent="0.3">
      <c r="H11163" s="1"/>
      <c r="K11163" s="1"/>
      <c r="O11163" s="1"/>
      <c r="P11163" s="1"/>
      <c r="T11163" s="1"/>
      <c r="U11163" s="1"/>
    </row>
    <row r="11164" spans="8:21" x14ac:dyDescent="0.3">
      <c r="H11164" s="1"/>
      <c r="K11164" s="1"/>
      <c r="O11164" s="1"/>
      <c r="P11164" s="1"/>
      <c r="T11164" s="1"/>
      <c r="U11164" s="1"/>
    </row>
    <row r="11165" spans="8:21" x14ac:dyDescent="0.3">
      <c r="H11165" s="1"/>
      <c r="K11165" s="1"/>
      <c r="O11165" s="1"/>
      <c r="P11165" s="1"/>
      <c r="T11165" s="1"/>
      <c r="U11165" s="1"/>
    </row>
    <row r="11166" spans="8:21" x14ac:dyDescent="0.3">
      <c r="H11166" s="1"/>
      <c r="K11166" s="1"/>
      <c r="O11166" s="1"/>
      <c r="P11166" s="1"/>
      <c r="T11166" s="1"/>
      <c r="U11166" s="1"/>
    </row>
    <row r="11167" spans="8:21" x14ac:dyDescent="0.3">
      <c r="H11167" s="1"/>
      <c r="K11167" s="1"/>
      <c r="O11167" s="1"/>
      <c r="P11167" s="1"/>
      <c r="T11167" s="1"/>
      <c r="U11167" s="1"/>
    </row>
    <row r="11168" spans="8:21" x14ac:dyDescent="0.3">
      <c r="H11168" s="1"/>
      <c r="K11168" s="1"/>
      <c r="O11168" s="1"/>
      <c r="P11168" s="1"/>
      <c r="T11168" s="1"/>
      <c r="U11168" s="1"/>
    </row>
    <row r="11169" spans="8:21" x14ac:dyDescent="0.3">
      <c r="H11169" s="1"/>
      <c r="K11169" s="1"/>
      <c r="O11169" s="1"/>
      <c r="P11169" s="1"/>
      <c r="T11169" s="1"/>
      <c r="U11169" s="1"/>
    </row>
    <row r="11170" spans="8:21" x14ac:dyDescent="0.3">
      <c r="H11170" s="1"/>
      <c r="K11170" s="1"/>
      <c r="O11170" s="1"/>
      <c r="P11170" s="1"/>
      <c r="T11170" s="1"/>
      <c r="U11170" s="1"/>
    </row>
    <row r="11171" spans="8:21" x14ac:dyDescent="0.3">
      <c r="H11171" s="1"/>
      <c r="K11171" s="1"/>
      <c r="O11171" s="1"/>
      <c r="P11171" s="1"/>
      <c r="T11171" s="1"/>
      <c r="U11171" s="1"/>
    </row>
    <row r="11172" spans="8:21" x14ac:dyDescent="0.3">
      <c r="H11172" s="1"/>
      <c r="K11172" s="1"/>
      <c r="O11172" s="1"/>
      <c r="P11172" s="1"/>
      <c r="T11172" s="1"/>
      <c r="U11172" s="1"/>
    </row>
    <row r="11173" spans="8:21" x14ac:dyDescent="0.3">
      <c r="H11173" s="1"/>
      <c r="K11173" s="1"/>
      <c r="O11173" s="1"/>
      <c r="P11173" s="1"/>
      <c r="T11173" s="1"/>
      <c r="U11173" s="1"/>
    </row>
    <row r="11174" spans="8:21" x14ac:dyDescent="0.3">
      <c r="H11174" s="1"/>
      <c r="K11174" s="1"/>
      <c r="O11174" s="1"/>
      <c r="P11174" s="1"/>
      <c r="T11174" s="1"/>
      <c r="U11174" s="1"/>
    </row>
    <row r="11175" spans="8:21" x14ac:dyDescent="0.3">
      <c r="H11175" s="1"/>
      <c r="K11175" s="1"/>
      <c r="O11175" s="1"/>
      <c r="P11175" s="1"/>
      <c r="T11175" s="1"/>
      <c r="U11175" s="1"/>
    </row>
    <row r="11176" spans="8:21" x14ac:dyDescent="0.3">
      <c r="H11176" s="1"/>
      <c r="K11176" s="1"/>
      <c r="O11176" s="1"/>
      <c r="P11176" s="1"/>
      <c r="T11176" s="1"/>
      <c r="U11176" s="1"/>
    </row>
    <row r="11177" spans="8:21" x14ac:dyDescent="0.3">
      <c r="H11177" s="1"/>
      <c r="K11177" s="1"/>
      <c r="O11177" s="1"/>
      <c r="P11177" s="1"/>
      <c r="T11177" s="1"/>
      <c r="U11177" s="1"/>
    </row>
    <row r="11178" spans="8:21" x14ac:dyDescent="0.3">
      <c r="H11178" s="1"/>
      <c r="K11178" s="1"/>
      <c r="O11178" s="1"/>
      <c r="P11178" s="1"/>
      <c r="T11178" s="1"/>
      <c r="U11178" s="1"/>
    </row>
    <row r="11179" spans="8:21" x14ac:dyDescent="0.3">
      <c r="H11179" s="1"/>
      <c r="K11179" s="1"/>
      <c r="O11179" s="1"/>
      <c r="P11179" s="1"/>
      <c r="T11179" s="1"/>
      <c r="U11179" s="1"/>
    </row>
    <row r="11180" spans="8:21" x14ac:dyDescent="0.3">
      <c r="H11180" s="1"/>
      <c r="K11180" s="1"/>
      <c r="O11180" s="1"/>
      <c r="P11180" s="1"/>
      <c r="T11180" s="1"/>
      <c r="U11180" s="1"/>
    </row>
    <row r="11181" spans="8:21" x14ac:dyDescent="0.3">
      <c r="H11181" s="1"/>
      <c r="K11181" s="1"/>
      <c r="O11181" s="1"/>
      <c r="P11181" s="1"/>
      <c r="T11181" s="1"/>
      <c r="U11181" s="1"/>
    </row>
    <row r="11182" spans="8:21" x14ac:dyDescent="0.3">
      <c r="H11182" s="1"/>
      <c r="K11182" s="1"/>
      <c r="O11182" s="1"/>
      <c r="P11182" s="1"/>
      <c r="T11182" s="1"/>
      <c r="U11182" s="1"/>
    </row>
    <row r="11183" spans="8:21" x14ac:dyDescent="0.3">
      <c r="H11183" s="1"/>
      <c r="K11183" s="1"/>
      <c r="O11183" s="1"/>
      <c r="P11183" s="1"/>
      <c r="T11183" s="1"/>
      <c r="U11183" s="1"/>
    </row>
    <row r="11184" spans="8:21" x14ac:dyDescent="0.3">
      <c r="H11184" s="1"/>
      <c r="K11184" s="1"/>
      <c r="O11184" s="1"/>
      <c r="P11184" s="1"/>
      <c r="T11184" s="1"/>
      <c r="U11184" s="1"/>
    </row>
    <row r="11185" spans="8:21" x14ac:dyDescent="0.3">
      <c r="H11185" s="1"/>
      <c r="K11185" s="1"/>
      <c r="O11185" s="1"/>
      <c r="P11185" s="1"/>
      <c r="T11185" s="1"/>
      <c r="U11185" s="1"/>
    </row>
    <row r="11186" spans="8:21" x14ac:dyDescent="0.3">
      <c r="H11186" s="1"/>
      <c r="K11186" s="1"/>
      <c r="O11186" s="1"/>
      <c r="P11186" s="1"/>
      <c r="T11186" s="1"/>
      <c r="U11186" s="1"/>
    </row>
    <row r="11187" spans="8:21" x14ac:dyDescent="0.3">
      <c r="H11187" s="1"/>
      <c r="K11187" s="1"/>
      <c r="O11187" s="1"/>
      <c r="P11187" s="1"/>
      <c r="T11187" s="1"/>
      <c r="U11187" s="1"/>
    </row>
    <row r="11188" spans="8:21" x14ac:dyDescent="0.3">
      <c r="H11188" s="1"/>
      <c r="K11188" s="1"/>
      <c r="O11188" s="1"/>
      <c r="P11188" s="1"/>
      <c r="T11188" s="1"/>
      <c r="U11188" s="1"/>
    </row>
    <row r="11189" spans="8:21" x14ac:dyDescent="0.3">
      <c r="H11189" s="1"/>
      <c r="K11189" s="1"/>
      <c r="O11189" s="1"/>
      <c r="P11189" s="1"/>
      <c r="T11189" s="1"/>
      <c r="U11189" s="1"/>
    </row>
    <row r="11190" spans="8:21" x14ac:dyDescent="0.3">
      <c r="H11190" s="1"/>
      <c r="K11190" s="1"/>
      <c r="O11190" s="1"/>
      <c r="P11190" s="1"/>
      <c r="T11190" s="1"/>
      <c r="U11190" s="1"/>
    </row>
    <row r="11191" spans="8:21" x14ac:dyDescent="0.3">
      <c r="H11191" s="1"/>
      <c r="K11191" s="1"/>
      <c r="O11191" s="1"/>
      <c r="P11191" s="1"/>
      <c r="T11191" s="1"/>
      <c r="U11191" s="1"/>
    </row>
    <row r="11192" spans="8:21" x14ac:dyDescent="0.3">
      <c r="H11192" s="1"/>
      <c r="K11192" s="1"/>
      <c r="O11192" s="1"/>
      <c r="P11192" s="1"/>
      <c r="T11192" s="1"/>
      <c r="U11192" s="1"/>
    </row>
    <row r="11193" spans="8:21" x14ac:dyDescent="0.3">
      <c r="H11193" s="1"/>
      <c r="K11193" s="1"/>
      <c r="O11193" s="1"/>
      <c r="P11193" s="1"/>
      <c r="T11193" s="1"/>
      <c r="U11193" s="1"/>
    </row>
    <row r="11194" spans="8:21" x14ac:dyDescent="0.3">
      <c r="H11194" s="1"/>
      <c r="K11194" s="1"/>
      <c r="O11194" s="1"/>
      <c r="P11194" s="1"/>
      <c r="T11194" s="1"/>
      <c r="U11194" s="1"/>
    </row>
    <row r="11195" spans="8:21" x14ac:dyDescent="0.3">
      <c r="H11195" s="1"/>
      <c r="K11195" s="1"/>
      <c r="O11195" s="1"/>
      <c r="P11195" s="1"/>
      <c r="T11195" s="1"/>
      <c r="U11195" s="1"/>
    </row>
    <row r="11196" spans="8:21" x14ac:dyDescent="0.3">
      <c r="H11196" s="1"/>
      <c r="K11196" s="1"/>
      <c r="O11196" s="1"/>
      <c r="P11196" s="1"/>
      <c r="T11196" s="1"/>
      <c r="U11196" s="1"/>
    </row>
    <row r="11197" spans="8:21" x14ac:dyDescent="0.3">
      <c r="H11197" s="1"/>
      <c r="K11197" s="1"/>
      <c r="O11197" s="1"/>
      <c r="P11197" s="1"/>
      <c r="T11197" s="1"/>
      <c r="U11197" s="1"/>
    </row>
    <row r="11198" spans="8:21" x14ac:dyDescent="0.3">
      <c r="H11198" s="1"/>
      <c r="K11198" s="1"/>
      <c r="O11198" s="1"/>
      <c r="P11198" s="1"/>
      <c r="T11198" s="1"/>
      <c r="U11198" s="1"/>
    </row>
    <row r="11199" spans="8:21" x14ac:dyDescent="0.3">
      <c r="H11199" s="1"/>
      <c r="K11199" s="1"/>
      <c r="O11199" s="1"/>
      <c r="P11199" s="1"/>
      <c r="T11199" s="1"/>
      <c r="U11199" s="1"/>
    </row>
    <row r="11200" spans="8:21" x14ac:dyDescent="0.3">
      <c r="H11200" s="1"/>
      <c r="K11200" s="1"/>
      <c r="O11200" s="1"/>
      <c r="P11200" s="1"/>
      <c r="T11200" s="1"/>
      <c r="U11200" s="1"/>
    </row>
    <row r="11201" spans="8:21" x14ac:dyDescent="0.3">
      <c r="H11201" s="1"/>
      <c r="K11201" s="1"/>
      <c r="O11201" s="1"/>
      <c r="P11201" s="1"/>
      <c r="T11201" s="1"/>
      <c r="U11201" s="1"/>
    </row>
    <row r="11202" spans="8:21" x14ac:dyDescent="0.3">
      <c r="H11202" s="1"/>
      <c r="K11202" s="1"/>
      <c r="O11202" s="1"/>
      <c r="P11202" s="1"/>
      <c r="T11202" s="1"/>
      <c r="U11202" s="1"/>
    </row>
    <row r="11203" spans="8:21" x14ac:dyDescent="0.3">
      <c r="H11203" s="1"/>
      <c r="K11203" s="1"/>
      <c r="O11203" s="1"/>
      <c r="P11203" s="1"/>
      <c r="T11203" s="1"/>
      <c r="U11203" s="1"/>
    </row>
    <row r="11204" spans="8:21" x14ac:dyDescent="0.3">
      <c r="H11204" s="1"/>
      <c r="K11204" s="1"/>
      <c r="O11204" s="1"/>
      <c r="P11204" s="1"/>
      <c r="T11204" s="1"/>
      <c r="U11204" s="1"/>
    </row>
    <row r="11205" spans="8:21" x14ac:dyDescent="0.3">
      <c r="H11205" s="1"/>
      <c r="K11205" s="1"/>
      <c r="O11205" s="1"/>
      <c r="P11205" s="1"/>
      <c r="T11205" s="1"/>
      <c r="U11205" s="1"/>
    </row>
    <row r="11206" spans="8:21" x14ac:dyDescent="0.3">
      <c r="H11206" s="1"/>
      <c r="K11206" s="1"/>
      <c r="O11206" s="1"/>
      <c r="P11206" s="1"/>
      <c r="T11206" s="1"/>
      <c r="U11206" s="1"/>
    </row>
    <row r="11207" spans="8:21" x14ac:dyDescent="0.3">
      <c r="H11207" s="1"/>
      <c r="K11207" s="1"/>
      <c r="O11207" s="1"/>
      <c r="P11207" s="1"/>
      <c r="T11207" s="1"/>
      <c r="U11207" s="1"/>
    </row>
    <row r="11208" spans="8:21" x14ac:dyDescent="0.3">
      <c r="H11208" s="1"/>
      <c r="K11208" s="1"/>
      <c r="O11208" s="1"/>
      <c r="P11208" s="1"/>
      <c r="T11208" s="1"/>
      <c r="U11208" s="1"/>
    </row>
    <row r="11209" spans="8:21" x14ac:dyDescent="0.3">
      <c r="H11209" s="1"/>
      <c r="K11209" s="1"/>
      <c r="O11209" s="1"/>
      <c r="P11209" s="1"/>
      <c r="T11209" s="1"/>
      <c r="U11209" s="1"/>
    </row>
    <row r="11210" spans="8:21" x14ac:dyDescent="0.3">
      <c r="H11210" s="1"/>
      <c r="K11210" s="1"/>
      <c r="O11210" s="1"/>
      <c r="P11210" s="1"/>
      <c r="T11210" s="1"/>
      <c r="U11210" s="1"/>
    </row>
    <row r="11211" spans="8:21" x14ac:dyDescent="0.3">
      <c r="H11211" s="1"/>
      <c r="K11211" s="1"/>
      <c r="O11211" s="1"/>
      <c r="P11211" s="1"/>
      <c r="T11211" s="1"/>
      <c r="U11211" s="1"/>
    </row>
    <row r="11212" spans="8:21" x14ac:dyDescent="0.3">
      <c r="H11212" s="1"/>
      <c r="K11212" s="1"/>
      <c r="O11212" s="1"/>
      <c r="P11212" s="1"/>
      <c r="T11212" s="1"/>
      <c r="U11212" s="1"/>
    </row>
    <row r="11213" spans="8:21" x14ac:dyDescent="0.3">
      <c r="H11213" s="1"/>
      <c r="K11213" s="1"/>
      <c r="O11213" s="1"/>
      <c r="P11213" s="1"/>
      <c r="T11213" s="1"/>
      <c r="U11213" s="1"/>
    </row>
    <row r="11214" spans="8:21" x14ac:dyDescent="0.3">
      <c r="H11214" s="1"/>
      <c r="K11214" s="1"/>
      <c r="O11214" s="1"/>
      <c r="P11214" s="1"/>
      <c r="T11214" s="1"/>
      <c r="U11214" s="1"/>
    </row>
    <row r="11215" spans="8:21" x14ac:dyDescent="0.3">
      <c r="H11215" s="1"/>
      <c r="K11215" s="1"/>
      <c r="O11215" s="1"/>
      <c r="P11215" s="1"/>
      <c r="T11215" s="1"/>
      <c r="U11215" s="1"/>
    </row>
    <row r="11216" spans="8:21" x14ac:dyDescent="0.3">
      <c r="H11216" s="1"/>
      <c r="K11216" s="1"/>
      <c r="O11216" s="1"/>
      <c r="P11216" s="1"/>
      <c r="T11216" s="1"/>
      <c r="U11216" s="1"/>
    </row>
    <row r="11217" spans="8:21" x14ac:dyDescent="0.3">
      <c r="H11217" s="1"/>
      <c r="K11217" s="1"/>
      <c r="O11217" s="1"/>
      <c r="P11217" s="1"/>
      <c r="T11217" s="1"/>
      <c r="U11217" s="1"/>
    </row>
    <row r="11218" spans="8:21" x14ac:dyDescent="0.3">
      <c r="H11218" s="1"/>
      <c r="K11218" s="1"/>
      <c r="O11218" s="1"/>
      <c r="P11218" s="1"/>
      <c r="T11218" s="1"/>
      <c r="U11218" s="1"/>
    </row>
    <row r="11219" spans="8:21" x14ac:dyDescent="0.3">
      <c r="H11219" s="1"/>
      <c r="K11219" s="1"/>
      <c r="O11219" s="1"/>
      <c r="P11219" s="1"/>
      <c r="T11219" s="1"/>
      <c r="U11219" s="1"/>
    </row>
    <row r="11220" spans="8:21" x14ac:dyDescent="0.3">
      <c r="H11220" s="1"/>
      <c r="K11220" s="1"/>
      <c r="O11220" s="1"/>
      <c r="P11220" s="1"/>
      <c r="T11220" s="1"/>
      <c r="U11220" s="1"/>
    </row>
    <row r="11221" spans="8:21" x14ac:dyDescent="0.3">
      <c r="H11221" s="1"/>
      <c r="K11221" s="1"/>
      <c r="O11221" s="1"/>
      <c r="P11221" s="1"/>
      <c r="T11221" s="1"/>
      <c r="U11221" s="1"/>
    </row>
    <row r="11222" spans="8:21" x14ac:dyDescent="0.3">
      <c r="H11222" s="1"/>
      <c r="K11222" s="1"/>
      <c r="O11222" s="1"/>
      <c r="P11222" s="1"/>
      <c r="T11222" s="1"/>
      <c r="U11222" s="1"/>
    </row>
    <row r="11223" spans="8:21" x14ac:dyDescent="0.3">
      <c r="H11223" s="1"/>
      <c r="K11223" s="1"/>
      <c r="O11223" s="1"/>
      <c r="P11223" s="1"/>
      <c r="T11223" s="1"/>
      <c r="U11223" s="1"/>
    </row>
    <row r="11224" spans="8:21" x14ac:dyDescent="0.3">
      <c r="H11224" s="1"/>
      <c r="K11224" s="1"/>
      <c r="O11224" s="1"/>
      <c r="P11224" s="1"/>
      <c r="T11224" s="1"/>
      <c r="U11224" s="1"/>
    </row>
    <row r="11225" spans="8:21" x14ac:dyDescent="0.3">
      <c r="H11225" s="1"/>
      <c r="K11225" s="1"/>
      <c r="O11225" s="1"/>
      <c r="P11225" s="1"/>
      <c r="T11225" s="1"/>
      <c r="U11225" s="1"/>
    </row>
    <row r="11226" spans="8:21" x14ac:dyDescent="0.3">
      <c r="H11226" s="1"/>
      <c r="K11226" s="1"/>
      <c r="O11226" s="1"/>
      <c r="P11226" s="1"/>
      <c r="T11226" s="1"/>
      <c r="U11226" s="1"/>
    </row>
    <row r="11227" spans="8:21" x14ac:dyDescent="0.3">
      <c r="H11227" s="1"/>
      <c r="K11227" s="1"/>
      <c r="O11227" s="1"/>
      <c r="P11227" s="1"/>
      <c r="T11227" s="1"/>
      <c r="U11227" s="1"/>
    </row>
    <row r="11228" spans="8:21" x14ac:dyDescent="0.3">
      <c r="H11228" s="1"/>
      <c r="K11228" s="1"/>
      <c r="O11228" s="1"/>
      <c r="P11228" s="1"/>
      <c r="T11228" s="1"/>
      <c r="U11228" s="1"/>
    </row>
    <row r="11229" spans="8:21" x14ac:dyDescent="0.3">
      <c r="H11229" s="1"/>
      <c r="K11229" s="1"/>
      <c r="O11229" s="1"/>
      <c r="P11229" s="1"/>
      <c r="T11229" s="1"/>
      <c r="U11229" s="1"/>
    </row>
    <row r="11230" spans="8:21" x14ac:dyDescent="0.3">
      <c r="H11230" s="1"/>
      <c r="K11230" s="1"/>
      <c r="O11230" s="1"/>
      <c r="P11230" s="1"/>
      <c r="T11230" s="1"/>
      <c r="U11230" s="1"/>
    </row>
    <row r="11231" spans="8:21" x14ac:dyDescent="0.3">
      <c r="H11231" s="1"/>
      <c r="K11231" s="1"/>
      <c r="O11231" s="1"/>
      <c r="P11231" s="1"/>
      <c r="T11231" s="1"/>
      <c r="U11231" s="1"/>
    </row>
    <row r="11232" spans="8:21" x14ac:dyDescent="0.3">
      <c r="H11232" s="1"/>
      <c r="K11232" s="1"/>
      <c r="O11232" s="1"/>
      <c r="P11232" s="1"/>
      <c r="T11232" s="1"/>
      <c r="U11232" s="1"/>
    </row>
    <row r="11233" spans="8:21" x14ac:dyDescent="0.3">
      <c r="H11233" s="1"/>
      <c r="K11233" s="1"/>
      <c r="O11233" s="1"/>
      <c r="P11233" s="1"/>
      <c r="T11233" s="1"/>
      <c r="U11233" s="1"/>
    </row>
    <row r="11234" spans="8:21" x14ac:dyDescent="0.3">
      <c r="H11234" s="1"/>
      <c r="K11234" s="1"/>
      <c r="O11234" s="1"/>
      <c r="P11234" s="1"/>
      <c r="T11234" s="1"/>
      <c r="U11234" s="1"/>
    </row>
    <row r="11235" spans="8:21" x14ac:dyDescent="0.3">
      <c r="H11235" s="1"/>
      <c r="K11235" s="1"/>
      <c r="O11235" s="1"/>
      <c r="P11235" s="1"/>
      <c r="T11235" s="1"/>
      <c r="U11235" s="1"/>
    </row>
    <row r="11236" spans="8:21" x14ac:dyDescent="0.3">
      <c r="H11236" s="1"/>
      <c r="K11236" s="1"/>
      <c r="O11236" s="1"/>
      <c r="P11236" s="1"/>
      <c r="T11236" s="1"/>
      <c r="U11236" s="1"/>
    </row>
    <row r="11237" spans="8:21" x14ac:dyDescent="0.3">
      <c r="H11237" s="1"/>
      <c r="K11237" s="1"/>
      <c r="O11237" s="1"/>
      <c r="P11237" s="1"/>
      <c r="T11237" s="1"/>
      <c r="U11237" s="1"/>
    </row>
    <row r="11238" spans="8:21" x14ac:dyDescent="0.3">
      <c r="H11238" s="1"/>
      <c r="K11238" s="1"/>
      <c r="O11238" s="1"/>
      <c r="P11238" s="1"/>
      <c r="T11238" s="1"/>
      <c r="U11238" s="1"/>
    </row>
    <row r="11239" spans="8:21" x14ac:dyDescent="0.3">
      <c r="H11239" s="1"/>
      <c r="K11239" s="1"/>
      <c r="O11239" s="1"/>
      <c r="P11239" s="1"/>
      <c r="T11239" s="1"/>
      <c r="U11239" s="1"/>
    </row>
    <row r="11240" spans="8:21" x14ac:dyDescent="0.3">
      <c r="H11240" s="1"/>
      <c r="K11240" s="1"/>
      <c r="O11240" s="1"/>
      <c r="P11240" s="1"/>
      <c r="T11240" s="1"/>
      <c r="U11240" s="1"/>
    </row>
    <row r="11241" spans="8:21" x14ac:dyDescent="0.3">
      <c r="H11241" s="1"/>
      <c r="K11241" s="1"/>
      <c r="O11241" s="1"/>
      <c r="P11241" s="1"/>
      <c r="T11241" s="1"/>
      <c r="U11241" s="1"/>
    </row>
    <row r="11242" spans="8:21" x14ac:dyDescent="0.3">
      <c r="H11242" s="1"/>
      <c r="K11242" s="1"/>
      <c r="O11242" s="1"/>
      <c r="P11242" s="1"/>
      <c r="T11242" s="1"/>
      <c r="U11242" s="1"/>
    </row>
    <row r="11243" spans="8:21" x14ac:dyDescent="0.3">
      <c r="H11243" s="1"/>
      <c r="K11243" s="1"/>
      <c r="O11243" s="1"/>
      <c r="P11243" s="1"/>
      <c r="T11243" s="1"/>
      <c r="U11243" s="1"/>
    </row>
    <row r="11244" spans="8:21" x14ac:dyDescent="0.3">
      <c r="H11244" s="1"/>
      <c r="K11244" s="1"/>
      <c r="O11244" s="1"/>
      <c r="P11244" s="1"/>
      <c r="T11244" s="1"/>
      <c r="U11244" s="1"/>
    </row>
    <row r="11245" spans="8:21" x14ac:dyDescent="0.3">
      <c r="H11245" s="1"/>
      <c r="K11245" s="1"/>
      <c r="O11245" s="1"/>
      <c r="P11245" s="1"/>
      <c r="T11245" s="1"/>
      <c r="U11245" s="1"/>
    </row>
    <row r="11246" spans="8:21" x14ac:dyDescent="0.3">
      <c r="H11246" s="1"/>
      <c r="K11246" s="1"/>
      <c r="O11246" s="1"/>
      <c r="P11246" s="1"/>
      <c r="T11246" s="1"/>
      <c r="U11246" s="1"/>
    </row>
    <row r="11247" spans="8:21" x14ac:dyDescent="0.3">
      <c r="H11247" s="1"/>
      <c r="K11247" s="1"/>
      <c r="O11247" s="1"/>
      <c r="P11247" s="1"/>
      <c r="T11247" s="1"/>
      <c r="U11247" s="1"/>
    </row>
    <row r="11248" spans="8:21" x14ac:dyDescent="0.3">
      <c r="H11248" s="1"/>
      <c r="K11248" s="1"/>
      <c r="O11248" s="1"/>
      <c r="P11248" s="1"/>
      <c r="T11248" s="1"/>
      <c r="U11248" s="1"/>
    </row>
    <row r="11249" spans="8:21" x14ac:dyDescent="0.3">
      <c r="H11249" s="1"/>
      <c r="K11249" s="1"/>
      <c r="O11249" s="1"/>
      <c r="P11249" s="1"/>
      <c r="T11249" s="1"/>
      <c r="U11249" s="1"/>
    </row>
    <row r="11250" spans="8:21" x14ac:dyDescent="0.3">
      <c r="H11250" s="1"/>
      <c r="K11250" s="1"/>
      <c r="O11250" s="1"/>
      <c r="P11250" s="1"/>
      <c r="T11250" s="1"/>
      <c r="U11250" s="1"/>
    </row>
    <row r="11251" spans="8:21" x14ac:dyDescent="0.3">
      <c r="H11251" s="1"/>
      <c r="K11251" s="1"/>
      <c r="O11251" s="1"/>
      <c r="P11251" s="1"/>
      <c r="T11251" s="1"/>
      <c r="U11251" s="1"/>
    </row>
    <row r="11252" spans="8:21" x14ac:dyDescent="0.3">
      <c r="H11252" s="1"/>
      <c r="K11252" s="1"/>
      <c r="O11252" s="1"/>
      <c r="P11252" s="1"/>
      <c r="T11252" s="1"/>
      <c r="U11252" s="1"/>
    </row>
    <row r="11253" spans="8:21" x14ac:dyDescent="0.3">
      <c r="H11253" s="1"/>
      <c r="K11253" s="1"/>
      <c r="O11253" s="1"/>
      <c r="P11253" s="1"/>
      <c r="T11253" s="1"/>
      <c r="U11253" s="1"/>
    </row>
    <row r="11254" spans="8:21" x14ac:dyDescent="0.3">
      <c r="H11254" s="1"/>
      <c r="K11254" s="1"/>
      <c r="O11254" s="1"/>
      <c r="P11254" s="1"/>
      <c r="T11254" s="1"/>
      <c r="U11254" s="1"/>
    </row>
    <row r="11255" spans="8:21" x14ac:dyDescent="0.3">
      <c r="H11255" s="1"/>
      <c r="K11255" s="1"/>
      <c r="O11255" s="1"/>
      <c r="P11255" s="1"/>
      <c r="T11255" s="1"/>
      <c r="U11255" s="1"/>
    </row>
    <row r="11256" spans="8:21" x14ac:dyDescent="0.3">
      <c r="H11256" s="1"/>
      <c r="K11256" s="1"/>
      <c r="O11256" s="1"/>
      <c r="P11256" s="1"/>
      <c r="T11256" s="1"/>
      <c r="U11256" s="1"/>
    </row>
    <row r="11257" spans="8:21" x14ac:dyDescent="0.3">
      <c r="H11257" s="1"/>
      <c r="K11257" s="1"/>
      <c r="O11257" s="1"/>
      <c r="P11257" s="1"/>
      <c r="T11257" s="1"/>
      <c r="U11257" s="1"/>
    </row>
    <row r="11258" spans="8:21" x14ac:dyDescent="0.3">
      <c r="H11258" s="1"/>
      <c r="K11258" s="1"/>
      <c r="O11258" s="1"/>
      <c r="P11258" s="1"/>
      <c r="T11258" s="1"/>
      <c r="U11258" s="1"/>
    </row>
    <row r="11259" spans="8:21" x14ac:dyDescent="0.3">
      <c r="H11259" s="1"/>
      <c r="K11259" s="1"/>
      <c r="O11259" s="1"/>
      <c r="P11259" s="1"/>
      <c r="T11259" s="1"/>
      <c r="U11259" s="1"/>
    </row>
    <row r="11260" spans="8:21" x14ac:dyDescent="0.3">
      <c r="H11260" s="1"/>
      <c r="K11260" s="1"/>
      <c r="O11260" s="1"/>
      <c r="P11260" s="1"/>
      <c r="T11260" s="1"/>
      <c r="U11260" s="1"/>
    </row>
    <row r="11261" spans="8:21" x14ac:dyDescent="0.3">
      <c r="H11261" s="1"/>
      <c r="K11261" s="1"/>
      <c r="O11261" s="1"/>
      <c r="P11261" s="1"/>
      <c r="T11261" s="1"/>
      <c r="U11261" s="1"/>
    </row>
    <row r="11262" spans="8:21" x14ac:dyDescent="0.3">
      <c r="H11262" s="1"/>
      <c r="K11262" s="1"/>
      <c r="O11262" s="1"/>
      <c r="P11262" s="1"/>
      <c r="T11262" s="1"/>
      <c r="U11262" s="1"/>
    </row>
    <row r="11263" spans="8:21" x14ac:dyDescent="0.3">
      <c r="H11263" s="1"/>
      <c r="K11263" s="1"/>
      <c r="O11263" s="1"/>
      <c r="P11263" s="1"/>
      <c r="T11263" s="1"/>
      <c r="U11263" s="1"/>
    </row>
    <row r="11264" spans="8:21" x14ac:dyDescent="0.3">
      <c r="H11264" s="1"/>
      <c r="K11264" s="1"/>
      <c r="O11264" s="1"/>
      <c r="P11264" s="1"/>
      <c r="T11264" s="1"/>
      <c r="U11264" s="1"/>
    </row>
    <row r="11265" spans="8:21" x14ac:dyDescent="0.3">
      <c r="H11265" s="1"/>
      <c r="K11265" s="1"/>
      <c r="O11265" s="1"/>
      <c r="P11265" s="1"/>
      <c r="T11265" s="1"/>
      <c r="U11265" s="1"/>
    </row>
    <row r="11266" spans="8:21" x14ac:dyDescent="0.3">
      <c r="H11266" s="1"/>
      <c r="K11266" s="1"/>
      <c r="O11266" s="1"/>
      <c r="P11266" s="1"/>
      <c r="T11266" s="1"/>
      <c r="U11266" s="1"/>
    </row>
    <row r="11267" spans="8:21" x14ac:dyDescent="0.3">
      <c r="H11267" s="1"/>
      <c r="K11267" s="1"/>
      <c r="O11267" s="1"/>
      <c r="P11267" s="1"/>
      <c r="T11267" s="1"/>
      <c r="U11267" s="1"/>
    </row>
    <row r="11268" spans="8:21" x14ac:dyDescent="0.3">
      <c r="H11268" s="1"/>
      <c r="K11268" s="1"/>
      <c r="O11268" s="1"/>
      <c r="P11268" s="1"/>
      <c r="T11268" s="1"/>
      <c r="U11268" s="1"/>
    </row>
    <row r="11269" spans="8:21" x14ac:dyDescent="0.3">
      <c r="H11269" s="1"/>
      <c r="K11269" s="1"/>
      <c r="O11269" s="1"/>
      <c r="P11269" s="1"/>
      <c r="T11269" s="1"/>
      <c r="U11269" s="1"/>
    </row>
    <row r="11270" spans="8:21" x14ac:dyDescent="0.3">
      <c r="H11270" s="1"/>
      <c r="K11270" s="1"/>
      <c r="O11270" s="1"/>
      <c r="P11270" s="1"/>
      <c r="T11270" s="1"/>
      <c r="U11270" s="1"/>
    </row>
    <row r="11271" spans="8:21" x14ac:dyDescent="0.3">
      <c r="H11271" s="1"/>
      <c r="K11271" s="1"/>
      <c r="O11271" s="1"/>
      <c r="P11271" s="1"/>
      <c r="T11271" s="1"/>
      <c r="U11271" s="1"/>
    </row>
    <row r="11272" spans="8:21" x14ac:dyDescent="0.3">
      <c r="H11272" s="1"/>
      <c r="K11272" s="1"/>
      <c r="O11272" s="1"/>
      <c r="P11272" s="1"/>
      <c r="T11272" s="1"/>
      <c r="U11272" s="1"/>
    </row>
    <row r="11273" spans="8:21" x14ac:dyDescent="0.3">
      <c r="H11273" s="1"/>
      <c r="K11273" s="1"/>
      <c r="O11273" s="1"/>
      <c r="P11273" s="1"/>
      <c r="T11273" s="1"/>
      <c r="U11273" s="1"/>
    </row>
    <row r="11274" spans="8:21" x14ac:dyDescent="0.3">
      <c r="H11274" s="1"/>
      <c r="K11274" s="1"/>
      <c r="O11274" s="1"/>
      <c r="P11274" s="1"/>
      <c r="T11274" s="1"/>
      <c r="U11274" s="1"/>
    </row>
    <row r="11275" spans="8:21" x14ac:dyDescent="0.3">
      <c r="H11275" s="1"/>
      <c r="K11275" s="1"/>
      <c r="O11275" s="1"/>
      <c r="P11275" s="1"/>
      <c r="T11275" s="1"/>
      <c r="U11275" s="1"/>
    </row>
    <row r="11276" spans="8:21" x14ac:dyDescent="0.3">
      <c r="H11276" s="1"/>
      <c r="K11276" s="1"/>
      <c r="O11276" s="1"/>
      <c r="P11276" s="1"/>
      <c r="T11276" s="1"/>
      <c r="U11276" s="1"/>
    </row>
    <row r="11277" spans="8:21" x14ac:dyDescent="0.3">
      <c r="H11277" s="1"/>
      <c r="K11277" s="1"/>
      <c r="O11277" s="1"/>
      <c r="P11277" s="1"/>
      <c r="T11277" s="1"/>
      <c r="U11277" s="1"/>
    </row>
    <row r="11278" spans="8:21" x14ac:dyDescent="0.3">
      <c r="H11278" s="1"/>
      <c r="K11278" s="1"/>
      <c r="O11278" s="1"/>
      <c r="P11278" s="1"/>
      <c r="T11278" s="1"/>
      <c r="U11278" s="1"/>
    </row>
    <row r="11279" spans="8:21" x14ac:dyDescent="0.3">
      <c r="H11279" s="1"/>
      <c r="K11279" s="1"/>
      <c r="O11279" s="1"/>
      <c r="P11279" s="1"/>
      <c r="T11279" s="1"/>
      <c r="U11279" s="1"/>
    </row>
    <row r="11280" spans="8:21" x14ac:dyDescent="0.3">
      <c r="H11280" s="1"/>
      <c r="K11280" s="1"/>
      <c r="O11280" s="1"/>
      <c r="P11280" s="1"/>
      <c r="T11280" s="1"/>
      <c r="U11280" s="1"/>
    </row>
    <row r="11281" spans="8:21" x14ac:dyDescent="0.3">
      <c r="H11281" s="1"/>
      <c r="K11281" s="1"/>
      <c r="O11281" s="1"/>
      <c r="P11281" s="1"/>
      <c r="T11281" s="1"/>
      <c r="U11281" s="1"/>
    </row>
    <row r="11282" spans="8:21" x14ac:dyDescent="0.3">
      <c r="H11282" s="1"/>
      <c r="K11282" s="1"/>
      <c r="O11282" s="1"/>
      <c r="P11282" s="1"/>
      <c r="T11282" s="1"/>
      <c r="U11282" s="1"/>
    </row>
    <row r="11283" spans="8:21" x14ac:dyDescent="0.3">
      <c r="H11283" s="1"/>
      <c r="K11283" s="1"/>
      <c r="O11283" s="1"/>
      <c r="P11283" s="1"/>
      <c r="T11283" s="1"/>
      <c r="U11283" s="1"/>
    </row>
    <row r="11284" spans="8:21" x14ac:dyDescent="0.3">
      <c r="H11284" s="1"/>
      <c r="K11284" s="1"/>
      <c r="O11284" s="1"/>
      <c r="P11284" s="1"/>
      <c r="T11284" s="1"/>
      <c r="U11284" s="1"/>
    </row>
    <row r="11285" spans="8:21" x14ac:dyDescent="0.3">
      <c r="H11285" s="1"/>
      <c r="K11285" s="1"/>
      <c r="O11285" s="1"/>
      <c r="P11285" s="1"/>
      <c r="T11285" s="1"/>
      <c r="U11285" s="1"/>
    </row>
    <row r="11286" spans="8:21" x14ac:dyDescent="0.3">
      <c r="H11286" s="1"/>
      <c r="K11286" s="1"/>
      <c r="O11286" s="1"/>
      <c r="P11286" s="1"/>
      <c r="T11286" s="1"/>
      <c r="U11286" s="1"/>
    </row>
    <row r="11287" spans="8:21" x14ac:dyDescent="0.3">
      <c r="H11287" s="1"/>
      <c r="K11287" s="1"/>
      <c r="O11287" s="1"/>
      <c r="P11287" s="1"/>
      <c r="T11287" s="1"/>
      <c r="U11287" s="1"/>
    </row>
    <row r="11288" spans="8:21" x14ac:dyDescent="0.3">
      <c r="H11288" s="1"/>
      <c r="K11288" s="1"/>
      <c r="O11288" s="1"/>
      <c r="P11288" s="1"/>
      <c r="T11288" s="1"/>
      <c r="U11288" s="1"/>
    </row>
    <row r="11289" spans="8:21" x14ac:dyDescent="0.3">
      <c r="H11289" s="1"/>
      <c r="K11289" s="1"/>
      <c r="O11289" s="1"/>
      <c r="P11289" s="1"/>
      <c r="T11289" s="1"/>
      <c r="U11289" s="1"/>
    </row>
    <row r="11290" spans="8:21" x14ac:dyDescent="0.3">
      <c r="H11290" s="1"/>
      <c r="K11290" s="1"/>
      <c r="O11290" s="1"/>
      <c r="P11290" s="1"/>
      <c r="T11290" s="1"/>
      <c r="U11290" s="1"/>
    </row>
    <row r="11291" spans="8:21" x14ac:dyDescent="0.3">
      <c r="H11291" s="1"/>
      <c r="K11291" s="1"/>
      <c r="O11291" s="1"/>
      <c r="P11291" s="1"/>
      <c r="T11291" s="1"/>
      <c r="U11291" s="1"/>
    </row>
    <row r="11292" spans="8:21" x14ac:dyDescent="0.3">
      <c r="H11292" s="1"/>
      <c r="K11292" s="1"/>
      <c r="O11292" s="1"/>
      <c r="P11292" s="1"/>
      <c r="T11292" s="1"/>
      <c r="U11292" s="1"/>
    </row>
    <row r="11293" spans="8:21" x14ac:dyDescent="0.3">
      <c r="H11293" s="1"/>
      <c r="K11293" s="1"/>
      <c r="O11293" s="1"/>
      <c r="P11293" s="1"/>
      <c r="T11293" s="1"/>
      <c r="U11293" s="1"/>
    </row>
    <row r="11294" spans="8:21" x14ac:dyDescent="0.3">
      <c r="H11294" s="1"/>
      <c r="K11294" s="1"/>
      <c r="O11294" s="1"/>
      <c r="P11294" s="1"/>
      <c r="T11294" s="1"/>
      <c r="U11294" s="1"/>
    </row>
    <row r="11295" spans="8:21" x14ac:dyDescent="0.3">
      <c r="H11295" s="1"/>
      <c r="K11295" s="1"/>
      <c r="O11295" s="1"/>
      <c r="P11295" s="1"/>
      <c r="T11295" s="1"/>
      <c r="U11295" s="1"/>
    </row>
    <row r="11296" spans="8:21" x14ac:dyDescent="0.3">
      <c r="H11296" s="1"/>
      <c r="K11296" s="1"/>
      <c r="O11296" s="1"/>
      <c r="P11296" s="1"/>
      <c r="T11296" s="1"/>
      <c r="U11296" s="1"/>
    </row>
    <row r="11297" spans="8:21" x14ac:dyDescent="0.3">
      <c r="H11297" s="1"/>
      <c r="K11297" s="1"/>
      <c r="O11297" s="1"/>
      <c r="P11297" s="1"/>
      <c r="T11297" s="1"/>
      <c r="U11297" s="1"/>
    </row>
    <row r="11298" spans="8:21" x14ac:dyDescent="0.3">
      <c r="H11298" s="1"/>
      <c r="K11298" s="1"/>
      <c r="O11298" s="1"/>
      <c r="P11298" s="1"/>
      <c r="T11298" s="1"/>
      <c r="U11298" s="1"/>
    </row>
    <row r="11299" spans="8:21" x14ac:dyDescent="0.3">
      <c r="H11299" s="1"/>
      <c r="K11299" s="1"/>
      <c r="O11299" s="1"/>
      <c r="P11299" s="1"/>
      <c r="T11299" s="1"/>
      <c r="U11299" s="1"/>
    </row>
    <row r="11300" spans="8:21" x14ac:dyDescent="0.3">
      <c r="H11300" s="1"/>
      <c r="K11300" s="1"/>
      <c r="O11300" s="1"/>
      <c r="P11300" s="1"/>
      <c r="T11300" s="1"/>
      <c r="U11300" s="1"/>
    </row>
    <row r="11301" spans="8:21" x14ac:dyDescent="0.3">
      <c r="H11301" s="1"/>
      <c r="K11301" s="1"/>
      <c r="O11301" s="1"/>
      <c r="P11301" s="1"/>
      <c r="T11301" s="1"/>
      <c r="U11301" s="1"/>
    </row>
    <row r="11302" spans="8:21" x14ac:dyDescent="0.3">
      <c r="H11302" s="1"/>
      <c r="K11302" s="1"/>
      <c r="O11302" s="1"/>
      <c r="P11302" s="1"/>
      <c r="T11302" s="1"/>
      <c r="U11302" s="1"/>
    </row>
    <row r="11303" spans="8:21" x14ac:dyDescent="0.3">
      <c r="H11303" s="1"/>
      <c r="K11303" s="1"/>
      <c r="O11303" s="1"/>
      <c r="P11303" s="1"/>
      <c r="T11303" s="1"/>
      <c r="U11303" s="1"/>
    </row>
    <row r="11304" spans="8:21" x14ac:dyDescent="0.3">
      <c r="H11304" s="1"/>
      <c r="K11304" s="1"/>
      <c r="O11304" s="1"/>
      <c r="P11304" s="1"/>
      <c r="T11304" s="1"/>
      <c r="U11304" s="1"/>
    </row>
    <row r="11305" spans="8:21" x14ac:dyDescent="0.3">
      <c r="H11305" s="1"/>
      <c r="K11305" s="1"/>
      <c r="O11305" s="1"/>
      <c r="P11305" s="1"/>
      <c r="T11305" s="1"/>
      <c r="U11305" s="1"/>
    </row>
    <row r="11306" spans="8:21" x14ac:dyDescent="0.3">
      <c r="H11306" s="1"/>
      <c r="K11306" s="1"/>
      <c r="O11306" s="1"/>
      <c r="P11306" s="1"/>
      <c r="T11306" s="1"/>
      <c r="U11306" s="1"/>
    </row>
    <row r="11307" spans="8:21" x14ac:dyDescent="0.3">
      <c r="H11307" s="1"/>
      <c r="K11307" s="1"/>
      <c r="O11307" s="1"/>
      <c r="P11307" s="1"/>
      <c r="T11307" s="1"/>
      <c r="U11307" s="1"/>
    </row>
    <row r="11308" spans="8:21" x14ac:dyDescent="0.3">
      <c r="H11308" s="1"/>
      <c r="K11308" s="1"/>
      <c r="O11308" s="1"/>
      <c r="P11308" s="1"/>
      <c r="T11308" s="1"/>
      <c r="U11308" s="1"/>
    </row>
    <row r="11309" spans="8:21" x14ac:dyDescent="0.3">
      <c r="H11309" s="1"/>
      <c r="K11309" s="1"/>
      <c r="O11309" s="1"/>
      <c r="P11309" s="1"/>
      <c r="T11309" s="1"/>
      <c r="U11309" s="1"/>
    </row>
    <row r="11310" spans="8:21" x14ac:dyDescent="0.3">
      <c r="H11310" s="1"/>
      <c r="K11310" s="1"/>
      <c r="O11310" s="1"/>
      <c r="P11310" s="1"/>
      <c r="T11310" s="1"/>
      <c r="U11310" s="1"/>
    </row>
    <row r="11311" spans="8:21" x14ac:dyDescent="0.3">
      <c r="H11311" s="1"/>
      <c r="K11311" s="1"/>
      <c r="O11311" s="1"/>
      <c r="P11311" s="1"/>
      <c r="T11311" s="1"/>
      <c r="U11311" s="1"/>
    </row>
    <row r="11312" spans="8:21" x14ac:dyDescent="0.3">
      <c r="H11312" s="1"/>
      <c r="K11312" s="1"/>
      <c r="O11312" s="1"/>
      <c r="P11312" s="1"/>
      <c r="T11312" s="1"/>
      <c r="U11312" s="1"/>
    </row>
    <row r="11313" spans="8:21" x14ac:dyDescent="0.3">
      <c r="H11313" s="1"/>
      <c r="K11313" s="1"/>
      <c r="O11313" s="1"/>
      <c r="P11313" s="1"/>
      <c r="T11313" s="1"/>
      <c r="U11313" s="1"/>
    </row>
    <row r="11314" spans="8:21" x14ac:dyDescent="0.3">
      <c r="H11314" s="1"/>
      <c r="K11314" s="1"/>
      <c r="O11314" s="1"/>
      <c r="P11314" s="1"/>
      <c r="T11314" s="1"/>
      <c r="U11314" s="1"/>
    </row>
    <row r="11315" spans="8:21" x14ac:dyDescent="0.3">
      <c r="H11315" s="1"/>
      <c r="K11315" s="1"/>
      <c r="O11315" s="1"/>
      <c r="P11315" s="1"/>
      <c r="T11315" s="1"/>
      <c r="U11315" s="1"/>
    </row>
    <row r="11316" spans="8:21" x14ac:dyDescent="0.3">
      <c r="H11316" s="1"/>
      <c r="K11316" s="1"/>
      <c r="O11316" s="1"/>
      <c r="P11316" s="1"/>
      <c r="T11316" s="1"/>
      <c r="U11316" s="1"/>
    </row>
    <row r="11317" spans="8:21" x14ac:dyDescent="0.3">
      <c r="H11317" s="1"/>
      <c r="K11317" s="1"/>
      <c r="O11317" s="1"/>
      <c r="P11317" s="1"/>
      <c r="T11317" s="1"/>
      <c r="U11317" s="1"/>
    </row>
    <row r="11318" spans="8:21" x14ac:dyDescent="0.3">
      <c r="H11318" s="1"/>
      <c r="K11318" s="1"/>
      <c r="O11318" s="1"/>
      <c r="P11318" s="1"/>
      <c r="T11318" s="1"/>
      <c r="U11318" s="1"/>
    </row>
    <row r="11319" spans="8:21" x14ac:dyDescent="0.3">
      <c r="H11319" s="1"/>
      <c r="K11319" s="1"/>
      <c r="O11319" s="1"/>
      <c r="P11319" s="1"/>
      <c r="T11319" s="1"/>
      <c r="U11319" s="1"/>
    </row>
    <row r="11320" spans="8:21" x14ac:dyDescent="0.3">
      <c r="H11320" s="1"/>
      <c r="K11320" s="1"/>
      <c r="O11320" s="1"/>
      <c r="P11320" s="1"/>
      <c r="T11320" s="1"/>
      <c r="U11320" s="1"/>
    </row>
    <row r="11321" spans="8:21" x14ac:dyDescent="0.3">
      <c r="H11321" s="1"/>
      <c r="K11321" s="1"/>
      <c r="O11321" s="1"/>
      <c r="P11321" s="1"/>
      <c r="T11321" s="1"/>
      <c r="U11321" s="1"/>
    </row>
    <row r="11322" spans="8:21" x14ac:dyDescent="0.3">
      <c r="H11322" s="1"/>
      <c r="K11322" s="1"/>
      <c r="O11322" s="1"/>
      <c r="P11322" s="1"/>
      <c r="T11322" s="1"/>
      <c r="U11322" s="1"/>
    </row>
    <row r="11323" spans="8:21" x14ac:dyDescent="0.3">
      <c r="H11323" s="1"/>
      <c r="K11323" s="1"/>
      <c r="O11323" s="1"/>
      <c r="P11323" s="1"/>
      <c r="T11323" s="1"/>
      <c r="U11323" s="1"/>
    </row>
    <row r="11324" spans="8:21" x14ac:dyDescent="0.3">
      <c r="H11324" s="1"/>
      <c r="K11324" s="1"/>
      <c r="O11324" s="1"/>
      <c r="P11324" s="1"/>
      <c r="T11324" s="1"/>
      <c r="U11324" s="1"/>
    </row>
    <row r="11325" spans="8:21" x14ac:dyDescent="0.3">
      <c r="H11325" s="1"/>
      <c r="K11325" s="1"/>
      <c r="O11325" s="1"/>
      <c r="P11325" s="1"/>
      <c r="T11325" s="1"/>
      <c r="U11325" s="1"/>
    </row>
    <row r="11326" spans="8:21" x14ac:dyDescent="0.3">
      <c r="H11326" s="1"/>
      <c r="K11326" s="1"/>
      <c r="O11326" s="1"/>
      <c r="P11326" s="1"/>
      <c r="T11326" s="1"/>
      <c r="U11326" s="1"/>
    </row>
    <row r="11327" spans="8:21" x14ac:dyDescent="0.3">
      <c r="H11327" s="1"/>
      <c r="K11327" s="1"/>
      <c r="O11327" s="1"/>
      <c r="P11327" s="1"/>
      <c r="T11327" s="1"/>
      <c r="U11327" s="1"/>
    </row>
    <row r="11328" spans="8:21" x14ac:dyDescent="0.3">
      <c r="H11328" s="1"/>
      <c r="K11328" s="1"/>
      <c r="O11328" s="1"/>
      <c r="P11328" s="1"/>
      <c r="T11328" s="1"/>
      <c r="U11328" s="1"/>
    </row>
    <row r="11329" spans="8:21" x14ac:dyDescent="0.3">
      <c r="H11329" s="1"/>
      <c r="K11329" s="1"/>
      <c r="O11329" s="1"/>
      <c r="P11329" s="1"/>
      <c r="T11329" s="1"/>
      <c r="U11329" s="1"/>
    </row>
    <row r="11330" spans="8:21" x14ac:dyDescent="0.3">
      <c r="H11330" s="1"/>
      <c r="K11330" s="1"/>
      <c r="O11330" s="1"/>
      <c r="P11330" s="1"/>
      <c r="T11330" s="1"/>
      <c r="U11330" s="1"/>
    </row>
    <row r="11331" spans="8:21" x14ac:dyDescent="0.3">
      <c r="H11331" s="1"/>
      <c r="K11331" s="1"/>
      <c r="O11331" s="1"/>
      <c r="P11331" s="1"/>
      <c r="T11331" s="1"/>
      <c r="U11331" s="1"/>
    </row>
    <row r="11332" spans="8:21" x14ac:dyDescent="0.3">
      <c r="H11332" s="1"/>
      <c r="K11332" s="1"/>
      <c r="O11332" s="1"/>
      <c r="P11332" s="1"/>
      <c r="T11332" s="1"/>
      <c r="U11332" s="1"/>
    </row>
    <row r="11333" spans="8:21" x14ac:dyDescent="0.3">
      <c r="H11333" s="1"/>
      <c r="K11333" s="1"/>
      <c r="O11333" s="1"/>
      <c r="P11333" s="1"/>
      <c r="T11333" s="1"/>
      <c r="U11333" s="1"/>
    </row>
    <row r="11334" spans="8:21" x14ac:dyDescent="0.3">
      <c r="H11334" s="1"/>
      <c r="K11334" s="1"/>
      <c r="O11334" s="1"/>
      <c r="P11334" s="1"/>
      <c r="T11334" s="1"/>
      <c r="U11334" s="1"/>
    </row>
    <row r="11335" spans="8:21" x14ac:dyDescent="0.3">
      <c r="H11335" s="1"/>
      <c r="K11335" s="1"/>
      <c r="O11335" s="1"/>
      <c r="P11335" s="1"/>
      <c r="T11335" s="1"/>
      <c r="U11335" s="1"/>
    </row>
    <row r="11336" spans="8:21" x14ac:dyDescent="0.3">
      <c r="H11336" s="1"/>
      <c r="K11336" s="1"/>
      <c r="O11336" s="1"/>
      <c r="P11336" s="1"/>
      <c r="T11336" s="1"/>
      <c r="U11336" s="1"/>
    </row>
    <row r="11337" spans="8:21" x14ac:dyDescent="0.3">
      <c r="H11337" s="1"/>
      <c r="K11337" s="1"/>
      <c r="O11337" s="1"/>
      <c r="P11337" s="1"/>
      <c r="T11337" s="1"/>
      <c r="U11337" s="1"/>
    </row>
    <row r="11338" spans="8:21" x14ac:dyDescent="0.3">
      <c r="H11338" s="1"/>
      <c r="K11338" s="1"/>
      <c r="O11338" s="1"/>
      <c r="P11338" s="1"/>
      <c r="T11338" s="1"/>
      <c r="U11338" s="1"/>
    </row>
    <row r="11339" spans="8:21" x14ac:dyDescent="0.3">
      <c r="H11339" s="1"/>
      <c r="K11339" s="1"/>
      <c r="O11339" s="1"/>
      <c r="P11339" s="1"/>
      <c r="T11339" s="1"/>
      <c r="U11339" s="1"/>
    </row>
    <row r="11340" spans="8:21" x14ac:dyDescent="0.3">
      <c r="H11340" s="1"/>
      <c r="K11340" s="1"/>
      <c r="O11340" s="1"/>
      <c r="P11340" s="1"/>
      <c r="T11340" s="1"/>
      <c r="U11340" s="1"/>
    </row>
    <row r="11341" spans="8:21" x14ac:dyDescent="0.3">
      <c r="H11341" s="1"/>
      <c r="K11341" s="1"/>
      <c r="O11341" s="1"/>
      <c r="P11341" s="1"/>
      <c r="T11341" s="1"/>
      <c r="U11341" s="1"/>
    </row>
    <row r="11342" spans="8:21" x14ac:dyDescent="0.3">
      <c r="H11342" s="1"/>
      <c r="K11342" s="1"/>
      <c r="O11342" s="1"/>
      <c r="P11342" s="1"/>
      <c r="T11342" s="1"/>
      <c r="U11342" s="1"/>
    </row>
    <row r="11343" spans="8:21" x14ac:dyDescent="0.3">
      <c r="H11343" s="1"/>
      <c r="K11343" s="1"/>
      <c r="O11343" s="1"/>
      <c r="P11343" s="1"/>
      <c r="T11343" s="1"/>
      <c r="U11343" s="1"/>
    </row>
    <row r="11344" spans="8:21" x14ac:dyDescent="0.3">
      <c r="H11344" s="1"/>
      <c r="K11344" s="1"/>
      <c r="O11344" s="1"/>
      <c r="P11344" s="1"/>
      <c r="T11344" s="1"/>
      <c r="U11344" s="1"/>
    </row>
    <row r="11345" spans="8:21" x14ac:dyDescent="0.3">
      <c r="H11345" s="1"/>
      <c r="K11345" s="1"/>
      <c r="O11345" s="1"/>
      <c r="P11345" s="1"/>
      <c r="T11345" s="1"/>
      <c r="U11345" s="1"/>
    </row>
    <row r="11346" spans="8:21" x14ac:dyDescent="0.3">
      <c r="H11346" s="1"/>
      <c r="K11346" s="1"/>
      <c r="O11346" s="1"/>
      <c r="P11346" s="1"/>
      <c r="T11346" s="1"/>
      <c r="U11346" s="1"/>
    </row>
    <row r="11347" spans="8:21" x14ac:dyDescent="0.3">
      <c r="H11347" s="1"/>
      <c r="K11347" s="1"/>
      <c r="O11347" s="1"/>
      <c r="P11347" s="1"/>
      <c r="T11347" s="1"/>
      <c r="U11347" s="1"/>
    </row>
    <row r="11348" spans="8:21" x14ac:dyDescent="0.3">
      <c r="H11348" s="1"/>
      <c r="K11348" s="1"/>
      <c r="O11348" s="1"/>
      <c r="P11348" s="1"/>
      <c r="T11348" s="1"/>
      <c r="U11348" s="1"/>
    </row>
    <row r="11349" spans="8:21" x14ac:dyDescent="0.3">
      <c r="H11349" s="1"/>
      <c r="K11349" s="1"/>
      <c r="O11349" s="1"/>
      <c r="P11349" s="1"/>
      <c r="T11349" s="1"/>
      <c r="U11349" s="1"/>
    </row>
    <row r="11350" spans="8:21" x14ac:dyDescent="0.3">
      <c r="H11350" s="1"/>
      <c r="K11350" s="1"/>
      <c r="O11350" s="1"/>
      <c r="P11350" s="1"/>
      <c r="T11350" s="1"/>
      <c r="U11350" s="1"/>
    </row>
    <row r="11351" spans="8:21" x14ac:dyDescent="0.3">
      <c r="H11351" s="1"/>
      <c r="K11351" s="1"/>
      <c r="O11351" s="1"/>
      <c r="P11351" s="1"/>
      <c r="T11351" s="1"/>
      <c r="U11351" s="1"/>
    </row>
    <row r="11352" spans="8:21" x14ac:dyDescent="0.3">
      <c r="H11352" s="1"/>
      <c r="K11352" s="1"/>
      <c r="O11352" s="1"/>
      <c r="P11352" s="1"/>
      <c r="T11352" s="1"/>
      <c r="U11352" s="1"/>
    </row>
    <row r="11353" spans="8:21" x14ac:dyDescent="0.3">
      <c r="H11353" s="1"/>
      <c r="K11353" s="1"/>
      <c r="O11353" s="1"/>
      <c r="P11353" s="1"/>
      <c r="T11353" s="1"/>
      <c r="U11353" s="1"/>
    </row>
    <row r="11354" spans="8:21" x14ac:dyDescent="0.3">
      <c r="H11354" s="1"/>
      <c r="K11354" s="1"/>
      <c r="O11354" s="1"/>
      <c r="P11354" s="1"/>
      <c r="T11354" s="1"/>
      <c r="U11354" s="1"/>
    </row>
    <row r="11355" spans="8:21" x14ac:dyDescent="0.3">
      <c r="H11355" s="1"/>
      <c r="K11355" s="1"/>
      <c r="O11355" s="1"/>
      <c r="P11355" s="1"/>
      <c r="T11355" s="1"/>
      <c r="U11355" s="1"/>
    </row>
    <row r="11356" spans="8:21" x14ac:dyDescent="0.3">
      <c r="H11356" s="1"/>
      <c r="K11356" s="1"/>
      <c r="O11356" s="1"/>
      <c r="P11356" s="1"/>
      <c r="T11356" s="1"/>
      <c r="U11356" s="1"/>
    </row>
    <row r="11357" spans="8:21" x14ac:dyDescent="0.3">
      <c r="H11357" s="1"/>
      <c r="K11357" s="1"/>
      <c r="O11357" s="1"/>
      <c r="P11357" s="1"/>
      <c r="T11357" s="1"/>
      <c r="U11357" s="1"/>
    </row>
    <row r="11358" spans="8:21" x14ac:dyDescent="0.3">
      <c r="H11358" s="1"/>
      <c r="K11358" s="1"/>
      <c r="O11358" s="1"/>
      <c r="P11358" s="1"/>
      <c r="T11358" s="1"/>
      <c r="U11358" s="1"/>
    </row>
    <row r="11359" spans="8:21" x14ac:dyDescent="0.3">
      <c r="H11359" s="1"/>
      <c r="K11359" s="1"/>
      <c r="O11359" s="1"/>
      <c r="P11359" s="1"/>
      <c r="T11359" s="1"/>
      <c r="U11359" s="1"/>
    </row>
    <row r="11360" spans="8:21" x14ac:dyDescent="0.3">
      <c r="H11360" s="1"/>
      <c r="K11360" s="1"/>
      <c r="O11360" s="1"/>
      <c r="P11360" s="1"/>
      <c r="T11360" s="1"/>
      <c r="U11360" s="1"/>
    </row>
    <row r="11361" spans="8:21" x14ac:dyDescent="0.3">
      <c r="H11361" s="1"/>
      <c r="K11361" s="1"/>
      <c r="O11361" s="1"/>
      <c r="P11361" s="1"/>
      <c r="T11361" s="1"/>
      <c r="U11361" s="1"/>
    </row>
    <row r="11362" spans="8:21" x14ac:dyDescent="0.3">
      <c r="H11362" s="1"/>
      <c r="K11362" s="1"/>
      <c r="O11362" s="1"/>
      <c r="P11362" s="1"/>
      <c r="T11362" s="1"/>
      <c r="U11362" s="1"/>
    </row>
    <row r="11363" spans="8:21" x14ac:dyDescent="0.3">
      <c r="H11363" s="1"/>
      <c r="K11363" s="1"/>
      <c r="O11363" s="1"/>
      <c r="P11363" s="1"/>
      <c r="T11363" s="1"/>
      <c r="U11363" s="1"/>
    </row>
    <row r="11364" spans="8:21" x14ac:dyDescent="0.3">
      <c r="H11364" s="1"/>
      <c r="K11364" s="1"/>
      <c r="O11364" s="1"/>
      <c r="P11364" s="1"/>
      <c r="T11364" s="1"/>
      <c r="U11364" s="1"/>
    </row>
    <row r="11365" spans="8:21" x14ac:dyDescent="0.3">
      <c r="H11365" s="1"/>
      <c r="K11365" s="1"/>
      <c r="O11365" s="1"/>
      <c r="P11365" s="1"/>
      <c r="T11365" s="1"/>
      <c r="U11365" s="1"/>
    </row>
    <row r="11366" spans="8:21" x14ac:dyDescent="0.3">
      <c r="H11366" s="1"/>
      <c r="K11366" s="1"/>
      <c r="O11366" s="1"/>
      <c r="P11366" s="1"/>
      <c r="T11366" s="1"/>
      <c r="U11366" s="1"/>
    </row>
    <row r="11367" spans="8:21" x14ac:dyDescent="0.3">
      <c r="H11367" s="1"/>
      <c r="K11367" s="1"/>
      <c r="O11367" s="1"/>
      <c r="P11367" s="1"/>
      <c r="T11367" s="1"/>
      <c r="U11367" s="1"/>
    </row>
    <row r="11368" spans="8:21" x14ac:dyDescent="0.3">
      <c r="H11368" s="1"/>
      <c r="K11368" s="1"/>
      <c r="O11368" s="1"/>
      <c r="P11368" s="1"/>
      <c r="T11368" s="1"/>
      <c r="U11368" s="1"/>
    </row>
    <row r="11369" spans="8:21" x14ac:dyDescent="0.3">
      <c r="H11369" s="1"/>
      <c r="K11369" s="1"/>
      <c r="O11369" s="1"/>
      <c r="P11369" s="1"/>
      <c r="T11369" s="1"/>
      <c r="U11369" s="1"/>
    </row>
    <row r="11370" spans="8:21" x14ac:dyDescent="0.3">
      <c r="H11370" s="1"/>
      <c r="K11370" s="1"/>
      <c r="O11370" s="1"/>
      <c r="P11370" s="1"/>
      <c r="T11370" s="1"/>
      <c r="U11370" s="1"/>
    </row>
    <row r="11371" spans="8:21" x14ac:dyDescent="0.3">
      <c r="H11371" s="1"/>
      <c r="K11371" s="1"/>
      <c r="O11371" s="1"/>
      <c r="P11371" s="1"/>
      <c r="T11371" s="1"/>
      <c r="U11371" s="1"/>
    </row>
    <row r="11372" spans="8:21" x14ac:dyDescent="0.3">
      <c r="H11372" s="1"/>
      <c r="K11372" s="1"/>
      <c r="O11372" s="1"/>
      <c r="P11372" s="1"/>
      <c r="T11372" s="1"/>
      <c r="U11372" s="1"/>
    </row>
    <row r="11373" spans="8:21" x14ac:dyDescent="0.3">
      <c r="H11373" s="1"/>
      <c r="K11373" s="1"/>
      <c r="O11373" s="1"/>
      <c r="P11373" s="1"/>
      <c r="T11373" s="1"/>
      <c r="U11373" s="1"/>
    </row>
    <row r="11374" spans="8:21" x14ac:dyDescent="0.3">
      <c r="H11374" s="1"/>
      <c r="K11374" s="1"/>
      <c r="O11374" s="1"/>
      <c r="P11374" s="1"/>
      <c r="T11374" s="1"/>
      <c r="U11374" s="1"/>
    </row>
    <row r="11375" spans="8:21" x14ac:dyDescent="0.3">
      <c r="H11375" s="1"/>
      <c r="K11375" s="1"/>
      <c r="O11375" s="1"/>
      <c r="P11375" s="1"/>
      <c r="T11375" s="1"/>
      <c r="U11375" s="1"/>
    </row>
    <row r="11376" spans="8:21" x14ac:dyDescent="0.3">
      <c r="H11376" s="1"/>
      <c r="K11376" s="1"/>
      <c r="O11376" s="1"/>
      <c r="P11376" s="1"/>
      <c r="T11376" s="1"/>
      <c r="U11376" s="1"/>
    </row>
    <row r="11377" spans="8:21" x14ac:dyDescent="0.3">
      <c r="H11377" s="1"/>
      <c r="K11377" s="1"/>
      <c r="O11377" s="1"/>
      <c r="P11377" s="1"/>
      <c r="T11377" s="1"/>
      <c r="U11377" s="1"/>
    </row>
    <row r="11378" spans="8:21" x14ac:dyDescent="0.3">
      <c r="H11378" s="1"/>
      <c r="K11378" s="1"/>
      <c r="O11378" s="1"/>
      <c r="P11378" s="1"/>
      <c r="T11378" s="1"/>
      <c r="U11378" s="1"/>
    </row>
    <row r="11379" spans="8:21" x14ac:dyDescent="0.3">
      <c r="H11379" s="1"/>
      <c r="K11379" s="1"/>
      <c r="O11379" s="1"/>
      <c r="P11379" s="1"/>
      <c r="T11379" s="1"/>
      <c r="U11379" s="1"/>
    </row>
    <row r="11380" spans="8:21" x14ac:dyDescent="0.3">
      <c r="H11380" s="1"/>
      <c r="K11380" s="1"/>
      <c r="O11380" s="1"/>
      <c r="P11380" s="1"/>
      <c r="T11380" s="1"/>
      <c r="U11380" s="1"/>
    </row>
    <row r="11381" spans="8:21" x14ac:dyDescent="0.3">
      <c r="H11381" s="1"/>
      <c r="K11381" s="1"/>
      <c r="O11381" s="1"/>
      <c r="P11381" s="1"/>
      <c r="T11381" s="1"/>
      <c r="U11381" s="1"/>
    </row>
    <row r="11382" spans="8:21" x14ac:dyDescent="0.3">
      <c r="H11382" s="1"/>
      <c r="K11382" s="1"/>
      <c r="O11382" s="1"/>
      <c r="P11382" s="1"/>
      <c r="T11382" s="1"/>
      <c r="U11382" s="1"/>
    </row>
    <row r="11383" spans="8:21" x14ac:dyDescent="0.3">
      <c r="H11383" s="1"/>
      <c r="K11383" s="1"/>
      <c r="O11383" s="1"/>
      <c r="P11383" s="1"/>
      <c r="T11383" s="1"/>
      <c r="U11383" s="1"/>
    </row>
    <row r="11384" spans="8:21" x14ac:dyDescent="0.3">
      <c r="H11384" s="1"/>
      <c r="K11384" s="1"/>
      <c r="O11384" s="1"/>
      <c r="P11384" s="1"/>
      <c r="T11384" s="1"/>
      <c r="U11384" s="1"/>
    </row>
    <row r="11385" spans="8:21" x14ac:dyDescent="0.3">
      <c r="H11385" s="1"/>
      <c r="K11385" s="1"/>
      <c r="O11385" s="1"/>
      <c r="P11385" s="1"/>
      <c r="T11385" s="1"/>
      <c r="U11385" s="1"/>
    </row>
    <row r="11386" spans="8:21" x14ac:dyDescent="0.3">
      <c r="H11386" s="1"/>
      <c r="K11386" s="1"/>
      <c r="O11386" s="1"/>
      <c r="P11386" s="1"/>
      <c r="T11386" s="1"/>
      <c r="U11386" s="1"/>
    </row>
    <row r="11387" spans="8:21" x14ac:dyDescent="0.3">
      <c r="H11387" s="1"/>
      <c r="K11387" s="1"/>
      <c r="O11387" s="1"/>
      <c r="P11387" s="1"/>
      <c r="T11387" s="1"/>
      <c r="U11387" s="1"/>
    </row>
    <row r="11388" spans="8:21" x14ac:dyDescent="0.3">
      <c r="H11388" s="1"/>
      <c r="K11388" s="1"/>
      <c r="O11388" s="1"/>
      <c r="P11388" s="1"/>
      <c r="T11388" s="1"/>
      <c r="U11388" s="1"/>
    </row>
    <row r="11389" spans="8:21" x14ac:dyDescent="0.3">
      <c r="H11389" s="1"/>
      <c r="K11389" s="1"/>
      <c r="O11389" s="1"/>
      <c r="P11389" s="1"/>
      <c r="T11389" s="1"/>
      <c r="U11389" s="1"/>
    </row>
    <row r="11390" spans="8:21" x14ac:dyDescent="0.3">
      <c r="H11390" s="1"/>
      <c r="K11390" s="1"/>
      <c r="O11390" s="1"/>
      <c r="P11390" s="1"/>
      <c r="T11390" s="1"/>
      <c r="U11390" s="1"/>
    </row>
    <row r="11391" spans="8:21" x14ac:dyDescent="0.3">
      <c r="H11391" s="1"/>
      <c r="K11391" s="1"/>
      <c r="O11391" s="1"/>
      <c r="P11391" s="1"/>
      <c r="T11391" s="1"/>
      <c r="U11391" s="1"/>
    </row>
    <row r="11392" spans="8:21" x14ac:dyDescent="0.3">
      <c r="H11392" s="1"/>
      <c r="K11392" s="1"/>
      <c r="O11392" s="1"/>
      <c r="P11392" s="1"/>
      <c r="T11392" s="1"/>
      <c r="U11392" s="1"/>
    </row>
    <row r="11393" spans="8:21" x14ac:dyDescent="0.3">
      <c r="H11393" s="1"/>
      <c r="K11393" s="1"/>
      <c r="O11393" s="1"/>
      <c r="P11393" s="1"/>
      <c r="T11393" s="1"/>
      <c r="U11393" s="1"/>
    </row>
    <row r="11394" spans="8:21" x14ac:dyDescent="0.3">
      <c r="H11394" s="1"/>
      <c r="K11394" s="1"/>
      <c r="O11394" s="1"/>
      <c r="P11394" s="1"/>
      <c r="T11394" s="1"/>
      <c r="U11394" s="1"/>
    </row>
    <row r="11395" spans="8:21" x14ac:dyDescent="0.3">
      <c r="H11395" s="1"/>
      <c r="K11395" s="1"/>
      <c r="O11395" s="1"/>
      <c r="P11395" s="1"/>
      <c r="T11395" s="1"/>
      <c r="U11395" s="1"/>
    </row>
    <row r="11396" spans="8:21" x14ac:dyDescent="0.3">
      <c r="H11396" s="1"/>
      <c r="K11396" s="1"/>
      <c r="O11396" s="1"/>
      <c r="P11396" s="1"/>
      <c r="T11396" s="1"/>
      <c r="U11396" s="1"/>
    </row>
    <row r="11397" spans="8:21" x14ac:dyDescent="0.3">
      <c r="H11397" s="1"/>
      <c r="K11397" s="1"/>
      <c r="O11397" s="1"/>
      <c r="P11397" s="1"/>
      <c r="T11397" s="1"/>
      <c r="U11397" s="1"/>
    </row>
    <row r="11398" spans="8:21" x14ac:dyDescent="0.3">
      <c r="H11398" s="1"/>
      <c r="K11398" s="1"/>
      <c r="O11398" s="1"/>
      <c r="P11398" s="1"/>
      <c r="T11398" s="1"/>
      <c r="U11398" s="1"/>
    </row>
    <row r="11399" spans="8:21" x14ac:dyDescent="0.3">
      <c r="H11399" s="1"/>
      <c r="K11399" s="1"/>
      <c r="O11399" s="1"/>
      <c r="P11399" s="1"/>
      <c r="T11399" s="1"/>
      <c r="U11399" s="1"/>
    </row>
    <row r="11400" spans="8:21" x14ac:dyDescent="0.3">
      <c r="H11400" s="1"/>
      <c r="K11400" s="1"/>
      <c r="O11400" s="1"/>
      <c r="P11400" s="1"/>
      <c r="T11400" s="1"/>
      <c r="U11400" s="1"/>
    </row>
    <row r="11401" spans="8:21" x14ac:dyDescent="0.3">
      <c r="H11401" s="1"/>
      <c r="K11401" s="1"/>
      <c r="O11401" s="1"/>
      <c r="P11401" s="1"/>
      <c r="T11401" s="1"/>
      <c r="U11401" s="1"/>
    </row>
    <row r="11402" spans="8:21" x14ac:dyDescent="0.3">
      <c r="H11402" s="1"/>
      <c r="K11402" s="1"/>
      <c r="O11402" s="1"/>
      <c r="P11402" s="1"/>
      <c r="T11402" s="1"/>
      <c r="U11402" s="1"/>
    </row>
    <row r="11403" spans="8:21" x14ac:dyDescent="0.3">
      <c r="H11403" s="1"/>
      <c r="K11403" s="1"/>
      <c r="O11403" s="1"/>
      <c r="P11403" s="1"/>
      <c r="T11403" s="1"/>
      <c r="U11403" s="1"/>
    </row>
    <row r="11404" spans="8:21" x14ac:dyDescent="0.3">
      <c r="H11404" s="1"/>
      <c r="K11404" s="1"/>
      <c r="O11404" s="1"/>
      <c r="P11404" s="1"/>
      <c r="T11404" s="1"/>
      <c r="U11404" s="1"/>
    </row>
    <row r="11405" spans="8:21" x14ac:dyDescent="0.3">
      <c r="H11405" s="1"/>
      <c r="K11405" s="1"/>
      <c r="O11405" s="1"/>
      <c r="P11405" s="1"/>
      <c r="T11405" s="1"/>
      <c r="U11405" s="1"/>
    </row>
    <row r="11406" spans="8:21" x14ac:dyDescent="0.3">
      <c r="H11406" s="1"/>
      <c r="K11406" s="1"/>
      <c r="O11406" s="1"/>
      <c r="P11406" s="1"/>
      <c r="T11406" s="1"/>
      <c r="U11406" s="1"/>
    </row>
    <row r="11407" spans="8:21" x14ac:dyDescent="0.3">
      <c r="H11407" s="1"/>
      <c r="K11407" s="1"/>
      <c r="O11407" s="1"/>
      <c r="P11407" s="1"/>
      <c r="T11407" s="1"/>
      <c r="U11407" s="1"/>
    </row>
    <row r="11408" spans="8:21" x14ac:dyDescent="0.3">
      <c r="H11408" s="1"/>
      <c r="K11408" s="1"/>
      <c r="O11408" s="1"/>
      <c r="P11408" s="1"/>
      <c r="T11408" s="1"/>
      <c r="U11408" s="1"/>
    </row>
    <row r="11409" spans="8:21" x14ac:dyDescent="0.3">
      <c r="H11409" s="1"/>
      <c r="K11409" s="1"/>
      <c r="O11409" s="1"/>
      <c r="P11409" s="1"/>
      <c r="T11409" s="1"/>
      <c r="U11409" s="1"/>
    </row>
    <row r="11410" spans="8:21" x14ac:dyDescent="0.3">
      <c r="H11410" s="1"/>
      <c r="K11410" s="1"/>
      <c r="O11410" s="1"/>
      <c r="P11410" s="1"/>
      <c r="T11410" s="1"/>
      <c r="U11410" s="1"/>
    </row>
    <row r="11411" spans="8:21" x14ac:dyDescent="0.3">
      <c r="H11411" s="1"/>
      <c r="K11411" s="1"/>
      <c r="O11411" s="1"/>
      <c r="P11411" s="1"/>
      <c r="T11411" s="1"/>
      <c r="U11411" s="1"/>
    </row>
    <row r="11412" spans="8:21" x14ac:dyDescent="0.3">
      <c r="H11412" s="1"/>
      <c r="K11412" s="1"/>
      <c r="O11412" s="1"/>
      <c r="P11412" s="1"/>
      <c r="T11412" s="1"/>
      <c r="U11412" s="1"/>
    </row>
    <row r="11413" spans="8:21" x14ac:dyDescent="0.3">
      <c r="H11413" s="1"/>
      <c r="K11413" s="1"/>
      <c r="O11413" s="1"/>
      <c r="P11413" s="1"/>
      <c r="T11413" s="1"/>
      <c r="U11413" s="1"/>
    </row>
    <row r="11414" spans="8:21" x14ac:dyDescent="0.3">
      <c r="H11414" s="1"/>
      <c r="K11414" s="1"/>
      <c r="O11414" s="1"/>
      <c r="P11414" s="1"/>
      <c r="T11414" s="1"/>
      <c r="U11414" s="1"/>
    </row>
    <row r="11415" spans="8:21" x14ac:dyDescent="0.3">
      <c r="H11415" s="1"/>
      <c r="K11415" s="1"/>
      <c r="O11415" s="1"/>
      <c r="P11415" s="1"/>
      <c r="T11415" s="1"/>
      <c r="U11415" s="1"/>
    </row>
    <row r="11416" spans="8:21" x14ac:dyDescent="0.3">
      <c r="H11416" s="1"/>
      <c r="K11416" s="1"/>
      <c r="O11416" s="1"/>
      <c r="P11416" s="1"/>
      <c r="T11416" s="1"/>
      <c r="U11416" s="1"/>
    </row>
    <row r="11417" spans="8:21" x14ac:dyDescent="0.3">
      <c r="H11417" s="1"/>
      <c r="K11417" s="1"/>
      <c r="O11417" s="1"/>
      <c r="P11417" s="1"/>
      <c r="T11417" s="1"/>
      <c r="U11417" s="1"/>
    </row>
    <row r="11418" spans="8:21" x14ac:dyDescent="0.3">
      <c r="H11418" s="1"/>
      <c r="K11418" s="1"/>
      <c r="O11418" s="1"/>
      <c r="P11418" s="1"/>
      <c r="T11418" s="1"/>
      <c r="U11418" s="1"/>
    </row>
    <row r="11419" spans="8:21" x14ac:dyDescent="0.3">
      <c r="H11419" s="1"/>
      <c r="K11419" s="1"/>
      <c r="O11419" s="1"/>
      <c r="P11419" s="1"/>
      <c r="T11419" s="1"/>
      <c r="U11419" s="1"/>
    </row>
    <row r="11420" spans="8:21" x14ac:dyDescent="0.3">
      <c r="H11420" s="1"/>
      <c r="K11420" s="1"/>
      <c r="O11420" s="1"/>
      <c r="P11420" s="1"/>
      <c r="T11420" s="1"/>
      <c r="U11420" s="1"/>
    </row>
    <row r="11421" spans="8:21" x14ac:dyDescent="0.3">
      <c r="H11421" s="1"/>
      <c r="K11421" s="1"/>
      <c r="O11421" s="1"/>
      <c r="P11421" s="1"/>
      <c r="T11421" s="1"/>
      <c r="U11421" s="1"/>
    </row>
    <row r="11422" spans="8:21" x14ac:dyDescent="0.3">
      <c r="H11422" s="1"/>
      <c r="K11422" s="1"/>
      <c r="O11422" s="1"/>
      <c r="P11422" s="1"/>
      <c r="T11422" s="1"/>
      <c r="U11422" s="1"/>
    </row>
    <row r="11423" spans="8:21" x14ac:dyDescent="0.3">
      <c r="H11423" s="1"/>
      <c r="K11423" s="1"/>
      <c r="O11423" s="1"/>
      <c r="P11423" s="1"/>
      <c r="T11423" s="1"/>
      <c r="U11423" s="1"/>
    </row>
    <row r="11424" spans="8:21" x14ac:dyDescent="0.3">
      <c r="H11424" s="1"/>
      <c r="K11424" s="1"/>
      <c r="O11424" s="1"/>
      <c r="P11424" s="1"/>
      <c r="T11424" s="1"/>
      <c r="U11424" s="1"/>
    </row>
    <row r="11425" spans="8:21" x14ac:dyDescent="0.3">
      <c r="H11425" s="1"/>
      <c r="K11425" s="1"/>
      <c r="O11425" s="1"/>
      <c r="P11425" s="1"/>
      <c r="T11425" s="1"/>
      <c r="U11425" s="1"/>
    </row>
    <row r="11426" spans="8:21" x14ac:dyDescent="0.3">
      <c r="H11426" s="1"/>
      <c r="K11426" s="1"/>
      <c r="O11426" s="1"/>
      <c r="P11426" s="1"/>
      <c r="T11426" s="1"/>
      <c r="U11426" s="1"/>
    </row>
    <row r="11427" spans="8:21" x14ac:dyDescent="0.3">
      <c r="H11427" s="1"/>
      <c r="K11427" s="1"/>
      <c r="O11427" s="1"/>
      <c r="P11427" s="1"/>
      <c r="T11427" s="1"/>
      <c r="U11427" s="1"/>
    </row>
    <row r="11428" spans="8:21" x14ac:dyDescent="0.3">
      <c r="H11428" s="1"/>
      <c r="K11428" s="1"/>
      <c r="O11428" s="1"/>
      <c r="P11428" s="1"/>
      <c r="T11428" s="1"/>
      <c r="U11428" s="1"/>
    </row>
    <row r="11429" spans="8:21" x14ac:dyDescent="0.3">
      <c r="H11429" s="1"/>
      <c r="K11429" s="1"/>
      <c r="O11429" s="1"/>
      <c r="P11429" s="1"/>
      <c r="T11429" s="1"/>
      <c r="U11429" s="1"/>
    </row>
    <row r="11430" spans="8:21" x14ac:dyDescent="0.3">
      <c r="H11430" s="1"/>
      <c r="K11430" s="1"/>
      <c r="O11430" s="1"/>
      <c r="P11430" s="1"/>
      <c r="T11430" s="1"/>
      <c r="U11430" s="1"/>
    </row>
    <row r="11431" spans="8:21" x14ac:dyDescent="0.3">
      <c r="H11431" s="1"/>
      <c r="K11431" s="1"/>
      <c r="O11431" s="1"/>
      <c r="P11431" s="1"/>
      <c r="T11431" s="1"/>
      <c r="U11431" s="1"/>
    </row>
    <row r="11432" spans="8:21" x14ac:dyDescent="0.3">
      <c r="H11432" s="1"/>
      <c r="K11432" s="1"/>
      <c r="O11432" s="1"/>
      <c r="P11432" s="1"/>
      <c r="T11432" s="1"/>
      <c r="U11432" s="1"/>
    </row>
    <row r="11433" spans="8:21" x14ac:dyDescent="0.3">
      <c r="H11433" s="1"/>
      <c r="K11433" s="1"/>
      <c r="O11433" s="1"/>
      <c r="P11433" s="1"/>
      <c r="T11433" s="1"/>
      <c r="U11433" s="1"/>
    </row>
    <row r="11434" spans="8:21" x14ac:dyDescent="0.3">
      <c r="H11434" s="1"/>
      <c r="K11434" s="1"/>
      <c r="O11434" s="1"/>
      <c r="P11434" s="1"/>
      <c r="T11434" s="1"/>
      <c r="U11434" s="1"/>
    </row>
    <row r="11435" spans="8:21" x14ac:dyDescent="0.3">
      <c r="H11435" s="1"/>
      <c r="K11435" s="1"/>
      <c r="O11435" s="1"/>
      <c r="P11435" s="1"/>
      <c r="T11435" s="1"/>
      <c r="U11435" s="1"/>
    </row>
    <row r="11436" spans="8:21" x14ac:dyDescent="0.3">
      <c r="H11436" s="1"/>
      <c r="K11436" s="1"/>
      <c r="O11436" s="1"/>
      <c r="P11436" s="1"/>
      <c r="T11436" s="1"/>
      <c r="U11436" s="1"/>
    </row>
    <row r="11437" spans="8:21" x14ac:dyDescent="0.3">
      <c r="H11437" s="1"/>
      <c r="K11437" s="1"/>
      <c r="O11437" s="1"/>
      <c r="P11437" s="1"/>
      <c r="T11437" s="1"/>
      <c r="U11437" s="1"/>
    </row>
    <row r="11438" spans="8:21" x14ac:dyDescent="0.3">
      <c r="H11438" s="1"/>
      <c r="K11438" s="1"/>
      <c r="O11438" s="1"/>
      <c r="P11438" s="1"/>
      <c r="T11438" s="1"/>
      <c r="U11438" s="1"/>
    </row>
    <row r="11439" spans="8:21" x14ac:dyDescent="0.3">
      <c r="H11439" s="1"/>
      <c r="K11439" s="1"/>
      <c r="O11439" s="1"/>
      <c r="P11439" s="1"/>
      <c r="T11439" s="1"/>
      <c r="U11439" s="1"/>
    </row>
    <row r="11440" spans="8:21" x14ac:dyDescent="0.3">
      <c r="H11440" s="1"/>
      <c r="K11440" s="1"/>
      <c r="O11440" s="1"/>
      <c r="P11440" s="1"/>
      <c r="T11440" s="1"/>
      <c r="U11440" s="1"/>
    </row>
    <row r="11441" spans="8:21" x14ac:dyDescent="0.3">
      <c r="H11441" s="1"/>
      <c r="K11441" s="1"/>
      <c r="O11441" s="1"/>
      <c r="P11441" s="1"/>
      <c r="T11441" s="1"/>
      <c r="U11441" s="1"/>
    </row>
    <row r="11442" spans="8:21" x14ac:dyDescent="0.3">
      <c r="H11442" s="1"/>
      <c r="K11442" s="1"/>
      <c r="O11442" s="1"/>
      <c r="P11442" s="1"/>
      <c r="T11442" s="1"/>
      <c r="U11442" s="1"/>
    </row>
    <row r="11443" spans="8:21" x14ac:dyDescent="0.3">
      <c r="H11443" s="1"/>
      <c r="K11443" s="1"/>
      <c r="O11443" s="1"/>
      <c r="P11443" s="1"/>
      <c r="T11443" s="1"/>
      <c r="U11443" s="1"/>
    </row>
    <row r="11444" spans="8:21" x14ac:dyDescent="0.3">
      <c r="H11444" s="1"/>
      <c r="K11444" s="1"/>
      <c r="O11444" s="1"/>
      <c r="P11444" s="1"/>
      <c r="T11444" s="1"/>
      <c r="U11444" s="1"/>
    </row>
    <row r="11445" spans="8:21" x14ac:dyDescent="0.3">
      <c r="H11445" s="1"/>
      <c r="K11445" s="1"/>
      <c r="O11445" s="1"/>
      <c r="P11445" s="1"/>
      <c r="T11445" s="1"/>
      <c r="U11445" s="1"/>
    </row>
    <row r="11446" spans="8:21" x14ac:dyDescent="0.3">
      <c r="H11446" s="1"/>
      <c r="K11446" s="1"/>
      <c r="O11446" s="1"/>
      <c r="P11446" s="1"/>
      <c r="T11446" s="1"/>
      <c r="U11446" s="1"/>
    </row>
    <row r="11447" spans="8:21" x14ac:dyDescent="0.3">
      <c r="H11447" s="1"/>
      <c r="K11447" s="1"/>
      <c r="O11447" s="1"/>
      <c r="P11447" s="1"/>
      <c r="T11447" s="1"/>
      <c r="U11447" s="1"/>
    </row>
    <row r="11448" spans="8:21" x14ac:dyDescent="0.3">
      <c r="H11448" s="1"/>
      <c r="K11448" s="1"/>
      <c r="O11448" s="1"/>
      <c r="P11448" s="1"/>
      <c r="T11448" s="1"/>
      <c r="U11448" s="1"/>
    </row>
    <row r="11449" spans="8:21" x14ac:dyDescent="0.3">
      <c r="H11449" s="1"/>
      <c r="K11449" s="1"/>
      <c r="O11449" s="1"/>
      <c r="P11449" s="1"/>
      <c r="T11449" s="1"/>
      <c r="U11449" s="1"/>
    </row>
    <row r="11450" spans="8:21" x14ac:dyDescent="0.3">
      <c r="H11450" s="1"/>
      <c r="K11450" s="1"/>
      <c r="O11450" s="1"/>
      <c r="P11450" s="1"/>
      <c r="T11450" s="1"/>
      <c r="U11450" s="1"/>
    </row>
    <row r="11451" spans="8:21" x14ac:dyDescent="0.3">
      <c r="H11451" s="1"/>
      <c r="K11451" s="1"/>
      <c r="O11451" s="1"/>
      <c r="P11451" s="1"/>
      <c r="T11451" s="1"/>
      <c r="U11451" s="1"/>
    </row>
    <row r="11452" spans="8:21" x14ac:dyDescent="0.3">
      <c r="H11452" s="1"/>
      <c r="K11452" s="1"/>
      <c r="O11452" s="1"/>
      <c r="P11452" s="1"/>
      <c r="T11452" s="1"/>
      <c r="U11452" s="1"/>
    </row>
    <row r="11453" spans="8:21" x14ac:dyDescent="0.3">
      <c r="H11453" s="1"/>
      <c r="K11453" s="1"/>
      <c r="O11453" s="1"/>
      <c r="P11453" s="1"/>
      <c r="T11453" s="1"/>
      <c r="U11453" s="1"/>
    </row>
    <row r="11454" spans="8:21" x14ac:dyDescent="0.3">
      <c r="H11454" s="1"/>
      <c r="K11454" s="1"/>
      <c r="O11454" s="1"/>
      <c r="P11454" s="1"/>
      <c r="T11454" s="1"/>
      <c r="U11454" s="1"/>
    </row>
    <row r="11455" spans="8:21" x14ac:dyDescent="0.3">
      <c r="H11455" s="1"/>
      <c r="K11455" s="1"/>
      <c r="O11455" s="1"/>
      <c r="P11455" s="1"/>
      <c r="T11455" s="1"/>
      <c r="U11455" s="1"/>
    </row>
    <row r="11456" spans="8:21" x14ac:dyDescent="0.3">
      <c r="H11456" s="1"/>
      <c r="K11456" s="1"/>
      <c r="O11456" s="1"/>
      <c r="P11456" s="1"/>
      <c r="T11456" s="1"/>
      <c r="U11456" s="1"/>
    </row>
    <row r="11457" spans="8:21" x14ac:dyDescent="0.3">
      <c r="H11457" s="1"/>
      <c r="K11457" s="1"/>
      <c r="O11457" s="1"/>
      <c r="P11457" s="1"/>
      <c r="T11457" s="1"/>
      <c r="U11457" s="1"/>
    </row>
    <row r="11458" spans="8:21" x14ac:dyDescent="0.3">
      <c r="H11458" s="1"/>
      <c r="K11458" s="1"/>
      <c r="O11458" s="1"/>
      <c r="P11458" s="1"/>
      <c r="T11458" s="1"/>
      <c r="U11458" s="1"/>
    </row>
    <row r="11459" spans="8:21" x14ac:dyDescent="0.3">
      <c r="H11459" s="1"/>
      <c r="K11459" s="1"/>
      <c r="O11459" s="1"/>
      <c r="P11459" s="1"/>
      <c r="T11459" s="1"/>
      <c r="U11459" s="1"/>
    </row>
    <row r="11460" spans="8:21" x14ac:dyDescent="0.3">
      <c r="H11460" s="1"/>
      <c r="K11460" s="1"/>
      <c r="O11460" s="1"/>
      <c r="P11460" s="1"/>
      <c r="T11460" s="1"/>
      <c r="U11460" s="1"/>
    </row>
    <row r="11461" spans="8:21" x14ac:dyDescent="0.3">
      <c r="H11461" s="1"/>
      <c r="K11461" s="1"/>
      <c r="O11461" s="1"/>
      <c r="P11461" s="1"/>
      <c r="T11461" s="1"/>
      <c r="U11461" s="1"/>
    </row>
    <row r="11462" spans="8:21" x14ac:dyDescent="0.3">
      <c r="H11462" s="1"/>
      <c r="K11462" s="1"/>
      <c r="O11462" s="1"/>
      <c r="P11462" s="1"/>
      <c r="T11462" s="1"/>
      <c r="U11462" s="1"/>
    </row>
    <row r="11463" spans="8:21" x14ac:dyDescent="0.3">
      <c r="H11463" s="1"/>
      <c r="K11463" s="1"/>
      <c r="O11463" s="1"/>
      <c r="P11463" s="1"/>
      <c r="T11463" s="1"/>
      <c r="U11463" s="1"/>
    </row>
    <row r="11464" spans="8:21" x14ac:dyDescent="0.3">
      <c r="H11464" s="1"/>
      <c r="K11464" s="1"/>
      <c r="O11464" s="1"/>
      <c r="P11464" s="1"/>
      <c r="T11464" s="1"/>
      <c r="U11464" s="1"/>
    </row>
    <row r="11465" spans="8:21" x14ac:dyDescent="0.3">
      <c r="H11465" s="1"/>
      <c r="K11465" s="1"/>
      <c r="O11465" s="1"/>
      <c r="P11465" s="1"/>
      <c r="T11465" s="1"/>
      <c r="U11465" s="1"/>
    </row>
    <row r="11466" spans="8:21" x14ac:dyDescent="0.3">
      <c r="H11466" s="1"/>
      <c r="K11466" s="1"/>
      <c r="O11466" s="1"/>
      <c r="P11466" s="1"/>
      <c r="T11466" s="1"/>
      <c r="U11466" s="1"/>
    </row>
    <row r="11467" spans="8:21" x14ac:dyDescent="0.3">
      <c r="H11467" s="1"/>
      <c r="K11467" s="1"/>
      <c r="O11467" s="1"/>
      <c r="P11467" s="1"/>
      <c r="T11467" s="1"/>
      <c r="U11467" s="1"/>
    </row>
    <row r="11468" spans="8:21" x14ac:dyDescent="0.3">
      <c r="H11468" s="1"/>
      <c r="K11468" s="1"/>
      <c r="O11468" s="1"/>
      <c r="P11468" s="1"/>
      <c r="T11468" s="1"/>
      <c r="U11468" s="1"/>
    </row>
    <row r="11469" spans="8:21" x14ac:dyDescent="0.3">
      <c r="H11469" s="1"/>
      <c r="K11469" s="1"/>
      <c r="O11469" s="1"/>
      <c r="P11469" s="1"/>
      <c r="T11469" s="1"/>
      <c r="U11469" s="1"/>
    </row>
    <row r="11470" spans="8:21" x14ac:dyDescent="0.3">
      <c r="H11470" s="1"/>
      <c r="K11470" s="1"/>
      <c r="O11470" s="1"/>
      <c r="P11470" s="1"/>
      <c r="T11470" s="1"/>
      <c r="U11470" s="1"/>
    </row>
    <row r="11471" spans="8:21" x14ac:dyDescent="0.3">
      <c r="H11471" s="1"/>
      <c r="K11471" s="1"/>
      <c r="O11471" s="1"/>
      <c r="P11471" s="1"/>
      <c r="T11471" s="1"/>
      <c r="U11471" s="1"/>
    </row>
    <row r="11472" spans="8:21" x14ac:dyDescent="0.3">
      <c r="H11472" s="1"/>
      <c r="K11472" s="1"/>
      <c r="O11472" s="1"/>
      <c r="P11472" s="1"/>
      <c r="T11472" s="1"/>
      <c r="U11472" s="1"/>
    </row>
    <row r="11473" spans="8:21" x14ac:dyDescent="0.3">
      <c r="H11473" s="1"/>
      <c r="K11473" s="1"/>
      <c r="O11473" s="1"/>
      <c r="P11473" s="1"/>
      <c r="T11473" s="1"/>
      <c r="U11473" s="1"/>
    </row>
    <row r="11474" spans="8:21" x14ac:dyDescent="0.3">
      <c r="H11474" s="1"/>
      <c r="K11474" s="1"/>
      <c r="O11474" s="1"/>
      <c r="P11474" s="1"/>
      <c r="T11474" s="1"/>
      <c r="U11474" s="1"/>
    </row>
    <row r="11475" spans="8:21" x14ac:dyDescent="0.3">
      <c r="H11475" s="1"/>
      <c r="K11475" s="1"/>
      <c r="O11475" s="1"/>
      <c r="P11475" s="1"/>
      <c r="T11475" s="1"/>
      <c r="U11475" s="1"/>
    </row>
    <row r="11476" spans="8:21" x14ac:dyDescent="0.3">
      <c r="H11476" s="1"/>
      <c r="K11476" s="1"/>
      <c r="O11476" s="1"/>
      <c r="P11476" s="1"/>
      <c r="T11476" s="1"/>
      <c r="U11476" s="1"/>
    </row>
    <row r="11477" spans="8:21" x14ac:dyDescent="0.3">
      <c r="H11477" s="1"/>
      <c r="K11477" s="1"/>
      <c r="O11477" s="1"/>
      <c r="P11477" s="1"/>
      <c r="T11477" s="1"/>
      <c r="U11477" s="1"/>
    </row>
    <row r="11478" spans="8:21" x14ac:dyDescent="0.3">
      <c r="H11478" s="1"/>
      <c r="K11478" s="1"/>
      <c r="O11478" s="1"/>
      <c r="P11478" s="1"/>
      <c r="T11478" s="1"/>
      <c r="U11478" s="1"/>
    </row>
    <row r="11479" spans="8:21" x14ac:dyDescent="0.3">
      <c r="H11479" s="1"/>
      <c r="K11479" s="1"/>
      <c r="O11479" s="1"/>
      <c r="P11479" s="1"/>
      <c r="T11479" s="1"/>
      <c r="U11479" s="1"/>
    </row>
    <row r="11480" spans="8:21" x14ac:dyDescent="0.3">
      <c r="H11480" s="1"/>
      <c r="K11480" s="1"/>
      <c r="O11480" s="1"/>
      <c r="P11480" s="1"/>
      <c r="T11480" s="1"/>
      <c r="U11480" s="1"/>
    </row>
    <row r="11481" spans="8:21" x14ac:dyDescent="0.3">
      <c r="H11481" s="1"/>
      <c r="K11481" s="1"/>
      <c r="O11481" s="1"/>
      <c r="P11481" s="1"/>
      <c r="T11481" s="1"/>
      <c r="U11481" s="1"/>
    </row>
    <row r="11482" spans="8:21" x14ac:dyDescent="0.3">
      <c r="H11482" s="1"/>
      <c r="K11482" s="1"/>
      <c r="O11482" s="1"/>
      <c r="P11482" s="1"/>
      <c r="T11482" s="1"/>
      <c r="U11482" s="1"/>
    </row>
    <row r="11483" spans="8:21" x14ac:dyDescent="0.3">
      <c r="H11483" s="1"/>
      <c r="K11483" s="1"/>
      <c r="O11483" s="1"/>
      <c r="P11483" s="1"/>
      <c r="T11483" s="1"/>
      <c r="U11483" s="1"/>
    </row>
    <row r="11484" spans="8:21" x14ac:dyDescent="0.3">
      <c r="H11484" s="1"/>
      <c r="K11484" s="1"/>
      <c r="O11484" s="1"/>
      <c r="P11484" s="1"/>
      <c r="T11484" s="1"/>
      <c r="U11484" s="1"/>
    </row>
    <row r="11485" spans="8:21" x14ac:dyDescent="0.3">
      <c r="H11485" s="1"/>
      <c r="K11485" s="1"/>
      <c r="O11485" s="1"/>
      <c r="P11485" s="1"/>
      <c r="T11485" s="1"/>
      <c r="U11485" s="1"/>
    </row>
    <row r="11486" spans="8:21" x14ac:dyDescent="0.3">
      <c r="H11486" s="1"/>
      <c r="K11486" s="1"/>
      <c r="O11486" s="1"/>
      <c r="P11486" s="1"/>
      <c r="T11486" s="1"/>
      <c r="U11486" s="1"/>
    </row>
    <row r="11487" spans="8:21" x14ac:dyDescent="0.3">
      <c r="H11487" s="1"/>
      <c r="K11487" s="1"/>
      <c r="O11487" s="1"/>
      <c r="P11487" s="1"/>
      <c r="T11487" s="1"/>
      <c r="U11487" s="1"/>
    </row>
    <row r="11488" spans="8:21" x14ac:dyDescent="0.3">
      <c r="H11488" s="1"/>
      <c r="K11488" s="1"/>
      <c r="O11488" s="1"/>
      <c r="P11488" s="1"/>
      <c r="T11488" s="1"/>
      <c r="U11488" s="1"/>
    </row>
    <row r="11489" spans="8:21" x14ac:dyDescent="0.3">
      <c r="H11489" s="1"/>
      <c r="K11489" s="1"/>
      <c r="O11489" s="1"/>
      <c r="P11489" s="1"/>
      <c r="T11489" s="1"/>
      <c r="U11489" s="1"/>
    </row>
    <row r="11490" spans="8:21" x14ac:dyDescent="0.3">
      <c r="H11490" s="1"/>
      <c r="K11490" s="1"/>
      <c r="O11490" s="1"/>
      <c r="P11490" s="1"/>
      <c r="T11490" s="1"/>
      <c r="U11490" s="1"/>
    </row>
    <row r="11491" spans="8:21" x14ac:dyDescent="0.3">
      <c r="H11491" s="1"/>
      <c r="K11491" s="1"/>
      <c r="O11491" s="1"/>
      <c r="P11491" s="1"/>
      <c r="T11491" s="1"/>
      <c r="U11491" s="1"/>
    </row>
    <row r="11492" spans="8:21" x14ac:dyDescent="0.3">
      <c r="H11492" s="1"/>
      <c r="K11492" s="1"/>
      <c r="O11492" s="1"/>
      <c r="P11492" s="1"/>
      <c r="T11492" s="1"/>
      <c r="U11492" s="1"/>
    </row>
    <row r="11493" spans="8:21" x14ac:dyDescent="0.3">
      <c r="H11493" s="1"/>
      <c r="K11493" s="1"/>
      <c r="O11493" s="1"/>
      <c r="P11493" s="1"/>
      <c r="T11493" s="1"/>
      <c r="U11493" s="1"/>
    </row>
    <row r="11494" spans="8:21" x14ac:dyDescent="0.3">
      <c r="H11494" s="1"/>
      <c r="K11494" s="1"/>
      <c r="O11494" s="1"/>
      <c r="P11494" s="1"/>
      <c r="T11494" s="1"/>
      <c r="U11494" s="1"/>
    </row>
    <row r="11495" spans="8:21" x14ac:dyDescent="0.3">
      <c r="H11495" s="1"/>
      <c r="K11495" s="1"/>
      <c r="O11495" s="1"/>
      <c r="P11495" s="1"/>
      <c r="T11495" s="1"/>
      <c r="U11495" s="1"/>
    </row>
    <row r="11496" spans="8:21" x14ac:dyDescent="0.3">
      <c r="H11496" s="1"/>
      <c r="K11496" s="1"/>
      <c r="O11496" s="1"/>
      <c r="P11496" s="1"/>
      <c r="T11496" s="1"/>
      <c r="U11496" s="1"/>
    </row>
    <row r="11497" spans="8:21" x14ac:dyDescent="0.3">
      <c r="H11497" s="1"/>
      <c r="K11497" s="1"/>
      <c r="O11497" s="1"/>
      <c r="P11497" s="1"/>
      <c r="T11497" s="1"/>
      <c r="U11497" s="1"/>
    </row>
    <row r="11498" spans="8:21" x14ac:dyDescent="0.3">
      <c r="H11498" s="1"/>
      <c r="K11498" s="1"/>
      <c r="O11498" s="1"/>
      <c r="P11498" s="1"/>
      <c r="T11498" s="1"/>
      <c r="U11498" s="1"/>
    </row>
    <row r="11499" spans="8:21" x14ac:dyDescent="0.3">
      <c r="H11499" s="1"/>
      <c r="K11499" s="1"/>
      <c r="O11499" s="1"/>
      <c r="P11499" s="1"/>
      <c r="T11499" s="1"/>
      <c r="U11499" s="1"/>
    </row>
    <row r="11500" spans="8:21" x14ac:dyDescent="0.3">
      <c r="H11500" s="1"/>
      <c r="K11500" s="1"/>
      <c r="O11500" s="1"/>
      <c r="P11500" s="1"/>
      <c r="T11500" s="1"/>
      <c r="U11500" s="1"/>
    </row>
    <row r="11501" spans="8:21" x14ac:dyDescent="0.3">
      <c r="H11501" s="1"/>
      <c r="K11501" s="1"/>
      <c r="O11501" s="1"/>
      <c r="P11501" s="1"/>
      <c r="T11501" s="1"/>
      <c r="U11501" s="1"/>
    </row>
    <row r="11502" spans="8:21" x14ac:dyDescent="0.3">
      <c r="H11502" s="1"/>
      <c r="K11502" s="1"/>
      <c r="O11502" s="1"/>
      <c r="P11502" s="1"/>
      <c r="T11502" s="1"/>
      <c r="U11502" s="1"/>
    </row>
    <row r="11503" spans="8:21" x14ac:dyDescent="0.3">
      <c r="H11503" s="1"/>
      <c r="K11503" s="1"/>
      <c r="O11503" s="1"/>
      <c r="P11503" s="1"/>
      <c r="T11503" s="1"/>
      <c r="U11503" s="1"/>
    </row>
    <row r="11504" spans="8:21" x14ac:dyDescent="0.3">
      <c r="H11504" s="1"/>
      <c r="K11504" s="1"/>
      <c r="O11504" s="1"/>
      <c r="P11504" s="1"/>
      <c r="T11504" s="1"/>
      <c r="U11504" s="1"/>
    </row>
    <row r="11505" spans="8:21" x14ac:dyDescent="0.3">
      <c r="H11505" s="1"/>
      <c r="K11505" s="1"/>
      <c r="O11505" s="1"/>
      <c r="P11505" s="1"/>
      <c r="T11505" s="1"/>
      <c r="U11505" s="1"/>
    </row>
    <row r="11506" spans="8:21" x14ac:dyDescent="0.3">
      <c r="H11506" s="1"/>
      <c r="K11506" s="1"/>
      <c r="O11506" s="1"/>
      <c r="P11506" s="1"/>
      <c r="T11506" s="1"/>
      <c r="U11506" s="1"/>
    </row>
    <row r="11507" spans="8:21" x14ac:dyDescent="0.3">
      <c r="H11507" s="1"/>
      <c r="K11507" s="1"/>
      <c r="O11507" s="1"/>
      <c r="P11507" s="1"/>
      <c r="T11507" s="1"/>
      <c r="U11507" s="1"/>
    </row>
    <row r="11508" spans="8:21" x14ac:dyDescent="0.3">
      <c r="H11508" s="1"/>
      <c r="K11508" s="1"/>
      <c r="O11508" s="1"/>
      <c r="P11508" s="1"/>
      <c r="T11508" s="1"/>
      <c r="U11508" s="1"/>
    </row>
    <row r="11509" spans="8:21" x14ac:dyDescent="0.3">
      <c r="H11509" s="1"/>
      <c r="K11509" s="1"/>
      <c r="O11509" s="1"/>
      <c r="P11509" s="1"/>
      <c r="T11509" s="1"/>
      <c r="U11509" s="1"/>
    </row>
    <row r="11510" spans="8:21" x14ac:dyDescent="0.3">
      <c r="H11510" s="1"/>
      <c r="K11510" s="1"/>
      <c r="O11510" s="1"/>
      <c r="P11510" s="1"/>
      <c r="T11510" s="1"/>
      <c r="U11510" s="1"/>
    </row>
    <row r="11511" spans="8:21" x14ac:dyDescent="0.3">
      <c r="H11511" s="1"/>
      <c r="K11511" s="1"/>
      <c r="O11511" s="1"/>
      <c r="P11511" s="1"/>
      <c r="T11511" s="1"/>
      <c r="U11511" s="1"/>
    </row>
    <row r="11512" spans="8:21" x14ac:dyDescent="0.3">
      <c r="H11512" s="1"/>
      <c r="K11512" s="1"/>
      <c r="O11512" s="1"/>
      <c r="P11512" s="1"/>
      <c r="T11512" s="1"/>
      <c r="U11512" s="1"/>
    </row>
    <row r="11513" spans="8:21" x14ac:dyDescent="0.3">
      <c r="H11513" s="1"/>
      <c r="K11513" s="1"/>
      <c r="O11513" s="1"/>
      <c r="P11513" s="1"/>
      <c r="T11513" s="1"/>
      <c r="U11513" s="1"/>
    </row>
    <row r="11514" spans="8:21" x14ac:dyDescent="0.3">
      <c r="H11514" s="1"/>
      <c r="K11514" s="1"/>
      <c r="O11514" s="1"/>
      <c r="P11514" s="1"/>
      <c r="T11514" s="1"/>
      <c r="U11514" s="1"/>
    </row>
    <row r="11515" spans="8:21" x14ac:dyDescent="0.3">
      <c r="H11515" s="1"/>
      <c r="K11515" s="1"/>
      <c r="O11515" s="1"/>
      <c r="P11515" s="1"/>
      <c r="T11515" s="1"/>
      <c r="U11515" s="1"/>
    </row>
    <row r="11516" spans="8:21" x14ac:dyDescent="0.3">
      <c r="H11516" s="1"/>
      <c r="K11516" s="1"/>
      <c r="O11516" s="1"/>
      <c r="P11516" s="1"/>
      <c r="T11516" s="1"/>
      <c r="U11516" s="1"/>
    </row>
    <row r="11517" spans="8:21" x14ac:dyDescent="0.3">
      <c r="H11517" s="1"/>
      <c r="K11517" s="1"/>
      <c r="O11517" s="1"/>
      <c r="P11517" s="1"/>
      <c r="T11517" s="1"/>
      <c r="U11517" s="1"/>
    </row>
    <row r="11518" spans="8:21" x14ac:dyDescent="0.3">
      <c r="H11518" s="1"/>
      <c r="K11518" s="1"/>
      <c r="O11518" s="1"/>
      <c r="P11518" s="1"/>
      <c r="T11518" s="1"/>
      <c r="U11518" s="1"/>
    </row>
    <row r="11519" spans="8:21" x14ac:dyDescent="0.3">
      <c r="H11519" s="1"/>
      <c r="K11519" s="1"/>
      <c r="O11519" s="1"/>
      <c r="P11519" s="1"/>
      <c r="T11519" s="1"/>
      <c r="U11519" s="1"/>
    </row>
    <row r="11520" spans="8:21" x14ac:dyDescent="0.3">
      <c r="H11520" s="1"/>
      <c r="K11520" s="1"/>
      <c r="O11520" s="1"/>
      <c r="P11520" s="1"/>
      <c r="T11520" s="1"/>
      <c r="U11520" s="1"/>
    </row>
    <row r="11521" spans="8:21" x14ac:dyDescent="0.3">
      <c r="H11521" s="1"/>
      <c r="K11521" s="1"/>
      <c r="O11521" s="1"/>
      <c r="P11521" s="1"/>
      <c r="T11521" s="1"/>
      <c r="U11521" s="1"/>
    </row>
    <row r="11522" spans="8:21" x14ac:dyDescent="0.3">
      <c r="H11522" s="1"/>
      <c r="K11522" s="1"/>
      <c r="O11522" s="1"/>
      <c r="P11522" s="1"/>
      <c r="T11522" s="1"/>
      <c r="U11522" s="1"/>
    </row>
    <row r="11523" spans="8:21" x14ac:dyDescent="0.3">
      <c r="H11523" s="1"/>
      <c r="K11523" s="1"/>
      <c r="O11523" s="1"/>
      <c r="P11523" s="1"/>
      <c r="T11523" s="1"/>
      <c r="U11523" s="1"/>
    </row>
    <row r="11524" spans="8:21" x14ac:dyDescent="0.3">
      <c r="H11524" s="1"/>
      <c r="K11524" s="1"/>
      <c r="O11524" s="1"/>
      <c r="P11524" s="1"/>
      <c r="T11524" s="1"/>
      <c r="U11524" s="1"/>
    </row>
    <row r="11525" spans="8:21" x14ac:dyDescent="0.3">
      <c r="H11525" s="1"/>
      <c r="K11525" s="1"/>
      <c r="O11525" s="1"/>
      <c r="P11525" s="1"/>
      <c r="T11525" s="1"/>
      <c r="U11525" s="1"/>
    </row>
    <row r="11526" spans="8:21" x14ac:dyDescent="0.3">
      <c r="H11526" s="1"/>
      <c r="K11526" s="1"/>
      <c r="O11526" s="1"/>
      <c r="P11526" s="1"/>
      <c r="T11526" s="1"/>
      <c r="U11526" s="1"/>
    </row>
    <row r="11527" spans="8:21" x14ac:dyDescent="0.3">
      <c r="H11527" s="1"/>
      <c r="K11527" s="1"/>
      <c r="O11527" s="1"/>
      <c r="P11527" s="1"/>
      <c r="T11527" s="1"/>
      <c r="U11527" s="1"/>
    </row>
    <row r="11528" spans="8:21" x14ac:dyDescent="0.3">
      <c r="H11528" s="1"/>
      <c r="K11528" s="1"/>
      <c r="O11528" s="1"/>
      <c r="P11528" s="1"/>
      <c r="T11528" s="1"/>
      <c r="U11528" s="1"/>
    </row>
    <row r="11529" spans="8:21" x14ac:dyDescent="0.3">
      <c r="H11529" s="1"/>
      <c r="K11529" s="1"/>
      <c r="O11529" s="1"/>
      <c r="P11529" s="1"/>
      <c r="T11529" s="1"/>
      <c r="U11529" s="1"/>
    </row>
    <row r="11530" spans="8:21" x14ac:dyDescent="0.3">
      <c r="H11530" s="1"/>
      <c r="K11530" s="1"/>
      <c r="O11530" s="1"/>
      <c r="P11530" s="1"/>
      <c r="T11530" s="1"/>
      <c r="U11530" s="1"/>
    </row>
    <row r="11531" spans="8:21" x14ac:dyDescent="0.3">
      <c r="H11531" s="1"/>
      <c r="K11531" s="1"/>
      <c r="O11531" s="1"/>
      <c r="P11531" s="1"/>
      <c r="T11531" s="1"/>
      <c r="U11531" s="1"/>
    </row>
    <row r="11532" spans="8:21" x14ac:dyDescent="0.3">
      <c r="H11532" s="1"/>
      <c r="K11532" s="1"/>
      <c r="O11532" s="1"/>
      <c r="P11532" s="1"/>
      <c r="T11532" s="1"/>
      <c r="U11532" s="1"/>
    </row>
    <row r="11533" spans="8:21" x14ac:dyDescent="0.3">
      <c r="H11533" s="1"/>
      <c r="K11533" s="1"/>
      <c r="O11533" s="1"/>
      <c r="P11533" s="1"/>
      <c r="T11533" s="1"/>
      <c r="U11533" s="1"/>
    </row>
    <row r="11534" spans="8:21" x14ac:dyDescent="0.3">
      <c r="H11534" s="1"/>
      <c r="K11534" s="1"/>
      <c r="O11534" s="1"/>
      <c r="P11534" s="1"/>
      <c r="T11534" s="1"/>
      <c r="U11534" s="1"/>
    </row>
    <row r="11535" spans="8:21" x14ac:dyDescent="0.3">
      <c r="H11535" s="1"/>
      <c r="K11535" s="1"/>
      <c r="O11535" s="1"/>
      <c r="P11535" s="1"/>
      <c r="T11535" s="1"/>
      <c r="U11535" s="1"/>
    </row>
    <row r="11536" spans="8:21" x14ac:dyDescent="0.3">
      <c r="H11536" s="1"/>
      <c r="K11536" s="1"/>
      <c r="O11536" s="1"/>
      <c r="P11536" s="1"/>
      <c r="T11536" s="1"/>
      <c r="U11536" s="1"/>
    </row>
    <row r="11537" spans="8:21" x14ac:dyDescent="0.3">
      <c r="H11537" s="1"/>
      <c r="K11537" s="1"/>
      <c r="O11537" s="1"/>
      <c r="P11537" s="1"/>
      <c r="T11537" s="1"/>
      <c r="U11537" s="1"/>
    </row>
    <row r="11538" spans="8:21" x14ac:dyDescent="0.3">
      <c r="H11538" s="1"/>
      <c r="K11538" s="1"/>
      <c r="O11538" s="1"/>
      <c r="P11538" s="1"/>
      <c r="T11538" s="1"/>
      <c r="U11538" s="1"/>
    </row>
    <row r="11539" spans="8:21" x14ac:dyDescent="0.3">
      <c r="H11539" s="1"/>
      <c r="K11539" s="1"/>
      <c r="O11539" s="1"/>
      <c r="P11539" s="1"/>
      <c r="T11539" s="1"/>
      <c r="U11539" s="1"/>
    </row>
    <row r="11540" spans="8:21" x14ac:dyDescent="0.3">
      <c r="H11540" s="1"/>
      <c r="K11540" s="1"/>
      <c r="O11540" s="1"/>
      <c r="P11540" s="1"/>
      <c r="T11540" s="1"/>
      <c r="U11540" s="1"/>
    </row>
    <row r="11541" spans="8:21" x14ac:dyDescent="0.3">
      <c r="H11541" s="1"/>
      <c r="K11541" s="1"/>
      <c r="O11541" s="1"/>
      <c r="P11541" s="1"/>
      <c r="T11541" s="1"/>
      <c r="U11541" s="1"/>
    </row>
    <row r="11542" spans="8:21" x14ac:dyDescent="0.3">
      <c r="H11542" s="1"/>
      <c r="K11542" s="1"/>
      <c r="O11542" s="1"/>
      <c r="P11542" s="1"/>
      <c r="T11542" s="1"/>
      <c r="U11542" s="1"/>
    </row>
    <row r="11543" spans="8:21" x14ac:dyDescent="0.3">
      <c r="H11543" s="1"/>
      <c r="K11543" s="1"/>
      <c r="O11543" s="1"/>
      <c r="P11543" s="1"/>
      <c r="T11543" s="1"/>
      <c r="U11543" s="1"/>
    </row>
    <row r="11544" spans="8:21" x14ac:dyDescent="0.3">
      <c r="H11544" s="1"/>
      <c r="K11544" s="1"/>
      <c r="O11544" s="1"/>
      <c r="P11544" s="1"/>
      <c r="T11544" s="1"/>
      <c r="U11544" s="1"/>
    </row>
    <row r="11545" spans="8:21" x14ac:dyDescent="0.3">
      <c r="H11545" s="1"/>
      <c r="K11545" s="1"/>
      <c r="O11545" s="1"/>
      <c r="P11545" s="1"/>
      <c r="T11545" s="1"/>
      <c r="U11545" s="1"/>
    </row>
    <row r="11546" spans="8:21" x14ac:dyDescent="0.3">
      <c r="H11546" s="1"/>
      <c r="K11546" s="1"/>
      <c r="O11546" s="1"/>
      <c r="P11546" s="1"/>
      <c r="T11546" s="1"/>
      <c r="U11546" s="1"/>
    </row>
    <row r="11547" spans="8:21" x14ac:dyDescent="0.3">
      <c r="H11547" s="1"/>
      <c r="K11547" s="1"/>
      <c r="O11547" s="1"/>
      <c r="P11547" s="1"/>
      <c r="T11547" s="1"/>
      <c r="U11547" s="1"/>
    </row>
    <row r="11548" spans="8:21" x14ac:dyDescent="0.3">
      <c r="H11548" s="1"/>
      <c r="K11548" s="1"/>
      <c r="O11548" s="1"/>
      <c r="P11548" s="1"/>
      <c r="T11548" s="1"/>
      <c r="U11548" s="1"/>
    </row>
    <row r="11549" spans="8:21" x14ac:dyDescent="0.3">
      <c r="H11549" s="1"/>
      <c r="K11549" s="1"/>
      <c r="O11549" s="1"/>
      <c r="P11549" s="1"/>
      <c r="T11549" s="1"/>
      <c r="U11549" s="1"/>
    </row>
    <row r="11550" spans="8:21" x14ac:dyDescent="0.3">
      <c r="H11550" s="1"/>
      <c r="K11550" s="1"/>
      <c r="O11550" s="1"/>
      <c r="P11550" s="1"/>
      <c r="T11550" s="1"/>
      <c r="U11550" s="1"/>
    </row>
    <row r="11551" spans="8:21" x14ac:dyDescent="0.3">
      <c r="H11551" s="1"/>
      <c r="K11551" s="1"/>
      <c r="O11551" s="1"/>
      <c r="P11551" s="1"/>
      <c r="T11551" s="1"/>
      <c r="U11551" s="1"/>
    </row>
    <row r="11552" spans="8:21" x14ac:dyDescent="0.3">
      <c r="H11552" s="1"/>
      <c r="K11552" s="1"/>
      <c r="O11552" s="1"/>
      <c r="P11552" s="1"/>
      <c r="T11552" s="1"/>
      <c r="U11552" s="1"/>
    </row>
    <row r="11553" spans="8:21" x14ac:dyDescent="0.3">
      <c r="H11553" s="1"/>
      <c r="K11553" s="1"/>
      <c r="O11553" s="1"/>
      <c r="P11553" s="1"/>
      <c r="T11553" s="1"/>
      <c r="U11553" s="1"/>
    </row>
    <row r="11554" spans="8:21" x14ac:dyDescent="0.3">
      <c r="H11554" s="1"/>
      <c r="K11554" s="1"/>
      <c r="O11554" s="1"/>
      <c r="P11554" s="1"/>
      <c r="T11554" s="1"/>
      <c r="U11554" s="1"/>
    </row>
    <row r="11555" spans="8:21" x14ac:dyDescent="0.3">
      <c r="H11555" s="1"/>
      <c r="K11555" s="1"/>
      <c r="O11555" s="1"/>
      <c r="P11555" s="1"/>
      <c r="T11555" s="1"/>
      <c r="U11555" s="1"/>
    </row>
    <row r="11556" spans="8:21" x14ac:dyDescent="0.3">
      <c r="H11556" s="1"/>
      <c r="K11556" s="1"/>
      <c r="O11556" s="1"/>
      <c r="P11556" s="1"/>
      <c r="T11556" s="1"/>
      <c r="U11556" s="1"/>
    </row>
    <row r="11557" spans="8:21" x14ac:dyDescent="0.3">
      <c r="H11557" s="1"/>
      <c r="K11557" s="1"/>
      <c r="O11557" s="1"/>
      <c r="P11557" s="1"/>
      <c r="T11557" s="1"/>
      <c r="U11557" s="1"/>
    </row>
    <row r="11558" spans="8:21" x14ac:dyDescent="0.3">
      <c r="H11558" s="1"/>
      <c r="K11558" s="1"/>
      <c r="O11558" s="1"/>
      <c r="P11558" s="1"/>
      <c r="T11558" s="1"/>
      <c r="U11558" s="1"/>
    </row>
    <row r="11559" spans="8:21" x14ac:dyDescent="0.3">
      <c r="H11559" s="1"/>
      <c r="K11559" s="1"/>
      <c r="O11559" s="1"/>
      <c r="P11559" s="1"/>
      <c r="T11559" s="1"/>
      <c r="U11559" s="1"/>
    </row>
    <row r="11560" spans="8:21" x14ac:dyDescent="0.3">
      <c r="H11560" s="1"/>
      <c r="K11560" s="1"/>
      <c r="O11560" s="1"/>
      <c r="P11560" s="1"/>
      <c r="T11560" s="1"/>
      <c r="U11560" s="1"/>
    </row>
    <row r="11561" spans="8:21" x14ac:dyDescent="0.3">
      <c r="H11561" s="1"/>
      <c r="K11561" s="1"/>
      <c r="O11561" s="1"/>
      <c r="P11561" s="1"/>
      <c r="T11561" s="1"/>
      <c r="U11561" s="1"/>
    </row>
    <row r="11562" spans="8:21" x14ac:dyDescent="0.3">
      <c r="H11562" s="1"/>
      <c r="K11562" s="1"/>
      <c r="O11562" s="1"/>
      <c r="P11562" s="1"/>
      <c r="T11562" s="1"/>
      <c r="U11562" s="1"/>
    </row>
    <row r="11563" spans="8:21" x14ac:dyDescent="0.3">
      <c r="H11563" s="1"/>
      <c r="K11563" s="1"/>
      <c r="O11563" s="1"/>
      <c r="P11563" s="1"/>
      <c r="T11563" s="1"/>
      <c r="U11563" s="1"/>
    </row>
    <row r="11564" spans="8:21" x14ac:dyDescent="0.3">
      <c r="H11564" s="1"/>
      <c r="K11564" s="1"/>
      <c r="O11564" s="1"/>
      <c r="P11564" s="1"/>
      <c r="T11564" s="1"/>
      <c r="U11564" s="1"/>
    </row>
    <row r="11565" spans="8:21" x14ac:dyDescent="0.3">
      <c r="H11565" s="1"/>
      <c r="K11565" s="1"/>
      <c r="O11565" s="1"/>
      <c r="P11565" s="1"/>
      <c r="T11565" s="1"/>
      <c r="U11565" s="1"/>
    </row>
    <row r="11566" spans="8:21" x14ac:dyDescent="0.3">
      <c r="H11566" s="1"/>
      <c r="K11566" s="1"/>
      <c r="O11566" s="1"/>
      <c r="P11566" s="1"/>
      <c r="T11566" s="1"/>
      <c r="U11566" s="1"/>
    </row>
    <row r="11567" spans="8:21" x14ac:dyDescent="0.3">
      <c r="H11567" s="1"/>
      <c r="K11567" s="1"/>
      <c r="O11567" s="1"/>
      <c r="P11567" s="1"/>
      <c r="T11567" s="1"/>
      <c r="U11567" s="1"/>
    </row>
    <row r="11568" spans="8:21" x14ac:dyDescent="0.3">
      <c r="H11568" s="1"/>
      <c r="K11568" s="1"/>
      <c r="O11568" s="1"/>
      <c r="P11568" s="1"/>
      <c r="T11568" s="1"/>
      <c r="U11568" s="1"/>
    </row>
    <row r="11569" spans="8:21" x14ac:dyDescent="0.3">
      <c r="H11569" s="1"/>
      <c r="K11569" s="1"/>
      <c r="O11569" s="1"/>
      <c r="P11569" s="1"/>
      <c r="T11569" s="1"/>
      <c r="U11569" s="1"/>
    </row>
    <row r="11570" spans="8:21" x14ac:dyDescent="0.3">
      <c r="H11570" s="1"/>
      <c r="K11570" s="1"/>
      <c r="O11570" s="1"/>
      <c r="P11570" s="1"/>
      <c r="T11570" s="1"/>
      <c r="U11570" s="1"/>
    </row>
    <row r="11571" spans="8:21" x14ac:dyDescent="0.3">
      <c r="H11571" s="1"/>
      <c r="K11571" s="1"/>
      <c r="O11571" s="1"/>
      <c r="P11571" s="1"/>
      <c r="T11571" s="1"/>
      <c r="U11571" s="1"/>
    </row>
    <row r="11572" spans="8:21" x14ac:dyDescent="0.3">
      <c r="H11572" s="1"/>
      <c r="K11572" s="1"/>
      <c r="O11572" s="1"/>
      <c r="P11572" s="1"/>
      <c r="T11572" s="1"/>
      <c r="U11572" s="1"/>
    </row>
    <row r="11573" spans="8:21" x14ac:dyDescent="0.3">
      <c r="H11573" s="1"/>
      <c r="K11573" s="1"/>
      <c r="O11573" s="1"/>
      <c r="P11573" s="1"/>
      <c r="T11573" s="1"/>
      <c r="U11573" s="1"/>
    </row>
    <row r="11574" spans="8:21" x14ac:dyDescent="0.3">
      <c r="H11574" s="1"/>
      <c r="K11574" s="1"/>
      <c r="O11574" s="1"/>
      <c r="P11574" s="1"/>
      <c r="T11574" s="1"/>
      <c r="U11574" s="1"/>
    </row>
    <row r="11575" spans="8:21" x14ac:dyDescent="0.3">
      <c r="H11575" s="1"/>
      <c r="K11575" s="1"/>
      <c r="O11575" s="1"/>
      <c r="P11575" s="1"/>
      <c r="T11575" s="1"/>
      <c r="U11575" s="1"/>
    </row>
    <row r="11576" spans="8:21" x14ac:dyDescent="0.3">
      <c r="H11576" s="1"/>
      <c r="K11576" s="1"/>
      <c r="O11576" s="1"/>
      <c r="P11576" s="1"/>
      <c r="T11576" s="1"/>
      <c r="U11576" s="1"/>
    </row>
    <row r="11577" spans="8:21" x14ac:dyDescent="0.3">
      <c r="H11577" s="1"/>
      <c r="K11577" s="1"/>
      <c r="O11577" s="1"/>
      <c r="P11577" s="1"/>
      <c r="T11577" s="1"/>
      <c r="U11577" s="1"/>
    </row>
    <row r="11578" spans="8:21" x14ac:dyDescent="0.3">
      <c r="H11578" s="1"/>
      <c r="K11578" s="1"/>
      <c r="O11578" s="1"/>
      <c r="P11578" s="1"/>
      <c r="T11578" s="1"/>
      <c r="U11578" s="1"/>
    </row>
    <row r="11579" spans="8:21" x14ac:dyDescent="0.3">
      <c r="H11579" s="1"/>
      <c r="K11579" s="1"/>
      <c r="O11579" s="1"/>
      <c r="P11579" s="1"/>
      <c r="T11579" s="1"/>
      <c r="U11579" s="1"/>
    </row>
    <row r="11580" spans="8:21" x14ac:dyDescent="0.3">
      <c r="H11580" s="1"/>
      <c r="K11580" s="1"/>
      <c r="O11580" s="1"/>
      <c r="P11580" s="1"/>
      <c r="T11580" s="1"/>
      <c r="U11580" s="1"/>
    </row>
    <row r="11581" spans="8:21" x14ac:dyDescent="0.3">
      <c r="H11581" s="1"/>
      <c r="K11581" s="1"/>
      <c r="O11581" s="1"/>
      <c r="P11581" s="1"/>
      <c r="T11581" s="1"/>
      <c r="U11581" s="1"/>
    </row>
    <row r="11582" spans="8:21" x14ac:dyDescent="0.3">
      <c r="H11582" s="1"/>
      <c r="K11582" s="1"/>
      <c r="O11582" s="1"/>
      <c r="P11582" s="1"/>
      <c r="T11582" s="1"/>
      <c r="U11582" s="1"/>
    </row>
    <row r="11583" spans="8:21" x14ac:dyDescent="0.3">
      <c r="H11583" s="1"/>
      <c r="K11583" s="1"/>
      <c r="O11583" s="1"/>
      <c r="P11583" s="1"/>
      <c r="T11583" s="1"/>
      <c r="U11583" s="1"/>
    </row>
    <row r="11584" spans="8:21" x14ac:dyDescent="0.3">
      <c r="H11584" s="1"/>
      <c r="K11584" s="1"/>
      <c r="O11584" s="1"/>
      <c r="P11584" s="1"/>
      <c r="T11584" s="1"/>
      <c r="U11584" s="1"/>
    </row>
    <row r="11585" spans="8:21" x14ac:dyDescent="0.3">
      <c r="H11585" s="1"/>
      <c r="K11585" s="1"/>
      <c r="O11585" s="1"/>
      <c r="P11585" s="1"/>
      <c r="T11585" s="1"/>
      <c r="U11585" s="1"/>
    </row>
    <row r="11586" spans="8:21" x14ac:dyDescent="0.3">
      <c r="H11586" s="1"/>
      <c r="K11586" s="1"/>
      <c r="O11586" s="1"/>
      <c r="P11586" s="1"/>
      <c r="T11586" s="1"/>
      <c r="U11586" s="1"/>
    </row>
    <row r="11587" spans="8:21" x14ac:dyDescent="0.3">
      <c r="H11587" s="1"/>
      <c r="K11587" s="1"/>
      <c r="O11587" s="1"/>
      <c r="P11587" s="1"/>
      <c r="T11587" s="1"/>
      <c r="U11587" s="1"/>
    </row>
    <row r="11588" spans="8:21" x14ac:dyDescent="0.3">
      <c r="H11588" s="1"/>
      <c r="K11588" s="1"/>
      <c r="O11588" s="1"/>
      <c r="P11588" s="1"/>
      <c r="T11588" s="1"/>
      <c r="U11588" s="1"/>
    </row>
    <row r="11589" spans="8:21" x14ac:dyDescent="0.3">
      <c r="H11589" s="1"/>
      <c r="K11589" s="1"/>
      <c r="O11589" s="1"/>
      <c r="P11589" s="1"/>
      <c r="T11589" s="1"/>
      <c r="U11589" s="1"/>
    </row>
    <row r="11590" spans="8:21" x14ac:dyDescent="0.3">
      <c r="H11590" s="1"/>
      <c r="K11590" s="1"/>
      <c r="O11590" s="1"/>
      <c r="P11590" s="1"/>
      <c r="T11590" s="1"/>
      <c r="U11590" s="1"/>
    </row>
    <row r="11591" spans="8:21" x14ac:dyDescent="0.3">
      <c r="H11591" s="1"/>
      <c r="K11591" s="1"/>
      <c r="O11591" s="1"/>
      <c r="P11591" s="1"/>
      <c r="T11591" s="1"/>
      <c r="U11591" s="1"/>
    </row>
    <row r="11592" spans="8:21" x14ac:dyDescent="0.3">
      <c r="H11592" s="1"/>
      <c r="K11592" s="1"/>
      <c r="O11592" s="1"/>
      <c r="P11592" s="1"/>
      <c r="T11592" s="1"/>
      <c r="U11592" s="1"/>
    </row>
    <row r="11593" spans="8:21" x14ac:dyDescent="0.3">
      <c r="H11593" s="1"/>
      <c r="K11593" s="1"/>
      <c r="O11593" s="1"/>
      <c r="P11593" s="1"/>
      <c r="T11593" s="1"/>
      <c r="U11593" s="1"/>
    </row>
    <row r="11594" spans="8:21" x14ac:dyDescent="0.3">
      <c r="H11594" s="1"/>
      <c r="K11594" s="1"/>
      <c r="O11594" s="1"/>
      <c r="P11594" s="1"/>
      <c r="T11594" s="1"/>
      <c r="U11594" s="1"/>
    </row>
    <row r="11595" spans="8:21" x14ac:dyDescent="0.3">
      <c r="H11595" s="1"/>
      <c r="K11595" s="1"/>
      <c r="O11595" s="1"/>
      <c r="P11595" s="1"/>
      <c r="T11595" s="1"/>
      <c r="U11595" s="1"/>
    </row>
    <row r="11596" spans="8:21" x14ac:dyDescent="0.3">
      <c r="H11596" s="1"/>
      <c r="K11596" s="1"/>
      <c r="O11596" s="1"/>
      <c r="P11596" s="1"/>
      <c r="T11596" s="1"/>
      <c r="U11596" s="1"/>
    </row>
    <row r="11597" spans="8:21" x14ac:dyDescent="0.3">
      <c r="H11597" s="1"/>
      <c r="K11597" s="1"/>
      <c r="O11597" s="1"/>
      <c r="P11597" s="1"/>
      <c r="T11597" s="1"/>
      <c r="U11597" s="1"/>
    </row>
    <row r="11598" spans="8:21" x14ac:dyDescent="0.3">
      <c r="H11598" s="1"/>
      <c r="K11598" s="1"/>
      <c r="O11598" s="1"/>
      <c r="P11598" s="1"/>
      <c r="T11598" s="1"/>
      <c r="U11598" s="1"/>
    </row>
    <row r="11599" spans="8:21" x14ac:dyDescent="0.3">
      <c r="H11599" s="1"/>
      <c r="K11599" s="1"/>
      <c r="O11599" s="1"/>
      <c r="P11599" s="1"/>
      <c r="T11599" s="1"/>
      <c r="U11599" s="1"/>
    </row>
    <row r="11600" spans="8:21" x14ac:dyDescent="0.3">
      <c r="H11600" s="1"/>
      <c r="K11600" s="1"/>
      <c r="O11600" s="1"/>
      <c r="P11600" s="1"/>
      <c r="T11600" s="1"/>
      <c r="U11600" s="1"/>
    </row>
    <row r="11601" spans="8:21" x14ac:dyDescent="0.3">
      <c r="H11601" s="1"/>
      <c r="K11601" s="1"/>
      <c r="O11601" s="1"/>
      <c r="P11601" s="1"/>
      <c r="T11601" s="1"/>
      <c r="U11601" s="1"/>
    </row>
    <row r="11602" spans="8:21" x14ac:dyDescent="0.3">
      <c r="H11602" s="1"/>
      <c r="K11602" s="1"/>
      <c r="O11602" s="1"/>
      <c r="P11602" s="1"/>
      <c r="T11602" s="1"/>
      <c r="U11602" s="1"/>
    </row>
    <row r="11603" spans="8:21" x14ac:dyDescent="0.3">
      <c r="H11603" s="1"/>
      <c r="K11603" s="1"/>
      <c r="O11603" s="1"/>
      <c r="P11603" s="1"/>
      <c r="T11603" s="1"/>
      <c r="U11603" s="1"/>
    </row>
    <row r="11604" spans="8:21" x14ac:dyDescent="0.3">
      <c r="H11604" s="1"/>
      <c r="K11604" s="1"/>
      <c r="O11604" s="1"/>
      <c r="P11604" s="1"/>
      <c r="T11604" s="1"/>
      <c r="U11604" s="1"/>
    </row>
    <row r="11605" spans="8:21" x14ac:dyDescent="0.3">
      <c r="H11605" s="1"/>
      <c r="K11605" s="1"/>
      <c r="O11605" s="1"/>
      <c r="P11605" s="1"/>
      <c r="T11605" s="1"/>
      <c r="U11605" s="1"/>
    </row>
    <row r="11606" spans="8:21" x14ac:dyDescent="0.3">
      <c r="H11606" s="1"/>
      <c r="K11606" s="1"/>
      <c r="O11606" s="1"/>
      <c r="P11606" s="1"/>
      <c r="T11606" s="1"/>
      <c r="U11606" s="1"/>
    </row>
    <row r="11607" spans="8:21" x14ac:dyDescent="0.3">
      <c r="H11607" s="1"/>
      <c r="K11607" s="1"/>
      <c r="O11607" s="1"/>
      <c r="P11607" s="1"/>
      <c r="T11607" s="1"/>
      <c r="U11607" s="1"/>
    </row>
    <row r="11608" spans="8:21" x14ac:dyDescent="0.3">
      <c r="H11608" s="1"/>
      <c r="K11608" s="1"/>
      <c r="O11608" s="1"/>
      <c r="P11608" s="1"/>
      <c r="T11608" s="1"/>
      <c r="U11608" s="1"/>
    </row>
    <row r="11609" spans="8:21" x14ac:dyDescent="0.3">
      <c r="H11609" s="1"/>
      <c r="K11609" s="1"/>
      <c r="O11609" s="1"/>
      <c r="P11609" s="1"/>
      <c r="T11609" s="1"/>
      <c r="U11609" s="1"/>
    </row>
    <row r="11610" spans="8:21" x14ac:dyDescent="0.3">
      <c r="H11610" s="1"/>
      <c r="K11610" s="1"/>
      <c r="O11610" s="1"/>
      <c r="P11610" s="1"/>
      <c r="T11610" s="1"/>
      <c r="U11610" s="1"/>
    </row>
    <row r="11611" spans="8:21" x14ac:dyDescent="0.3">
      <c r="H11611" s="1"/>
      <c r="K11611" s="1"/>
      <c r="O11611" s="1"/>
      <c r="P11611" s="1"/>
      <c r="T11611" s="1"/>
      <c r="U11611" s="1"/>
    </row>
    <row r="11612" spans="8:21" x14ac:dyDescent="0.3">
      <c r="H11612" s="1"/>
      <c r="K11612" s="1"/>
      <c r="O11612" s="1"/>
      <c r="P11612" s="1"/>
      <c r="T11612" s="1"/>
      <c r="U11612" s="1"/>
    </row>
    <row r="11613" spans="8:21" x14ac:dyDescent="0.3">
      <c r="H11613" s="1"/>
      <c r="K11613" s="1"/>
      <c r="O11613" s="1"/>
      <c r="P11613" s="1"/>
      <c r="T11613" s="1"/>
      <c r="U11613" s="1"/>
    </row>
    <row r="11614" spans="8:21" x14ac:dyDescent="0.3">
      <c r="H11614" s="1"/>
      <c r="K11614" s="1"/>
      <c r="O11614" s="1"/>
      <c r="P11614" s="1"/>
      <c r="T11614" s="1"/>
      <c r="U11614" s="1"/>
    </row>
    <row r="11615" spans="8:21" x14ac:dyDescent="0.3">
      <c r="H11615" s="1"/>
      <c r="K11615" s="1"/>
      <c r="O11615" s="1"/>
      <c r="P11615" s="1"/>
      <c r="T11615" s="1"/>
      <c r="U11615" s="1"/>
    </row>
    <row r="11616" spans="8:21" x14ac:dyDescent="0.3">
      <c r="H11616" s="1"/>
      <c r="K11616" s="1"/>
      <c r="O11616" s="1"/>
      <c r="P11616" s="1"/>
      <c r="T11616" s="1"/>
      <c r="U11616" s="1"/>
    </row>
    <row r="11617" spans="8:21" x14ac:dyDescent="0.3">
      <c r="H11617" s="1"/>
      <c r="K11617" s="1"/>
      <c r="O11617" s="1"/>
      <c r="P11617" s="1"/>
      <c r="T11617" s="1"/>
      <c r="U11617" s="1"/>
    </row>
    <row r="11618" spans="8:21" x14ac:dyDescent="0.3">
      <c r="H11618" s="1"/>
      <c r="K11618" s="1"/>
      <c r="O11618" s="1"/>
      <c r="P11618" s="1"/>
      <c r="T11618" s="1"/>
      <c r="U11618" s="1"/>
    </row>
    <row r="11619" spans="8:21" x14ac:dyDescent="0.3">
      <c r="H11619" s="1"/>
      <c r="K11619" s="1"/>
      <c r="O11619" s="1"/>
      <c r="P11619" s="1"/>
      <c r="T11619" s="1"/>
      <c r="U11619" s="1"/>
    </row>
    <row r="11620" spans="8:21" x14ac:dyDescent="0.3">
      <c r="H11620" s="1"/>
      <c r="K11620" s="1"/>
      <c r="O11620" s="1"/>
      <c r="P11620" s="1"/>
      <c r="T11620" s="1"/>
      <c r="U11620" s="1"/>
    </row>
    <row r="11621" spans="8:21" x14ac:dyDescent="0.3">
      <c r="H11621" s="1"/>
      <c r="K11621" s="1"/>
      <c r="O11621" s="1"/>
      <c r="P11621" s="1"/>
      <c r="T11621" s="1"/>
      <c r="U11621" s="1"/>
    </row>
    <row r="11622" spans="8:21" x14ac:dyDescent="0.3">
      <c r="H11622" s="1"/>
      <c r="K11622" s="1"/>
      <c r="O11622" s="1"/>
      <c r="P11622" s="1"/>
      <c r="T11622" s="1"/>
      <c r="U11622" s="1"/>
    </row>
    <row r="11623" spans="8:21" x14ac:dyDescent="0.3">
      <c r="H11623" s="1"/>
      <c r="K11623" s="1"/>
      <c r="O11623" s="1"/>
      <c r="P11623" s="1"/>
      <c r="T11623" s="1"/>
      <c r="U11623" s="1"/>
    </row>
    <row r="11624" spans="8:21" x14ac:dyDescent="0.3">
      <c r="H11624" s="1"/>
      <c r="K11624" s="1"/>
      <c r="O11624" s="1"/>
      <c r="P11624" s="1"/>
      <c r="T11624" s="1"/>
      <c r="U11624" s="1"/>
    </row>
    <row r="11625" spans="8:21" x14ac:dyDescent="0.3">
      <c r="H11625" s="1"/>
      <c r="K11625" s="1"/>
      <c r="O11625" s="1"/>
      <c r="P11625" s="1"/>
      <c r="T11625" s="1"/>
      <c r="U11625" s="1"/>
    </row>
    <row r="11626" spans="8:21" x14ac:dyDescent="0.3">
      <c r="H11626" s="1"/>
      <c r="K11626" s="1"/>
      <c r="O11626" s="1"/>
      <c r="P11626" s="1"/>
      <c r="T11626" s="1"/>
      <c r="U11626" s="1"/>
    </row>
    <row r="11627" spans="8:21" x14ac:dyDescent="0.3">
      <c r="H11627" s="1"/>
      <c r="K11627" s="1"/>
      <c r="O11627" s="1"/>
      <c r="P11627" s="1"/>
      <c r="T11627" s="1"/>
      <c r="U11627" s="1"/>
    </row>
    <row r="11628" spans="8:21" x14ac:dyDescent="0.3">
      <c r="H11628" s="1"/>
      <c r="K11628" s="1"/>
      <c r="O11628" s="1"/>
      <c r="P11628" s="1"/>
      <c r="T11628" s="1"/>
      <c r="U11628" s="1"/>
    </row>
    <row r="11629" spans="8:21" x14ac:dyDescent="0.3">
      <c r="H11629" s="1"/>
      <c r="K11629" s="1"/>
      <c r="O11629" s="1"/>
      <c r="P11629" s="1"/>
      <c r="T11629" s="1"/>
      <c r="U11629" s="1"/>
    </row>
    <row r="11630" spans="8:21" x14ac:dyDescent="0.3">
      <c r="H11630" s="1"/>
      <c r="K11630" s="1"/>
      <c r="O11630" s="1"/>
      <c r="P11630" s="1"/>
      <c r="T11630" s="1"/>
      <c r="U11630" s="1"/>
    </row>
    <row r="11631" spans="8:21" x14ac:dyDescent="0.3">
      <c r="H11631" s="1"/>
      <c r="K11631" s="1"/>
      <c r="O11631" s="1"/>
      <c r="P11631" s="1"/>
      <c r="T11631" s="1"/>
      <c r="U11631" s="1"/>
    </row>
    <row r="11632" spans="8:21" x14ac:dyDescent="0.3">
      <c r="H11632" s="1"/>
      <c r="K11632" s="1"/>
      <c r="O11632" s="1"/>
      <c r="P11632" s="1"/>
      <c r="T11632" s="1"/>
      <c r="U11632" s="1"/>
    </row>
    <row r="11633" spans="8:21" x14ac:dyDescent="0.3">
      <c r="H11633" s="1"/>
      <c r="K11633" s="1"/>
      <c r="O11633" s="1"/>
      <c r="P11633" s="1"/>
      <c r="T11633" s="1"/>
      <c r="U11633" s="1"/>
    </row>
    <row r="11634" spans="8:21" x14ac:dyDescent="0.3">
      <c r="H11634" s="1"/>
      <c r="K11634" s="1"/>
      <c r="O11634" s="1"/>
      <c r="P11634" s="1"/>
      <c r="T11634" s="1"/>
      <c r="U11634" s="1"/>
    </row>
    <row r="11635" spans="8:21" x14ac:dyDescent="0.3">
      <c r="H11635" s="1"/>
      <c r="K11635" s="1"/>
      <c r="O11635" s="1"/>
      <c r="P11635" s="1"/>
      <c r="T11635" s="1"/>
      <c r="U11635" s="1"/>
    </row>
    <row r="11636" spans="8:21" x14ac:dyDescent="0.3">
      <c r="H11636" s="1"/>
      <c r="K11636" s="1"/>
      <c r="O11636" s="1"/>
      <c r="P11636" s="1"/>
      <c r="T11636" s="1"/>
      <c r="U11636" s="1"/>
    </row>
    <row r="11637" spans="8:21" x14ac:dyDescent="0.3">
      <c r="H11637" s="1"/>
      <c r="K11637" s="1"/>
      <c r="O11637" s="1"/>
      <c r="P11637" s="1"/>
      <c r="T11637" s="1"/>
      <c r="U11637" s="1"/>
    </row>
    <row r="11638" spans="8:21" x14ac:dyDescent="0.3">
      <c r="H11638" s="1"/>
      <c r="K11638" s="1"/>
      <c r="O11638" s="1"/>
      <c r="P11638" s="1"/>
      <c r="T11638" s="1"/>
      <c r="U11638" s="1"/>
    </row>
    <row r="11639" spans="8:21" x14ac:dyDescent="0.3">
      <c r="H11639" s="1"/>
      <c r="K11639" s="1"/>
      <c r="O11639" s="1"/>
      <c r="P11639" s="1"/>
      <c r="T11639" s="1"/>
      <c r="U11639" s="1"/>
    </row>
    <row r="11640" spans="8:21" x14ac:dyDescent="0.3">
      <c r="H11640" s="1"/>
      <c r="K11640" s="1"/>
      <c r="O11640" s="1"/>
      <c r="P11640" s="1"/>
      <c r="T11640" s="1"/>
      <c r="U11640" s="1"/>
    </row>
    <row r="11641" spans="8:21" x14ac:dyDescent="0.3">
      <c r="H11641" s="1"/>
      <c r="K11641" s="1"/>
      <c r="O11641" s="1"/>
      <c r="P11641" s="1"/>
      <c r="T11641" s="1"/>
      <c r="U11641" s="1"/>
    </row>
    <row r="11642" spans="8:21" x14ac:dyDescent="0.3">
      <c r="H11642" s="1"/>
      <c r="K11642" s="1"/>
      <c r="O11642" s="1"/>
      <c r="P11642" s="1"/>
      <c r="T11642" s="1"/>
      <c r="U11642" s="1"/>
    </row>
    <row r="11643" spans="8:21" x14ac:dyDescent="0.3">
      <c r="H11643" s="1"/>
      <c r="K11643" s="1"/>
      <c r="O11643" s="1"/>
      <c r="P11643" s="1"/>
      <c r="T11643" s="1"/>
      <c r="U11643" s="1"/>
    </row>
    <row r="11644" spans="8:21" x14ac:dyDescent="0.3">
      <c r="H11644" s="1"/>
      <c r="K11644" s="1"/>
      <c r="O11644" s="1"/>
      <c r="P11644" s="1"/>
      <c r="T11644" s="1"/>
      <c r="U11644" s="1"/>
    </row>
    <row r="11645" spans="8:21" x14ac:dyDescent="0.3">
      <c r="H11645" s="1"/>
      <c r="K11645" s="1"/>
      <c r="O11645" s="1"/>
      <c r="P11645" s="1"/>
      <c r="T11645" s="1"/>
      <c r="U11645" s="1"/>
    </row>
    <row r="11646" spans="8:21" x14ac:dyDescent="0.3">
      <c r="H11646" s="1"/>
      <c r="K11646" s="1"/>
      <c r="O11646" s="1"/>
      <c r="P11646" s="1"/>
      <c r="T11646" s="1"/>
      <c r="U11646" s="1"/>
    </row>
    <row r="11647" spans="8:21" x14ac:dyDescent="0.3">
      <c r="H11647" s="1"/>
      <c r="K11647" s="1"/>
      <c r="O11647" s="1"/>
      <c r="P11647" s="1"/>
      <c r="T11647" s="1"/>
      <c r="U11647" s="1"/>
    </row>
    <row r="11648" spans="8:21" x14ac:dyDescent="0.3">
      <c r="H11648" s="1"/>
      <c r="K11648" s="1"/>
      <c r="O11648" s="1"/>
      <c r="P11648" s="1"/>
      <c r="T11648" s="1"/>
      <c r="U11648" s="1"/>
    </row>
    <row r="11649" spans="8:21" x14ac:dyDescent="0.3">
      <c r="H11649" s="1"/>
      <c r="K11649" s="1"/>
      <c r="O11649" s="1"/>
      <c r="P11649" s="1"/>
      <c r="T11649" s="1"/>
      <c r="U11649" s="1"/>
    </row>
    <row r="11650" spans="8:21" x14ac:dyDescent="0.3">
      <c r="H11650" s="1"/>
      <c r="K11650" s="1"/>
      <c r="O11650" s="1"/>
      <c r="P11650" s="1"/>
      <c r="T11650" s="1"/>
      <c r="U11650" s="1"/>
    </row>
    <row r="11651" spans="8:21" x14ac:dyDescent="0.3">
      <c r="H11651" s="1"/>
      <c r="K11651" s="1"/>
      <c r="O11651" s="1"/>
      <c r="P11651" s="1"/>
      <c r="T11651" s="1"/>
      <c r="U11651" s="1"/>
    </row>
    <row r="11652" spans="8:21" x14ac:dyDescent="0.3">
      <c r="H11652" s="1"/>
      <c r="K11652" s="1"/>
      <c r="O11652" s="1"/>
      <c r="P11652" s="1"/>
      <c r="T11652" s="1"/>
      <c r="U11652" s="1"/>
    </row>
    <row r="11653" spans="8:21" x14ac:dyDescent="0.3">
      <c r="H11653" s="1"/>
      <c r="K11653" s="1"/>
      <c r="O11653" s="1"/>
      <c r="P11653" s="1"/>
      <c r="T11653" s="1"/>
      <c r="U11653" s="1"/>
    </row>
    <row r="11654" spans="8:21" x14ac:dyDescent="0.3">
      <c r="H11654" s="1"/>
      <c r="K11654" s="1"/>
      <c r="O11654" s="1"/>
      <c r="P11654" s="1"/>
      <c r="T11654" s="1"/>
      <c r="U11654" s="1"/>
    </row>
    <row r="11655" spans="8:21" x14ac:dyDescent="0.3">
      <c r="H11655" s="1"/>
      <c r="K11655" s="1"/>
      <c r="O11655" s="1"/>
      <c r="P11655" s="1"/>
      <c r="T11655" s="1"/>
      <c r="U11655" s="1"/>
    </row>
    <row r="11656" spans="8:21" x14ac:dyDescent="0.3">
      <c r="H11656" s="1"/>
      <c r="K11656" s="1"/>
      <c r="O11656" s="1"/>
      <c r="P11656" s="1"/>
      <c r="T11656" s="1"/>
      <c r="U11656" s="1"/>
    </row>
    <row r="11657" spans="8:21" x14ac:dyDescent="0.3">
      <c r="H11657" s="1"/>
      <c r="K11657" s="1"/>
      <c r="O11657" s="1"/>
      <c r="P11657" s="1"/>
      <c r="T11657" s="1"/>
      <c r="U11657" s="1"/>
    </row>
    <row r="11658" spans="8:21" x14ac:dyDescent="0.3">
      <c r="H11658" s="1"/>
      <c r="K11658" s="1"/>
      <c r="O11658" s="1"/>
      <c r="P11658" s="1"/>
      <c r="T11658" s="1"/>
      <c r="U11658" s="1"/>
    </row>
    <row r="11659" spans="8:21" x14ac:dyDescent="0.3">
      <c r="H11659" s="1"/>
      <c r="K11659" s="1"/>
      <c r="O11659" s="1"/>
      <c r="P11659" s="1"/>
      <c r="T11659" s="1"/>
      <c r="U11659" s="1"/>
    </row>
    <row r="11660" spans="8:21" x14ac:dyDescent="0.3">
      <c r="H11660" s="1"/>
      <c r="K11660" s="1"/>
      <c r="O11660" s="1"/>
      <c r="P11660" s="1"/>
      <c r="T11660" s="1"/>
      <c r="U11660" s="1"/>
    </row>
    <row r="11661" spans="8:21" x14ac:dyDescent="0.3">
      <c r="H11661" s="1"/>
      <c r="K11661" s="1"/>
      <c r="O11661" s="1"/>
      <c r="P11661" s="1"/>
      <c r="T11661" s="1"/>
      <c r="U11661" s="1"/>
    </row>
    <row r="11662" spans="8:21" x14ac:dyDescent="0.3">
      <c r="H11662" s="1"/>
      <c r="K11662" s="1"/>
      <c r="O11662" s="1"/>
      <c r="P11662" s="1"/>
      <c r="T11662" s="1"/>
      <c r="U11662" s="1"/>
    </row>
    <row r="11663" spans="8:21" x14ac:dyDescent="0.3">
      <c r="H11663" s="1"/>
      <c r="K11663" s="1"/>
      <c r="O11663" s="1"/>
      <c r="P11663" s="1"/>
      <c r="T11663" s="1"/>
      <c r="U11663" s="1"/>
    </row>
    <row r="11664" spans="8:21" x14ac:dyDescent="0.3">
      <c r="H11664" s="1"/>
      <c r="K11664" s="1"/>
      <c r="O11664" s="1"/>
      <c r="P11664" s="1"/>
      <c r="T11664" s="1"/>
      <c r="U11664" s="1"/>
    </row>
    <row r="11665" spans="8:21" x14ac:dyDescent="0.3">
      <c r="H11665" s="1"/>
      <c r="K11665" s="1"/>
      <c r="O11665" s="1"/>
      <c r="P11665" s="1"/>
      <c r="T11665" s="1"/>
      <c r="U11665" s="1"/>
    </row>
    <row r="11666" spans="8:21" x14ac:dyDescent="0.3">
      <c r="H11666" s="1"/>
      <c r="K11666" s="1"/>
      <c r="O11666" s="1"/>
      <c r="P11666" s="1"/>
      <c r="T11666" s="1"/>
      <c r="U11666" s="1"/>
    </row>
    <row r="11667" spans="8:21" x14ac:dyDescent="0.3">
      <c r="H11667" s="1"/>
      <c r="K11667" s="1"/>
      <c r="O11667" s="1"/>
      <c r="P11667" s="1"/>
      <c r="T11667" s="1"/>
      <c r="U11667" s="1"/>
    </row>
    <row r="11668" spans="8:21" x14ac:dyDescent="0.3">
      <c r="H11668" s="1"/>
      <c r="K11668" s="1"/>
      <c r="O11668" s="1"/>
      <c r="P11668" s="1"/>
      <c r="T11668" s="1"/>
      <c r="U11668" s="1"/>
    </row>
    <row r="11669" spans="8:21" x14ac:dyDescent="0.3">
      <c r="H11669" s="1"/>
      <c r="K11669" s="1"/>
      <c r="O11669" s="1"/>
      <c r="P11669" s="1"/>
      <c r="T11669" s="1"/>
      <c r="U11669" s="1"/>
    </row>
    <row r="11670" spans="8:21" x14ac:dyDescent="0.3">
      <c r="H11670" s="1"/>
      <c r="K11670" s="1"/>
      <c r="O11670" s="1"/>
      <c r="P11670" s="1"/>
      <c r="T11670" s="1"/>
      <c r="U11670" s="1"/>
    </row>
    <row r="11671" spans="8:21" x14ac:dyDescent="0.3">
      <c r="H11671" s="1"/>
      <c r="K11671" s="1"/>
      <c r="O11671" s="1"/>
      <c r="P11671" s="1"/>
      <c r="T11671" s="1"/>
      <c r="U11671" s="1"/>
    </row>
    <row r="11672" spans="8:21" x14ac:dyDescent="0.3">
      <c r="H11672" s="1"/>
      <c r="K11672" s="1"/>
      <c r="O11672" s="1"/>
      <c r="P11672" s="1"/>
      <c r="T11672" s="1"/>
      <c r="U11672" s="1"/>
    </row>
    <row r="11673" spans="8:21" x14ac:dyDescent="0.3">
      <c r="H11673" s="1"/>
      <c r="K11673" s="1"/>
      <c r="O11673" s="1"/>
      <c r="P11673" s="1"/>
      <c r="T11673" s="1"/>
      <c r="U11673" s="1"/>
    </row>
    <row r="11674" spans="8:21" x14ac:dyDescent="0.3">
      <c r="H11674" s="1"/>
      <c r="K11674" s="1"/>
      <c r="O11674" s="1"/>
      <c r="P11674" s="1"/>
      <c r="T11674" s="1"/>
      <c r="U11674" s="1"/>
    </row>
    <row r="11675" spans="8:21" x14ac:dyDescent="0.3">
      <c r="H11675" s="1"/>
      <c r="K11675" s="1"/>
      <c r="O11675" s="1"/>
      <c r="P11675" s="1"/>
      <c r="T11675" s="1"/>
      <c r="U11675" s="1"/>
    </row>
    <row r="11676" spans="8:21" x14ac:dyDescent="0.3">
      <c r="H11676" s="1"/>
      <c r="K11676" s="1"/>
      <c r="O11676" s="1"/>
      <c r="P11676" s="1"/>
      <c r="T11676" s="1"/>
      <c r="U11676" s="1"/>
    </row>
    <row r="11677" spans="8:21" x14ac:dyDescent="0.3">
      <c r="H11677" s="1"/>
      <c r="K11677" s="1"/>
      <c r="O11677" s="1"/>
      <c r="P11677" s="1"/>
      <c r="T11677" s="1"/>
      <c r="U11677" s="1"/>
    </row>
    <row r="11678" spans="8:21" x14ac:dyDescent="0.3">
      <c r="H11678" s="1"/>
      <c r="K11678" s="1"/>
      <c r="O11678" s="1"/>
      <c r="P11678" s="1"/>
      <c r="T11678" s="1"/>
      <c r="U11678" s="1"/>
    </row>
    <row r="11679" spans="8:21" x14ac:dyDescent="0.3">
      <c r="H11679" s="1"/>
      <c r="K11679" s="1"/>
      <c r="O11679" s="1"/>
      <c r="P11679" s="1"/>
      <c r="T11679" s="1"/>
      <c r="U11679" s="1"/>
    </row>
    <row r="11680" spans="8:21" x14ac:dyDescent="0.3">
      <c r="H11680" s="1"/>
      <c r="K11680" s="1"/>
      <c r="O11680" s="1"/>
      <c r="P11680" s="1"/>
      <c r="T11680" s="1"/>
      <c r="U11680" s="1"/>
    </row>
    <row r="11681" spans="8:21" x14ac:dyDescent="0.3">
      <c r="H11681" s="1"/>
      <c r="K11681" s="1"/>
      <c r="O11681" s="1"/>
      <c r="P11681" s="1"/>
      <c r="T11681" s="1"/>
      <c r="U11681" s="1"/>
    </row>
    <row r="11682" spans="8:21" x14ac:dyDescent="0.3">
      <c r="H11682" s="1"/>
      <c r="K11682" s="1"/>
      <c r="O11682" s="1"/>
      <c r="P11682" s="1"/>
      <c r="T11682" s="1"/>
      <c r="U11682" s="1"/>
    </row>
    <row r="11683" spans="8:21" x14ac:dyDescent="0.3">
      <c r="H11683" s="1"/>
      <c r="K11683" s="1"/>
      <c r="O11683" s="1"/>
      <c r="P11683" s="1"/>
      <c r="T11683" s="1"/>
      <c r="U11683" s="1"/>
    </row>
    <row r="11684" spans="8:21" x14ac:dyDescent="0.3">
      <c r="H11684" s="1"/>
      <c r="K11684" s="1"/>
      <c r="O11684" s="1"/>
      <c r="P11684" s="1"/>
      <c r="T11684" s="1"/>
      <c r="U11684" s="1"/>
    </row>
    <row r="11685" spans="8:21" x14ac:dyDescent="0.3">
      <c r="H11685" s="1"/>
      <c r="K11685" s="1"/>
      <c r="O11685" s="1"/>
      <c r="P11685" s="1"/>
      <c r="T11685" s="1"/>
      <c r="U11685" s="1"/>
    </row>
    <row r="11686" spans="8:21" x14ac:dyDescent="0.3">
      <c r="H11686" s="1"/>
      <c r="K11686" s="1"/>
      <c r="O11686" s="1"/>
      <c r="P11686" s="1"/>
      <c r="T11686" s="1"/>
      <c r="U11686" s="1"/>
    </row>
    <row r="11687" spans="8:21" x14ac:dyDescent="0.3">
      <c r="H11687" s="1"/>
      <c r="K11687" s="1"/>
      <c r="O11687" s="1"/>
      <c r="P11687" s="1"/>
      <c r="T11687" s="1"/>
      <c r="U11687" s="1"/>
    </row>
    <row r="11688" spans="8:21" x14ac:dyDescent="0.3">
      <c r="H11688" s="1"/>
      <c r="K11688" s="1"/>
      <c r="O11688" s="1"/>
      <c r="P11688" s="1"/>
      <c r="T11688" s="1"/>
      <c r="U11688" s="1"/>
    </row>
    <row r="11689" spans="8:21" x14ac:dyDescent="0.3">
      <c r="H11689" s="1"/>
      <c r="K11689" s="1"/>
      <c r="O11689" s="1"/>
      <c r="P11689" s="1"/>
      <c r="T11689" s="1"/>
      <c r="U11689" s="1"/>
    </row>
    <row r="11690" spans="8:21" x14ac:dyDescent="0.3">
      <c r="H11690" s="1"/>
      <c r="K11690" s="1"/>
      <c r="O11690" s="1"/>
      <c r="P11690" s="1"/>
      <c r="T11690" s="1"/>
      <c r="U11690" s="1"/>
    </row>
    <row r="11691" spans="8:21" x14ac:dyDescent="0.3">
      <c r="H11691" s="1"/>
      <c r="K11691" s="1"/>
      <c r="O11691" s="1"/>
      <c r="P11691" s="1"/>
      <c r="T11691" s="1"/>
      <c r="U11691" s="1"/>
    </row>
    <row r="11692" spans="8:21" x14ac:dyDescent="0.3">
      <c r="H11692" s="1"/>
      <c r="K11692" s="1"/>
      <c r="O11692" s="1"/>
      <c r="P11692" s="1"/>
      <c r="T11692" s="1"/>
      <c r="U11692" s="1"/>
    </row>
    <row r="11693" spans="8:21" x14ac:dyDescent="0.3">
      <c r="H11693" s="1"/>
      <c r="K11693" s="1"/>
      <c r="O11693" s="1"/>
      <c r="P11693" s="1"/>
      <c r="T11693" s="1"/>
      <c r="U11693" s="1"/>
    </row>
    <row r="11694" spans="8:21" x14ac:dyDescent="0.3">
      <c r="H11694" s="1"/>
      <c r="K11694" s="1"/>
      <c r="O11694" s="1"/>
      <c r="P11694" s="1"/>
      <c r="T11694" s="1"/>
      <c r="U11694" s="1"/>
    </row>
    <row r="11695" spans="8:21" x14ac:dyDescent="0.3">
      <c r="H11695" s="1"/>
      <c r="K11695" s="1"/>
      <c r="O11695" s="1"/>
      <c r="P11695" s="1"/>
      <c r="T11695" s="1"/>
      <c r="U11695" s="1"/>
    </row>
    <row r="11696" spans="8:21" x14ac:dyDescent="0.3">
      <c r="H11696" s="1"/>
      <c r="K11696" s="1"/>
      <c r="O11696" s="1"/>
      <c r="P11696" s="1"/>
      <c r="T11696" s="1"/>
      <c r="U11696" s="1"/>
    </row>
    <row r="11697" spans="8:21" x14ac:dyDescent="0.3">
      <c r="H11697" s="1"/>
      <c r="K11697" s="1"/>
      <c r="O11697" s="1"/>
      <c r="P11697" s="1"/>
      <c r="T11697" s="1"/>
      <c r="U11697" s="1"/>
    </row>
    <row r="11698" spans="8:21" x14ac:dyDescent="0.3">
      <c r="H11698" s="1"/>
      <c r="K11698" s="1"/>
      <c r="O11698" s="1"/>
      <c r="P11698" s="1"/>
      <c r="T11698" s="1"/>
      <c r="U11698" s="1"/>
    </row>
    <row r="11699" spans="8:21" x14ac:dyDescent="0.3">
      <c r="H11699" s="1"/>
      <c r="K11699" s="1"/>
      <c r="O11699" s="1"/>
      <c r="P11699" s="1"/>
      <c r="T11699" s="1"/>
      <c r="U11699" s="1"/>
    </row>
    <row r="11700" spans="8:21" x14ac:dyDescent="0.3">
      <c r="H11700" s="1"/>
      <c r="K11700" s="1"/>
      <c r="O11700" s="1"/>
      <c r="P11700" s="1"/>
      <c r="T11700" s="1"/>
      <c r="U11700" s="1"/>
    </row>
    <row r="11701" spans="8:21" x14ac:dyDescent="0.3">
      <c r="H11701" s="1"/>
      <c r="K11701" s="1"/>
      <c r="O11701" s="1"/>
      <c r="P11701" s="1"/>
      <c r="T11701" s="1"/>
      <c r="U11701" s="1"/>
    </row>
    <row r="11702" spans="8:21" x14ac:dyDescent="0.3">
      <c r="H11702" s="1"/>
      <c r="K11702" s="1"/>
      <c r="O11702" s="1"/>
      <c r="P11702" s="1"/>
      <c r="T11702" s="1"/>
      <c r="U11702" s="1"/>
    </row>
    <row r="11703" spans="8:21" x14ac:dyDescent="0.3">
      <c r="H11703" s="1"/>
      <c r="K11703" s="1"/>
      <c r="O11703" s="1"/>
      <c r="P11703" s="1"/>
      <c r="T11703" s="1"/>
      <c r="U11703" s="1"/>
    </row>
    <row r="11704" spans="8:21" x14ac:dyDescent="0.3">
      <c r="H11704" s="1"/>
      <c r="K11704" s="1"/>
      <c r="O11704" s="1"/>
      <c r="P11704" s="1"/>
      <c r="T11704" s="1"/>
      <c r="U11704" s="1"/>
    </row>
    <row r="11705" spans="8:21" x14ac:dyDescent="0.3">
      <c r="H11705" s="1"/>
      <c r="K11705" s="1"/>
      <c r="O11705" s="1"/>
      <c r="P11705" s="1"/>
      <c r="T11705" s="1"/>
      <c r="U11705" s="1"/>
    </row>
    <row r="11706" spans="8:21" x14ac:dyDescent="0.3">
      <c r="H11706" s="1"/>
      <c r="K11706" s="1"/>
      <c r="O11706" s="1"/>
      <c r="P11706" s="1"/>
      <c r="T11706" s="1"/>
      <c r="U11706" s="1"/>
    </row>
    <row r="11707" spans="8:21" x14ac:dyDescent="0.3">
      <c r="H11707" s="1"/>
      <c r="K11707" s="1"/>
      <c r="O11707" s="1"/>
      <c r="P11707" s="1"/>
      <c r="T11707" s="1"/>
      <c r="U11707" s="1"/>
    </row>
    <row r="11708" spans="8:21" x14ac:dyDescent="0.3">
      <c r="H11708" s="1"/>
      <c r="K11708" s="1"/>
      <c r="O11708" s="1"/>
      <c r="P11708" s="1"/>
      <c r="T11708" s="1"/>
      <c r="U11708" s="1"/>
    </row>
    <row r="11709" spans="8:21" x14ac:dyDescent="0.3">
      <c r="H11709" s="1"/>
      <c r="K11709" s="1"/>
      <c r="O11709" s="1"/>
      <c r="P11709" s="1"/>
      <c r="T11709" s="1"/>
      <c r="U11709" s="1"/>
    </row>
    <row r="11710" spans="8:21" x14ac:dyDescent="0.3">
      <c r="H11710" s="1"/>
      <c r="K11710" s="1"/>
      <c r="O11710" s="1"/>
      <c r="P11710" s="1"/>
      <c r="T11710" s="1"/>
      <c r="U11710" s="1"/>
    </row>
    <row r="11711" spans="8:21" x14ac:dyDescent="0.3">
      <c r="H11711" s="1"/>
      <c r="K11711" s="1"/>
      <c r="O11711" s="1"/>
      <c r="P11711" s="1"/>
      <c r="T11711" s="1"/>
      <c r="U11711" s="1"/>
    </row>
    <row r="11712" spans="8:21" x14ac:dyDescent="0.3">
      <c r="H11712" s="1"/>
      <c r="K11712" s="1"/>
      <c r="O11712" s="1"/>
      <c r="P11712" s="1"/>
      <c r="T11712" s="1"/>
      <c r="U11712" s="1"/>
    </row>
    <row r="11713" spans="8:21" x14ac:dyDescent="0.3">
      <c r="H11713" s="1"/>
      <c r="K11713" s="1"/>
      <c r="O11713" s="1"/>
      <c r="P11713" s="1"/>
      <c r="T11713" s="1"/>
      <c r="U11713" s="1"/>
    </row>
    <row r="11714" spans="8:21" x14ac:dyDescent="0.3">
      <c r="H11714" s="1"/>
      <c r="K11714" s="1"/>
      <c r="O11714" s="1"/>
      <c r="P11714" s="1"/>
      <c r="T11714" s="1"/>
      <c r="U11714" s="1"/>
    </row>
    <row r="11715" spans="8:21" x14ac:dyDescent="0.3">
      <c r="H11715" s="1"/>
      <c r="K11715" s="1"/>
      <c r="O11715" s="1"/>
      <c r="P11715" s="1"/>
      <c r="T11715" s="1"/>
      <c r="U11715" s="1"/>
    </row>
    <row r="11716" spans="8:21" x14ac:dyDescent="0.3">
      <c r="H11716" s="1"/>
      <c r="K11716" s="1"/>
      <c r="O11716" s="1"/>
      <c r="P11716" s="1"/>
      <c r="T11716" s="1"/>
      <c r="U11716" s="1"/>
    </row>
    <row r="11717" spans="8:21" x14ac:dyDescent="0.3">
      <c r="H11717" s="1"/>
      <c r="K11717" s="1"/>
      <c r="O11717" s="1"/>
      <c r="P11717" s="1"/>
      <c r="T11717" s="1"/>
      <c r="U11717" s="1"/>
    </row>
    <row r="11718" spans="8:21" x14ac:dyDescent="0.3">
      <c r="H11718" s="1"/>
      <c r="K11718" s="1"/>
      <c r="O11718" s="1"/>
      <c r="P11718" s="1"/>
      <c r="T11718" s="1"/>
      <c r="U11718" s="1"/>
    </row>
    <row r="11719" spans="8:21" x14ac:dyDescent="0.3">
      <c r="H11719" s="1"/>
      <c r="K11719" s="1"/>
      <c r="O11719" s="1"/>
      <c r="P11719" s="1"/>
      <c r="T11719" s="1"/>
      <c r="U11719" s="1"/>
    </row>
    <row r="11720" spans="8:21" x14ac:dyDescent="0.3">
      <c r="H11720" s="1"/>
      <c r="K11720" s="1"/>
      <c r="O11720" s="1"/>
      <c r="P11720" s="1"/>
      <c r="T11720" s="1"/>
      <c r="U11720" s="1"/>
    </row>
    <row r="11721" spans="8:21" x14ac:dyDescent="0.3">
      <c r="H11721" s="1"/>
      <c r="K11721" s="1"/>
      <c r="O11721" s="1"/>
      <c r="P11721" s="1"/>
      <c r="T11721" s="1"/>
      <c r="U11721" s="1"/>
    </row>
    <row r="11722" spans="8:21" x14ac:dyDescent="0.3">
      <c r="H11722" s="1"/>
      <c r="K11722" s="1"/>
      <c r="O11722" s="1"/>
      <c r="P11722" s="1"/>
      <c r="T11722" s="1"/>
      <c r="U11722" s="1"/>
    </row>
    <row r="11723" spans="8:21" x14ac:dyDescent="0.3">
      <c r="H11723" s="1"/>
      <c r="K11723" s="1"/>
      <c r="O11723" s="1"/>
      <c r="P11723" s="1"/>
      <c r="T11723" s="1"/>
      <c r="U11723" s="1"/>
    </row>
    <row r="11724" spans="8:21" x14ac:dyDescent="0.3">
      <c r="H11724" s="1"/>
      <c r="K11724" s="1"/>
      <c r="O11724" s="1"/>
      <c r="P11724" s="1"/>
      <c r="T11724" s="1"/>
      <c r="U11724" s="1"/>
    </row>
    <row r="11725" spans="8:21" x14ac:dyDescent="0.3">
      <c r="H11725" s="1"/>
      <c r="K11725" s="1"/>
      <c r="O11725" s="1"/>
      <c r="P11725" s="1"/>
      <c r="T11725" s="1"/>
      <c r="U11725" s="1"/>
    </row>
    <row r="11726" spans="8:21" x14ac:dyDescent="0.3">
      <c r="H11726" s="1"/>
      <c r="K11726" s="1"/>
      <c r="O11726" s="1"/>
      <c r="P11726" s="1"/>
      <c r="T11726" s="1"/>
      <c r="U11726" s="1"/>
    </row>
    <row r="11727" spans="8:21" x14ac:dyDescent="0.3">
      <c r="H11727" s="1"/>
      <c r="K11727" s="1"/>
      <c r="O11727" s="1"/>
      <c r="P11727" s="1"/>
      <c r="T11727" s="1"/>
      <c r="U11727" s="1"/>
    </row>
    <row r="11728" spans="8:21" x14ac:dyDescent="0.3">
      <c r="H11728" s="1"/>
      <c r="K11728" s="1"/>
      <c r="O11728" s="1"/>
      <c r="P11728" s="1"/>
      <c r="T11728" s="1"/>
      <c r="U11728" s="1"/>
    </row>
    <row r="11729" spans="8:21" x14ac:dyDescent="0.3">
      <c r="H11729" s="1"/>
      <c r="K11729" s="1"/>
      <c r="O11729" s="1"/>
      <c r="P11729" s="1"/>
      <c r="T11729" s="1"/>
      <c r="U11729" s="1"/>
    </row>
    <row r="11730" spans="8:21" x14ac:dyDescent="0.3">
      <c r="H11730" s="1"/>
      <c r="K11730" s="1"/>
      <c r="O11730" s="1"/>
      <c r="P11730" s="1"/>
      <c r="T11730" s="1"/>
      <c r="U11730" s="1"/>
    </row>
    <row r="11731" spans="8:21" x14ac:dyDescent="0.3">
      <c r="H11731" s="1"/>
      <c r="K11731" s="1"/>
      <c r="O11731" s="1"/>
      <c r="P11731" s="1"/>
      <c r="T11731" s="1"/>
      <c r="U11731" s="1"/>
    </row>
    <row r="11732" spans="8:21" x14ac:dyDescent="0.3">
      <c r="H11732" s="1"/>
      <c r="K11732" s="1"/>
      <c r="O11732" s="1"/>
      <c r="P11732" s="1"/>
      <c r="T11732" s="1"/>
      <c r="U11732" s="1"/>
    </row>
    <row r="11733" spans="8:21" x14ac:dyDescent="0.3">
      <c r="H11733" s="1"/>
      <c r="K11733" s="1"/>
      <c r="O11733" s="1"/>
      <c r="P11733" s="1"/>
      <c r="T11733" s="1"/>
      <c r="U11733" s="1"/>
    </row>
    <row r="11734" spans="8:21" x14ac:dyDescent="0.3">
      <c r="H11734" s="1"/>
      <c r="K11734" s="1"/>
      <c r="O11734" s="1"/>
      <c r="P11734" s="1"/>
      <c r="T11734" s="1"/>
      <c r="U11734" s="1"/>
    </row>
    <row r="11735" spans="8:21" x14ac:dyDescent="0.3">
      <c r="H11735" s="1"/>
      <c r="K11735" s="1"/>
      <c r="O11735" s="1"/>
      <c r="P11735" s="1"/>
      <c r="T11735" s="1"/>
      <c r="U11735" s="1"/>
    </row>
    <row r="11736" spans="8:21" x14ac:dyDescent="0.3">
      <c r="H11736" s="1"/>
      <c r="K11736" s="1"/>
      <c r="O11736" s="1"/>
      <c r="P11736" s="1"/>
      <c r="T11736" s="1"/>
      <c r="U11736" s="1"/>
    </row>
    <row r="11737" spans="8:21" x14ac:dyDescent="0.3">
      <c r="H11737" s="1"/>
      <c r="K11737" s="1"/>
      <c r="O11737" s="1"/>
      <c r="P11737" s="1"/>
      <c r="T11737" s="1"/>
      <c r="U11737" s="1"/>
    </row>
    <row r="11738" spans="8:21" x14ac:dyDescent="0.3">
      <c r="H11738" s="1"/>
      <c r="K11738" s="1"/>
      <c r="O11738" s="1"/>
      <c r="P11738" s="1"/>
      <c r="T11738" s="1"/>
      <c r="U11738" s="1"/>
    </row>
    <row r="11739" spans="8:21" x14ac:dyDescent="0.3">
      <c r="H11739" s="1"/>
      <c r="K11739" s="1"/>
      <c r="O11739" s="1"/>
      <c r="P11739" s="1"/>
      <c r="T11739" s="1"/>
      <c r="U11739" s="1"/>
    </row>
    <row r="11740" spans="8:21" x14ac:dyDescent="0.3">
      <c r="H11740" s="1"/>
      <c r="K11740" s="1"/>
      <c r="O11740" s="1"/>
      <c r="P11740" s="1"/>
      <c r="T11740" s="1"/>
      <c r="U11740" s="1"/>
    </row>
    <row r="11741" spans="8:21" x14ac:dyDescent="0.3">
      <c r="H11741" s="1"/>
      <c r="K11741" s="1"/>
      <c r="O11741" s="1"/>
      <c r="P11741" s="1"/>
      <c r="T11741" s="1"/>
      <c r="U11741" s="1"/>
    </row>
    <row r="11742" spans="8:21" x14ac:dyDescent="0.3">
      <c r="H11742" s="1"/>
      <c r="K11742" s="1"/>
      <c r="O11742" s="1"/>
      <c r="P11742" s="1"/>
      <c r="T11742" s="1"/>
      <c r="U11742" s="1"/>
    </row>
    <row r="11743" spans="8:21" x14ac:dyDescent="0.3">
      <c r="H11743" s="1"/>
      <c r="K11743" s="1"/>
      <c r="O11743" s="1"/>
      <c r="P11743" s="1"/>
      <c r="T11743" s="1"/>
      <c r="U11743" s="1"/>
    </row>
    <row r="11744" spans="8:21" x14ac:dyDescent="0.3">
      <c r="H11744" s="1"/>
      <c r="K11744" s="1"/>
      <c r="O11744" s="1"/>
      <c r="P11744" s="1"/>
      <c r="T11744" s="1"/>
      <c r="U11744" s="1"/>
    </row>
    <row r="11745" spans="8:21" x14ac:dyDescent="0.3">
      <c r="H11745" s="1"/>
      <c r="K11745" s="1"/>
      <c r="O11745" s="1"/>
      <c r="P11745" s="1"/>
      <c r="T11745" s="1"/>
      <c r="U11745" s="1"/>
    </row>
    <row r="11746" spans="8:21" x14ac:dyDescent="0.3">
      <c r="H11746" s="1"/>
      <c r="K11746" s="1"/>
      <c r="O11746" s="1"/>
      <c r="P11746" s="1"/>
      <c r="T11746" s="1"/>
      <c r="U11746" s="1"/>
    </row>
    <row r="11747" spans="8:21" x14ac:dyDescent="0.3">
      <c r="H11747" s="1"/>
      <c r="K11747" s="1"/>
      <c r="O11747" s="1"/>
      <c r="P11747" s="1"/>
      <c r="T11747" s="1"/>
      <c r="U11747" s="1"/>
    </row>
    <row r="11748" spans="8:21" x14ac:dyDescent="0.3">
      <c r="H11748" s="1"/>
      <c r="K11748" s="1"/>
      <c r="O11748" s="1"/>
      <c r="P11748" s="1"/>
      <c r="T11748" s="1"/>
      <c r="U11748" s="1"/>
    </row>
    <row r="11749" spans="8:21" x14ac:dyDescent="0.3">
      <c r="H11749" s="1"/>
      <c r="K11749" s="1"/>
      <c r="O11749" s="1"/>
      <c r="P11749" s="1"/>
      <c r="T11749" s="1"/>
      <c r="U11749" s="1"/>
    </row>
    <row r="11750" spans="8:21" x14ac:dyDescent="0.3">
      <c r="H11750" s="1"/>
      <c r="K11750" s="1"/>
      <c r="O11750" s="1"/>
      <c r="P11750" s="1"/>
      <c r="T11750" s="1"/>
      <c r="U11750" s="1"/>
    </row>
    <row r="11751" spans="8:21" x14ac:dyDescent="0.3">
      <c r="H11751" s="1"/>
      <c r="K11751" s="1"/>
      <c r="O11751" s="1"/>
      <c r="P11751" s="1"/>
      <c r="T11751" s="1"/>
      <c r="U11751" s="1"/>
    </row>
    <row r="11752" spans="8:21" x14ac:dyDescent="0.3">
      <c r="H11752" s="1"/>
      <c r="K11752" s="1"/>
      <c r="O11752" s="1"/>
      <c r="P11752" s="1"/>
      <c r="T11752" s="1"/>
      <c r="U11752" s="1"/>
    </row>
    <row r="11753" spans="8:21" x14ac:dyDescent="0.3">
      <c r="H11753" s="1"/>
      <c r="K11753" s="1"/>
      <c r="O11753" s="1"/>
      <c r="P11753" s="1"/>
      <c r="T11753" s="1"/>
      <c r="U11753" s="1"/>
    </row>
    <row r="11754" spans="8:21" x14ac:dyDescent="0.3">
      <c r="H11754" s="1"/>
      <c r="K11754" s="1"/>
      <c r="O11754" s="1"/>
      <c r="P11754" s="1"/>
      <c r="T11754" s="1"/>
      <c r="U11754" s="1"/>
    </row>
    <row r="11755" spans="8:21" x14ac:dyDescent="0.3">
      <c r="H11755" s="1"/>
      <c r="K11755" s="1"/>
      <c r="O11755" s="1"/>
      <c r="P11755" s="1"/>
      <c r="T11755" s="1"/>
      <c r="U11755" s="1"/>
    </row>
    <row r="11756" spans="8:21" x14ac:dyDescent="0.3">
      <c r="H11756" s="1"/>
      <c r="K11756" s="1"/>
      <c r="O11756" s="1"/>
      <c r="P11756" s="1"/>
      <c r="T11756" s="1"/>
      <c r="U11756" s="1"/>
    </row>
    <row r="11757" spans="8:21" x14ac:dyDescent="0.3">
      <c r="H11757" s="1"/>
      <c r="K11757" s="1"/>
      <c r="O11757" s="1"/>
      <c r="P11757" s="1"/>
      <c r="T11757" s="1"/>
      <c r="U11757" s="1"/>
    </row>
    <row r="11758" spans="8:21" x14ac:dyDescent="0.3">
      <c r="H11758" s="1"/>
      <c r="K11758" s="1"/>
      <c r="O11758" s="1"/>
      <c r="P11758" s="1"/>
      <c r="T11758" s="1"/>
      <c r="U11758" s="1"/>
    </row>
    <row r="11759" spans="8:21" x14ac:dyDescent="0.3">
      <c r="H11759" s="1"/>
      <c r="K11759" s="1"/>
      <c r="O11759" s="1"/>
      <c r="P11759" s="1"/>
      <c r="T11759" s="1"/>
      <c r="U11759" s="1"/>
    </row>
    <row r="11760" spans="8:21" x14ac:dyDescent="0.3">
      <c r="H11760" s="1"/>
      <c r="K11760" s="1"/>
      <c r="O11760" s="1"/>
      <c r="P11760" s="1"/>
      <c r="T11760" s="1"/>
      <c r="U11760" s="1"/>
    </row>
    <row r="11761" spans="8:21" x14ac:dyDescent="0.3">
      <c r="H11761" s="1"/>
      <c r="K11761" s="1"/>
      <c r="O11761" s="1"/>
      <c r="P11761" s="1"/>
      <c r="T11761" s="1"/>
      <c r="U11761" s="1"/>
    </row>
    <row r="11762" spans="8:21" x14ac:dyDescent="0.3">
      <c r="H11762" s="1"/>
      <c r="K11762" s="1"/>
      <c r="O11762" s="1"/>
      <c r="P11762" s="1"/>
      <c r="T11762" s="1"/>
      <c r="U11762" s="1"/>
    </row>
    <row r="11763" spans="8:21" x14ac:dyDescent="0.3">
      <c r="H11763" s="1"/>
      <c r="K11763" s="1"/>
      <c r="O11763" s="1"/>
      <c r="P11763" s="1"/>
      <c r="T11763" s="1"/>
      <c r="U11763" s="1"/>
    </row>
    <row r="11764" spans="8:21" x14ac:dyDescent="0.3">
      <c r="H11764" s="1"/>
      <c r="K11764" s="1"/>
      <c r="O11764" s="1"/>
      <c r="P11764" s="1"/>
      <c r="T11764" s="1"/>
      <c r="U11764" s="1"/>
    </row>
    <row r="11765" spans="8:21" x14ac:dyDescent="0.3">
      <c r="H11765" s="1"/>
      <c r="K11765" s="1"/>
      <c r="O11765" s="1"/>
      <c r="P11765" s="1"/>
      <c r="T11765" s="1"/>
      <c r="U11765" s="1"/>
    </row>
    <row r="11766" spans="8:21" x14ac:dyDescent="0.3">
      <c r="H11766" s="1"/>
      <c r="K11766" s="1"/>
      <c r="O11766" s="1"/>
      <c r="P11766" s="1"/>
      <c r="T11766" s="1"/>
      <c r="U11766" s="1"/>
    </row>
    <row r="11767" spans="8:21" x14ac:dyDescent="0.3">
      <c r="H11767" s="1"/>
      <c r="K11767" s="1"/>
      <c r="O11767" s="1"/>
      <c r="P11767" s="1"/>
      <c r="T11767" s="1"/>
      <c r="U11767" s="1"/>
    </row>
    <row r="11768" spans="8:21" x14ac:dyDescent="0.3">
      <c r="H11768" s="1"/>
      <c r="K11768" s="1"/>
      <c r="O11768" s="1"/>
      <c r="P11768" s="1"/>
      <c r="T11768" s="1"/>
      <c r="U11768" s="1"/>
    </row>
    <row r="11769" spans="8:21" x14ac:dyDescent="0.3">
      <c r="H11769" s="1"/>
      <c r="K11769" s="1"/>
      <c r="O11769" s="1"/>
      <c r="P11769" s="1"/>
      <c r="T11769" s="1"/>
      <c r="U11769" s="1"/>
    </row>
    <row r="11770" spans="8:21" x14ac:dyDescent="0.3">
      <c r="H11770" s="1"/>
      <c r="K11770" s="1"/>
      <c r="O11770" s="1"/>
      <c r="P11770" s="1"/>
      <c r="T11770" s="1"/>
      <c r="U11770" s="1"/>
    </row>
    <row r="11771" spans="8:21" x14ac:dyDescent="0.3">
      <c r="H11771" s="1"/>
      <c r="K11771" s="1"/>
      <c r="O11771" s="1"/>
      <c r="P11771" s="1"/>
      <c r="T11771" s="1"/>
      <c r="U11771" s="1"/>
    </row>
    <row r="11772" spans="8:21" x14ac:dyDescent="0.3">
      <c r="H11772" s="1"/>
      <c r="K11772" s="1"/>
      <c r="O11772" s="1"/>
      <c r="P11772" s="1"/>
      <c r="T11772" s="1"/>
      <c r="U11772" s="1"/>
    </row>
    <row r="11773" spans="8:21" x14ac:dyDescent="0.3">
      <c r="H11773" s="1"/>
      <c r="K11773" s="1"/>
      <c r="O11773" s="1"/>
      <c r="P11773" s="1"/>
      <c r="T11773" s="1"/>
      <c r="U11773" s="1"/>
    </row>
    <row r="11774" spans="8:21" x14ac:dyDescent="0.3">
      <c r="H11774" s="1"/>
      <c r="K11774" s="1"/>
      <c r="O11774" s="1"/>
      <c r="P11774" s="1"/>
      <c r="T11774" s="1"/>
      <c r="U11774" s="1"/>
    </row>
    <row r="11775" spans="8:21" x14ac:dyDescent="0.3">
      <c r="H11775" s="1"/>
      <c r="K11775" s="1"/>
      <c r="O11775" s="1"/>
      <c r="P11775" s="1"/>
      <c r="T11775" s="1"/>
      <c r="U11775" s="1"/>
    </row>
    <row r="11776" spans="8:21" x14ac:dyDescent="0.3">
      <c r="H11776" s="1"/>
      <c r="K11776" s="1"/>
      <c r="O11776" s="1"/>
      <c r="P11776" s="1"/>
      <c r="T11776" s="1"/>
      <c r="U11776" s="1"/>
    </row>
    <row r="11777" spans="8:21" x14ac:dyDescent="0.3">
      <c r="H11777" s="1"/>
      <c r="K11777" s="1"/>
      <c r="O11777" s="1"/>
      <c r="P11777" s="1"/>
      <c r="T11777" s="1"/>
      <c r="U11777" s="1"/>
    </row>
    <row r="11778" spans="8:21" x14ac:dyDescent="0.3">
      <c r="H11778" s="1"/>
      <c r="K11778" s="1"/>
      <c r="O11778" s="1"/>
      <c r="P11778" s="1"/>
      <c r="T11778" s="1"/>
      <c r="U11778" s="1"/>
    </row>
    <row r="11779" spans="8:21" x14ac:dyDescent="0.3">
      <c r="H11779" s="1"/>
      <c r="K11779" s="1"/>
      <c r="O11779" s="1"/>
      <c r="P11779" s="1"/>
      <c r="T11779" s="1"/>
      <c r="U11779" s="1"/>
    </row>
    <row r="11780" spans="8:21" x14ac:dyDescent="0.3">
      <c r="H11780" s="1"/>
      <c r="K11780" s="1"/>
      <c r="O11780" s="1"/>
      <c r="P11780" s="1"/>
      <c r="T11780" s="1"/>
      <c r="U11780" s="1"/>
    </row>
    <row r="11781" spans="8:21" x14ac:dyDescent="0.3">
      <c r="H11781" s="1"/>
      <c r="K11781" s="1"/>
      <c r="O11781" s="1"/>
      <c r="P11781" s="1"/>
      <c r="T11781" s="1"/>
      <c r="U11781" s="1"/>
    </row>
    <row r="11782" spans="8:21" x14ac:dyDescent="0.3">
      <c r="H11782" s="1"/>
      <c r="K11782" s="1"/>
      <c r="O11782" s="1"/>
      <c r="P11782" s="1"/>
      <c r="T11782" s="1"/>
      <c r="U11782" s="1"/>
    </row>
    <row r="11783" spans="8:21" x14ac:dyDescent="0.3">
      <c r="H11783" s="1"/>
      <c r="K11783" s="1"/>
      <c r="O11783" s="1"/>
      <c r="P11783" s="1"/>
      <c r="T11783" s="1"/>
      <c r="U11783" s="1"/>
    </row>
    <row r="11784" spans="8:21" x14ac:dyDescent="0.3">
      <c r="H11784" s="1"/>
      <c r="K11784" s="1"/>
      <c r="O11784" s="1"/>
      <c r="P11784" s="1"/>
      <c r="T11784" s="1"/>
      <c r="U11784" s="1"/>
    </row>
    <row r="11785" spans="8:21" x14ac:dyDescent="0.3">
      <c r="H11785" s="1"/>
      <c r="K11785" s="1"/>
      <c r="O11785" s="1"/>
      <c r="P11785" s="1"/>
      <c r="T11785" s="1"/>
      <c r="U11785" s="1"/>
    </row>
    <row r="11786" spans="8:21" x14ac:dyDescent="0.3">
      <c r="H11786" s="1"/>
      <c r="K11786" s="1"/>
      <c r="O11786" s="1"/>
      <c r="P11786" s="1"/>
      <c r="T11786" s="1"/>
      <c r="U11786" s="1"/>
    </row>
    <row r="11787" spans="8:21" x14ac:dyDescent="0.3">
      <c r="H11787" s="1"/>
      <c r="K11787" s="1"/>
      <c r="O11787" s="1"/>
      <c r="P11787" s="1"/>
      <c r="T11787" s="1"/>
      <c r="U11787" s="1"/>
    </row>
    <row r="11788" spans="8:21" x14ac:dyDescent="0.3">
      <c r="H11788" s="1"/>
      <c r="K11788" s="1"/>
      <c r="O11788" s="1"/>
      <c r="P11788" s="1"/>
      <c r="T11788" s="1"/>
      <c r="U11788" s="1"/>
    </row>
    <row r="11789" spans="8:21" x14ac:dyDescent="0.3">
      <c r="H11789" s="1"/>
      <c r="K11789" s="1"/>
      <c r="O11789" s="1"/>
      <c r="P11789" s="1"/>
      <c r="T11789" s="1"/>
      <c r="U11789" s="1"/>
    </row>
    <row r="11790" spans="8:21" x14ac:dyDescent="0.3">
      <c r="H11790" s="1"/>
      <c r="K11790" s="1"/>
      <c r="O11790" s="1"/>
      <c r="P11790" s="1"/>
      <c r="T11790" s="1"/>
      <c r="U11790" s="1"/>
    </row>
    <row r="11791" spans="8:21" x14ac:dyDescent="0.3">
      <c r="H11791" s="1"/>
      <c r="K11791" s="1"/>
      <c r="O11791" s="1"/>
      <c r="P11791" s="1"/>
      <c r="T11791" s="1"/>
      <c r="U11791" s="1"/>
    </row>
    <row r="11792" spans="8:21" x14ac:dyDescent="0.3">
      <c r="H11792" s="1"/>
      <c r="K11792" s="1"/>
      <c r="O11792" s="1"/>
      <c r="P11792" s="1"/>
      <c r="T11792" s="1"/>
      <c r="U11792" s="1"/>
    </row>
    <row r="11793" spans="8:21" x14ac:dyDescent="0.3">
      <c r="H11793" s="1"/>
      <c r="K11793" s="1"/>
      <c r="O11793" s="1"/>
      <c r="P11793" s="1"/>
      <c r="T11793" s="1"/>
      <c r="U11793" s="1"/>
    </row>
    <row r="11794" spans="8:21" x14ac:dyDescent="0.3">
      <c r="H11794" s="1"/>
      <c r="K11794" s="1"/>
      <c r="O11794" s="1"/>
      <c r="P11794" s="1"/>
      <c r="T11794" s="1"/>
      <c r="U11794" s="1"/>
    </row>
    <row r="11795" spans="8:21" x14ac:dyDescent="0.3">
      <c r="H11795" s="1"/>
      <c r="K11795" s="1"/>
      <c r="O11795" s="1"/>
      <c r="P11795" s="1"/>
      <c r="T11795" s="1"/>
      <c r="U11795" s="1"/>
    </row>
    <row r="11796" spans="8:21" x14ac:dyDescent="0.3">
      <c r="H11796" s="1"/>
      <c r="K11796" s="1"/>
      <c r="O11796" s="1"/>
      <c r="P11796" s="1"/>
      <c r="T11796" s="1"/>
      <c r="U11796" s="1"/>
    </row>
    <row r="11797" spans="8:21" x14ac:dyDescent="0.3">
      <c r="H11797" s="1"/>
      <c r="K11797" s="1"/>
      <c r="O11797" s="1"/>
      <c r="P11797" s="1"/>
      <c r="T11797" s="1"/>
      <c r="U11797" s="1"/>
    </row>
    <row r="11798" spans="8:21" x14ac:dyDescent="0.3">
      <c r="H11798" s="1"/>
      <c r="K11798" s="1"/>
      <c r="O11798" s="1"/>
      <c r="P11798" s="1"/>
      <c r="T11798" s="1"/>
      <c r="U11798" s="1"/>
    </row>
    <row r="11799" spans="8:21" x14ac:dyDescent="0.3">
      <c r="H11799" s="1"/>
      <c r="K11799" s="1"/>
      <c r="O11799" s="1"/>
      <c r="P11799" s="1"/>
      <c r="T11799" s="1"/>
      <c r="U11799" s="1"/>
    </row>
    <row r="11800" spans="8:21" x14ac:dyDescent="0.3">
      <c r="H11800" s="1"/>
      <c r="K11800" s="1"/>
      <c r="O11800" s="1"/>
      <c r="P11800" s="1"/>
      <c r="T11800" s="1"/>
      <c r="U11800" s="1"/>
    </row>
    <row r="11801" spans="8:21" x14ac:dyDescent="0.3">
      <c r="H11801" s="1"/>
      <c r="K11801" s="1"/>
      <c r="O11801" s="1"/>
      <c r="P11801" s="1"/>
      <c r="T11801" s="1"/>
      <c r="U11801" s="1"/>
    </row>
    <row r="11802" spans="8:21" x14ac:dyDescent="0.3">
      <c r="H11802" s="1"/>
      <c r="K11802" s="1"/>
      <c r="O11802" s="1"/>
      <c r="P11802" s="1"/>
      <c r="T11802" s="1"/>
      <c r="U11802" s="1"/>
    </row>
    <row r="11803" spans="8:21" x14ac:dyDescent="0.3">
      <c r="H11803" s="1"/>
      <c r="K11803" s="1"/>
      <c r="O11803" s="1"/>
      <c r="P11803" s="1"/>
      <c r="T11803" s="1"/>
      <c r="U11803" s="1"/>
    </row>
    <row r="11804" spans="8:21" x14ac:dyDescent="0.3">
      <c r="H11804" s="1"/>
      <c r="K11804" s="1"/>
      <c r="O11804" s="1"/>
      <c r="P11804" s="1"/>
      <c r="T11804" s="1"/>
      <c r="U11804" s="1"/>
    </row>
    <row r="11805" spans="8:21" x14ac:dyDescent="0.3">
      <c r="H11805" s="1"/>
      <c r="K11805" s="1"/>
      <c r="O11805" s="1"/>
      <c r="P11805" s="1"/>
      <c r="T11805" s="1"/>
      <c r="U11805" s="1"/>
    </row>
    <row r="11806" spans="8:21" x14ac:dyDescent="0.3">
      <c r="H11806" s="1"/>
      <c r="K11806" s="1"/>
      <c r="O11806" s="1"/>
      <c r="P11806" s="1"/>
      <c r="T11806" s="1"/>
      <c r="U11806" s="1"/>
    </row>
    <row r="11807" spans="8:21" x14ac:dyDescent="0.3">
      <c r="H11807" s="1"/>
      <c r="K11807" s="1"/>
      <c r="O11807" s="1"/>
      <c r="P11807" s="1"/>
      <c r="T11807" s="1"/>
      <c r="U11807" s="1"/>
    </row>
    <row r="11808" spans="8:21" x14ac:dyDescent="0.3">
      <c r="H11808" s="1"/>
      <c r="K11808" s="1"/>
      <c r="O11808" s="1"/>
      <c r="P11808" s="1"/>
      <c r="T11808" s="1"/>
      <c r="U11808" s="1"/>
    </row>
    <row r="11809" spans="8:21" x14ac:dyDescent="0.3">
      <c r="H11809" s="1"/>
      <c r="K11809" s="1"/>
      <c r="O11809" s="1"/>
      <c r="P11809" s="1"/>
      <c r="T11809" s="1"/>
      <c r="U11809" s="1"/>
    </row>
    <row r="11810" spans="8:21" x14ac:dyDescent="0.3">
      <c r="H11810" s="1"/>
      <c r="K11810" s="1"/>
      <c r="O11810" s="1"/>
      <c r="P11810" s="1"/>
      <c r="T11810" s="1"/>
      <c r="U11810" s="1"/>
    </row>
    <row r="11811" spans="8:21" x14ac:dyDescent="0.3">
      <c r="H11811" s="1"/>
      <c r="K11811" s="1"/>
      <c r="O11811" s="1"/>
      <c r="P11811" s="1"/>
      <c r="T11811" s="1"/>
      <c r="U11811" s="1"/>
    </row>
    <row r="11812" spans="8:21" x14ac:dyDescent="0.3">
      <c r="H11812" s="1"/>
      <c r="K11812" s="1"/>
      <c r="O11812" s="1"/>
      <c r="P11812" s="1"/>
      <c r="T11812" s="1"/>
      <c r="U11812" s="1"/>
    </row>
    <row r="11813" spans="8:21" x14ac:dyDescent="0.3">
      <c r="H11813" s="1"/>
      <c r="K11813" s="1"/>
      <c r="O11813" s="1"/>
      <c r="P11813" s="1"/>
      <c r="T11813" s="1"/>
      <c r="U11813" s="1"/>
    </row>
    <row r="11814" spans="8:21" x14ac:dyDescent="0.3">
      <c r="H11814" s="1"/>
      <c r="K11814" s="1"/>
      <c r="O11814" s="1"/>
      <c r="P11814" s="1"/>
      <c r="T11814" s="1"/>
      <c r="U11814" s="1"/>
    </row>
    <row r="11815" spans="8:21" x14ac:dyDescent="0.3">
      <c r="H11815" s="1"/>
      <c r="K11815" s="1"/>
      <c r="O11815" s="1"/>
      <c r="P11815" s="1"/>
      <c r="T11815" s="1"/>
      <c r="U11815" s="1"/>
    </row>
    <row r="11816" spans="8:21" x14ac:dyDescent="0.3">
      <c r="H11816" s="1"/>
      <c r="K11816" s="1"/>
      <c r="O11816" s="1"/>
      <c r="P11816" s="1"/>
      <c r="T11816" s="1"/>
      <c r="U11816" s="1"/>
    </row>
    <row r="11817" spans="8:21" x14ac:dyDescent="0.3">
      <c r="H11817" s="1"/>
      <c r="K11817" s="1"/>
      <c r="O11817" s="1"/>
      <c r="P11817" s="1"/>
      <c r="T11817" s="1"/>
      <c r="U11817" s="1"/>
    </row>
    <row r="11818" spans="8:21" x14ac:dyDescent="0.3">
      <c r="H11818" s="1"/>
      <c r="K11818" s="1"/>
      <c r="O11818" s="1"/>
      <c r="P11818" s="1"/>
      <c r="T11818" s="1"/>
      <c r="U11818" s="1"/>
    </row>
    <row r="11819" spans="8:21" x14ac:dyDescent="0.3">
      <c r="H11819" s="1"/>
      <c r="K11819" s="1"/>
      <c r="O11819" s="1"/>
      <c r="P11819" s="1"/>
      <c r="T11819" s="1"/>
      <c r="U11819" s="1"/>
    </row>
    <row r="11820" spans="8:21" x14ac:dyDescent="0.3">
      <c r="H11820" s="1"/>
      <c r="K11820" s="1"/>
      <c r="O11820" s="1"/>
      <c r="P11820" s="1"/>
      <c r="T11820" s="1"/>
      <c r="U11820" s="1"/>
    </row>
    <row r="11821" spans="8:21" x14ac:dyDescent="0.3">
      <c r="H11821" s="1"/>
      <c r="K11821" s="1"/>
      <c r="O11821" s="1"/>
      <c r="P11821" s="1"/>
      <c r="T11821" s="1"/>
      <c r="U11821" s="1"/>
    </row>
    <row r="11822" spans="8:21" x14ac:dyDescent="0.3">
      <c r="H11822" s="1"/>
      <c r="K11822" s="1"/>
      <c r="O11822" s="1"/>
      <c r="P11822" s="1"/>
      <c r="T11822" s="1"/>
      <c r="U11822" s="1"/>
    </row>
    <row r="11823" spans="8:21" x14ac:dyDescent="0.3">
      <c r="H11823" s="1"/>
      <c r="K11823" s="1"/>
      <c r="O11823" s="1"/>
      <c r="P11823" s="1"/>
      <c r="T11823" s="1"/>
      <c r="U11823" s="1"/>
    </row>
    <row r="11824" spans="8:21" x14ac:dyDescent="0.3">
      <c r="H11824" s="1"/>
      <c r="K11824" s="1"/>
      <c r="O11824" s="1"/>
      <c r="P11824" s="1"/>
      <c r="T11824" s="1"/>
      <c r="U11824" s="1"/>
    </row>
    <row r="11825" spans="8:21" x14ac:dyDescent="0.3">
      <c r="H11825" s="1"/>
      <c r="K11825" s="1"/>
      <c r="O11825" s="1"/>
      <c r="P11825" s="1"/>
      <c r="T11825" s="1"/>
      <c r="U11825" s="1"/>
    </row>
    <row r="11826" spans="8:21" x14ac:dyDescent="0.3">
      <c r="H11826" s="1"/>
      <c r="K11826" s="1"/>
      <c r="O11826" s="1"/>
      <c r="P11826" s="1"/>
      <c r="T11826" s="1"/>
      <c r="U11826" s="1"/>
    </row>
    <row r="11827" spans="8:21" x14ac:dyDescent="0.3">
      <c r="H11827" s="1"/>
      <c r="K11827" s="1"/>
      <c r="O11827" s="1"/>
      <c r="P11827" s="1"/>
      <c r="T11827" s="1"/>
      <c r="U11827" s="1"/>
    </row>
    <row r="11828" spans="8:21" x14ac:dyDescent="0.3">
      <c r="H11828" s="1"/>
      <c r="K11828" s="1"/>
      <c r="O11828" s="1"/>
      <c r="P11828" s="1"/>
      <c r="T11828" s="1"/>
      <c r="U11828" s="1"/>
    </row>
    <row r="11829" spans="8:21" x14ac:dyDescent="0.3">
      <c r="H11829" s="1"/>
      <c r="K11829" s="1"/>
      <c r="O11829" s="1"/>
      <c r="P11829" s="1"/>
      <c r="T11829" s="1"/>
      <c r="U11829" s="1"/>
    </row>
    <row r="11830" spans="8:21" x14ac:dyDescent="0.3">
      <c r="H11830" s="1"/>
      <c r="K11830" s="1"/>
      <c r="O11830" s="1"/>
      <c r="P11830" s="1"/>
      <c r="T11830" s="1"/>
      <c r="U11830" s="1"/>
    </row>
    <row r="11831" spans="8:21" x14ac:dyDescent="0.3">
      <c r="H11831" s="1"/>
      <c r="K11831" s="1"/>
      <c r="O11831" s="1"/>
      <c r="P11831" s="1"/>
      <c r="T11831" s="1"/>
      <c r="U11831" s="1"/>
    </row>
    <row r="11832" spans="8:21" x14ac:dyDescent="0.3">
      <c r="H11832" s="1"/>
      <c r="K11832" s="1"/>
      <c r="O11832" s="1"/>
      <c r="P11832" s="1"/>
      <c r="T11832" s="1"/>
      <c r="U11832" s="1"/>
    </row>
    <row r="11833" spans="8:21" x14ac:dyDescent="0.3">
      <c r="H11833" s="1"/>
      <c r="K11833" s="1"/>
      <c r="O11833" s="1"/>
      <c r="P11833" s="1"/>
      <c r="T11833" s="1"/>
      <c r="U11833" s="1"/>
    </row>
    <row r="11834" spans="8:21" x14ac:dyDescent="0.3">
      <c r="H11834" s="1"/>
      <c r="K11834" s="1"/>
      <c r="O11834" s="1"/>
      <c r="P11834" s="1"/>
      <c r="T11834" s="1"/>
      <c r="U11834" s="1"/>
    </row>
    <row r="11835" spans="8:21" x14ac:dyDescent="0.3">
      <c r="H11835" s="1"/>
      <c r="K11835" s="1"/>
      <c r="O11835" s="1"/>
      <c r="P11835" s="1"/>
      <c r="T11835" s="1"/>
      <c r="U11835" s="1"/>
    </row>
    <row r="11836" spans="8:21" x14ac:dyDescent="0.3">
      <c r="H11836" s="1"/>
      <c r="K11836" s="1"/>
      <c r="O11836" s="1"/>
      <c r="P11836" s="1"/>
      <c r="T11836" s="1"/>
      <c r="U11836" s="1"/>
    </row>
    <row r="11837" spans="8:21" x14ac:dyDescent="0.3">
      <c r="H11837" s="1"/>
      <c r="K11837" s="1"/>
      <c r="O11837" s="1"/>
      <c r="P11837" s="1"/>
      <c r="T11837" s="1"/>
      <c r="U11837" s="1"/>
    </row>
    <row r="11838" spans="8:21" x14ac:dyDescent="0.3">
      <c r="H11838" s="1"/>
      <c r="K11838" s="1"/>
      <c r="O11838" s="1"/>
      <c r="P11838" s="1"/>
      <c r="T11838" s="1"/>
      <c r="U11838" s="1"/>
    </row>
    <row r="11839" spans="8:21" x14ac:dyDescent="0.3">
      <c r="H11839" s="1"/>
      <c r="K11839" s="1"/>
      <c r="O11839" s="1"/>
      <c r="P11839" s="1"/>
      <c r="T11839" s="1"/>
      <c r="U11839" s="1"/>
    </row>
    <row r="11840" spans="8:21" x14ac:dyDescent="0.3">
      <c r="H11840" s="1"/>
      <c r="K11840" s="1"/>
      <c r="O11840" s="1"/>
      <c r="P11840" s="1"/>
      <c r="T11840" s="1"/>
      <c r="U11840" s="1"/>
    </row>
    <row r="11841" spans="8:21" x14ac:dyDescent="0.3">
      <c r="H11841" s="1"/>
      <c r="K11841" s="1"/>
      <c r="O11841" s="1"/>
      <c r="P11841" s="1"/>
      <c r="T11841" s="1"/>
      <c r="U11841" s="1"/>
    </row>
    <row r="11842" spans="8:21" x14ac:dyDescent="0.3">
      <c r="H11842" s="1"/>
      <c r="K11842" s="1"/>
      <c r="O11842" s="1"/>
      <c r="P11842" s="1"/>
      <c r="T11842" s="1"/>
      <c r="U11842" s="1"/>
    </row>
    <row r="11843" spans="8:21" x14ac:dyDescent="0.3">
      <c r="H11843" s="1"/>
      <c r="K11843" s="1"/>
      <c r="O11843" s="1"/>
      <c r="P11843" s="1"/>
      <c r="T11843" s="1"/>
      <c r="U11843" s="1"/>
    </row>
    <row r="11844" spans="8:21" x14ac:dyDescent="0.3">
      <c r="H11844" s="1"/>
      <c r="K11844" s="1"/>
      <c r="O11844" s="1"/>
      <c r="P11844" s="1"/>
      <c r="T11844" s="1"/>
      <c r="U11844" s="1"/>
    </row>
    <row r="11845" spans="8:21" x14ac:dyDescent="0.3">
      <c r="H11845" s="1"/>
      <c r="K11845" s="1"/>
      <c r="O11845" s="1"/>
      <c r="P11845" s="1"/>
      <c r="T11845" s="1"/>
      <c r="U11845" s="1"/>
    </row>
    <row r="11846" spans="8:21" x14ac:dyDescent="0.3">
      <c r="H11846" s="1"/>
      <c r="K11846" s="1"/>
      <c r="O11846" s="1"/>
      <c r="P11846" s="1"/>
      <c r="T11846" s="1"/>
      <c r="U11846" s="1"/>
    </row>
    <row r="11847" spans="8:21" x14ac:dyDescent="0.3">
      <c r="H11847" s="1"/>
      <c r="K11847" s="1"/>
      <c r="O11847" s="1"/>
      <c r="P11847" s="1"/>
      <c r="T11847" s="1"/>
      <c r="U11847" s="1"/>
    </row>
    <row r="11848" spans="8:21" x14ac:dyDescent="0.3">
      <c r="H11848" s="1"/>
      <c r="K11848" s="1"/>
      <c r="O11848" s="1"/>
      <c r="P11848" s="1"/>
      <c r="T11848" s="1"/>
      <c r="U11848" s="1"/>
    </row>
    <row r="11849" spans="8:21" x14ac:dyDescent="0.3">
      <c r="H11849" s="1"/>
      <c r="K11849" s="1"/>
      <c r="O11849" s="1"/>
      <c r="P11849" s="1"/>
      <c r="T11849" s="1"/>
      <c r="U11849" s="1"/>
    </row>
    <row r="11850" spans="8:21" x14ac:dyDescent="0.3">
      <c r="H11850" s="1"/>
      <c r="K11850" s="1"/>
      <c r="O11850" s="1"/>
      <c r="P11850" s="1"/>
      <c r="T11850" s="1"/>
      <c r="U11850" s="1"/>
    </row>
    <row r="11851" spans="8:21" x14ac:dyDescent="0.3">
      <c r="H11851" s="1"/>
      <c r="K11851" s="1"/>
      <c r="O11851" s="1"/>
      <c r="P11851" s="1"/>
      <c r="T11851" s="1"/>
      <c r="U11851" s="1"/>
    </row>
    <row r="11852" spans="8:21" x14ac:dyDescent="0.3">
      <c r="H11852" s="1"/>
      <c r="K11852" s="1"/>
      <c r="O11852" s="1"/>
      <c r="P11852" s="1"/>
      <c r="T11852" s="1"/>
      <c r="U11852" s="1"/>
    </row>
    <row r="11853" spans="8:21" x14ac:dyDescent="0.3">
      <c r="H11853" s="1"/>
      <c r="K11853" s="1"/>
      <c r="O11853" s="1"/>
      <c r="P11853" s="1"/>
      <c r="T11853" s="1"/>
      <c r="U11853" s="1"/>
    </row>
    <row r="11854" spans="8:21" x14ac:dyDescent="0.3">
      <c r="H11854" s="1"/>
      <c r="K11854" s="1"/>
      <c r="O11854" s="1"/>
      <c r="P11854" s="1"/>
      <c r="T11854" s="1"/>
      <c r="U11854" s="1"/>
    </row>
    <row r="11855" spans="8:21" x14ac:dyDescent="0.3">
      <c r="H11855" s="1"/>
      <c r="K11855" s="1"/>
      <c r="O11855" s="1"/>
      <c r="P11855" s="1"/>
      <c r="T11855" s="1"/>
      <c r="U11855" s="1"/>
    </row>
    <row r="11856" spans="8:21" x14ac:dyDescent="0.3">
      <c r="H11856" s="1"/>
      <c r="K11856" s="1"/>
      <c r="O11856" s="1"/>
      <c r="P11856" s="1"/>
      <c r="T11856" s="1"/>
      <c r="U11856" s="1"/>
    </row>
    <row r="11857" spans="8:21" x14ac:dyDescent="0.3">
      <c r="H11857" s="1"/>
      <c r="K11857" s="1"/>
      <c r="O11857" s="1"/>
      <c r="P11857" s="1"/>
      <c r="T11857" s="1"/>
      <c r="U11857" s="1"/>
    </row>
    <row r="11858" spans="8:21" x14ac:dyDescent="0.3">
      <c r="H11858" s="1"/>
      <c r="K11858" s="1"/>
      <c r="O11858" s="1"/>
      <c r="P11858" s="1"/>
      <c r="T11858" s="1"/>
      <c r="U11858" s="1"/>
    </row>
    <row r="11859" spans="8:21" x14ac:dyDescent="0.3">
      <c r="H11859" s="1"/>
      <c r="K11859" s="1"/>
      <c r="O11859" s="1"/>
      <c r="P11859" s="1"/>
      <c r="T11859" s="1"/>
      <c r="U11859" s="1"/>
    </row>
    <row r="11860" spans="8:21" x14ac:dyDescent="0.3">
      <c r="H11860" s="1"/>
      <c r="K11860" s="1"/>
      <c r="O11860" s="1"/>
      <c r="P11860" s="1"/>
      <c r="T11860" s="1"/>
      <c r="U11860" s="1"/>
    </row>
    <row r="11861" spans="8:21" x14ac:dyDescent="0.3">
      <c r="H11861" s="1"/>
      <c r="K11861" s="1"/>
      <c r="O11861" s="1"/>
      <c r="P11861" s="1"/>
      <c r="T11861" s="1"/>
      <c r="U11861" s="1"/>
    </row>
    <row r="11862" spans="8:21" x14ac:dyDescent="0.3">
      <c r="H11862" s="1"/>
      <c r="K11862" s="1"/>
      <c r="O11862" s="1"/>
      <c r="P11862" s="1"/>
      <c r="T11862" s="1"/>
      <c r="U11862" s="1"/>
    </row>
    <row r="11863" spans="8:21" x14ac:dyDescent="0.3">
      <c r="H11863" s="1"/>
      <c r="K11863" s="1"/>
      <c r="O11863" s="1"/>
      <c r="P11863" s="1"/>
      <c r="T11863" s="1"/>
      <c r="U11863" s="1"/>
    </row>
    <row r="11864" spans="8:21" x14ac:dyDescent="0.3">
      <c r="H11864" s="1"/>
      <c r="K11864" s="1"/>
      <c r="O11864" s="1"/>
      <c r="P11864" s="1"/>
      <c r="T11864" s="1"/>
      <c r="U11864" s="1"/>
    </row>
    <row r="11865" spans="8:21" x14ac:dyDescent="0.3">
      <c r="H11865" s="1"/>
      <c r="K11865" s="1"/>
      <c r="O11865" s="1"/>
      <c r="P11865" s="1"/>
      <c r="T11865" s="1"/>
      <c r="U11865" s="1"/>
    </row>
    <row r="11866" spans="8:21" x14ac:dyDescent="0.3">
      <c r="H11866" s="1"/>
      <c r="K11866" s="1"/>
      <c r="O11866" s="1"/>
      <c r="P11866" s="1"/>
      <c r="T11866" s="1"/>
      <c r="U11866" s="1"/>
    </row>
    <row r="11867" spans="8:21" x14ac:dyDescent="0.3">
      <c r="H11867" s="1"/>
      <c r="K11867" s="1"/>
      <c r="O11867" s="1"/>
      <c r="P11867" s="1"/>
      <c r="T11867" s="1"/>
      <c r="U11867" s="1"/>
    </row>
    <row r="11868" spans="8:21" x14ac:dyDescent="0.3">
      <c r="H11868" s="1"/>
      <c r="K11868" s="1"/>
      <c r="O11868" s="1"/>
      <c r="P11868" s="1"/>
      <c r="T11868" s="1"/>
      <c r="U11868" s="1"/>
    </row>
    <row r="11869" spans="8:21" x14ac:dyDescent="0.3">
      <c r="H11869" s="1"/>
      <c r="K11869" s="1"/>
      <c r="O11869" s="1"/>
      <c r="P11869" s="1"/>
      <c r="T11869" s="1"/>
      <c r="U11869" s="1"/>
    </row>
    <row r="11870" spans="8:21" x14ac:dyDescent="0.3">
      <c r="H11870" s="1"/>
      <c r="K11870" s="1"/>
      <c r="O11870" s="1"/>
      <c r="P11870" s="1"/>
      <c r="T11870" s="1"/>
      <c r="U11870" s="1"/>
    </row>
    <row r="11871" spans="8:21" x14ac:dyDescent="0.3">
      <c r="H11871" s="1"/>
      <c r="K11871" s="1"/>
      <c r="O11871" s="1"/>
      <c r="P11871" s="1"/>
      <c r="T11871" s="1"/>
      <c r="U11871" s="1"/>
    </row>
    <row r="11872" spans="8:21" x14ac:dyDescent="0.3">
      <c r="H11872" s="1"/>
      <c r="K11872" s="1"/>
      <c r="O11872" s="1"/>
      <c r="P11872" s="1"/>
      <c r="T11872" s="1"/>
      <c r="U11872" s="1"/>
    </row>
    <row r="11873" spans="8:21" x14ac:dyDescent="0.3">
      <c r="H11873" s="1"/>
      <c r="K11873" s="1"/>
      <c r="O11873" s="1"/>
      <c r="P11873" s="1"/>
      <c r="T11873" s="1"/>
      <c r="U11873" s="1"/>
    </row>
    <row r="11874" spans="8:21" x14ac:dyDescent="0.3">
      <c r="H11874" s="1"/>
      <c r="K11874" s="1"/>
      <c r="O11874" s="1"/>
      <c r="P11874" s="1"/>
      <c r="T11874" s="1"/>
      <c r="U11874" s="1"/>
    </row>
    <row r="11875" spans="8:21" x14ac:dyDescent="0.3">
      <c r="H11875" s="1"/>
      <c r="K11875" s="1"/>
      <c r="O11875" s="1"/>
      <c r="P11875" s="1"/>
      <c r="T11875" s="1"/>
      <c r="U11875" s="1"/>
    </row>
    <row r="11876" spans="8:21" x14ac:dyDescent="0.3">
      <c r="H11876" s="1"/>
      <c r="K11876" s="1"/>
      <c r="O11876" s="1"/>
      <c r="P11876" s="1"/>
      <c r="T11876" s="1"/>
      <c r="U11876" s="1"/>
    </row>
    <row r="11877" spans="8:21" x14ac:dyDescent="0.3">
      <c r="H11877" s="1"/>
      <c r="K11877" s="1"/>
      <c r="O11877" s="1"/>
      <c r="P11877" s="1"/>
      <c r="T11877" s="1"/>
      <c r="U11877" s="1"/>
    </row>
    <row r="11878" spans="8:21" x14ac:dyDescent="0.3">
      <c r="H11878" s="1"/>
      <c r="K11878" s="1"/>
      <c r="O11878" s="1"/>
      <c r="P11878" s="1"/>
      <c r="T11878" s="1"/>
      <c r="U11878" s="1"/>
    </row>
    <row r="11879" spans="8:21" x14ac:dyDescent="0.3">
      <c r="H11879" s="1"/>
      <c r="K11879" s="1"/>
      <c r="O11879" s="1"/>
      <c r="P11879" s="1"/>
      <c r="T11879" s="1"/>
      <c r="U11879" s="1"/>
    </row>
    <row r="11880" spans="8:21" x14ac:dyDescent="0.3">
      <c r="H11880" s="1"/>
      <c r="K11880" s="1"/>
      <c r="O11880" s="1"/>
      <c r="P11880" s="1"/>
      <c r="T11880" s="1"/>
      <c r="U11880" s="1"/>
    </row>
    <row r="11881" spans="8:21" x14ac:dyDescent="0.3">
      <c r="H11881" s="1"/>
      <c r="K11881" s="1"/>
      <c r="O11881" s="1"/>
      <c r="P11881" s="1"/>
      <c r="T11881" s="1"/>
      <c r="U11881" s="1"/>
    </row>
    <row r="11882" spans="8:21" x14ac:dyDescent="0.3">
      <c r="H11882" s="1"/>
      <c r="K11882" s="1"/>
      <c r="O11882" s="1"/>
      <c r="P11882" s="1"/>
      <c r="T11882" s="1"/>
      <c r="U11882" s="1"/>
    </row>
    <row r="11883" spans="8:21" x14ac:dyDescent="0.3">
      <c r="H11883" s="1"/>
      <c r="K11883" s="1"/>
      <c r="O11883" s="1"/>
      <c r="P11883" s="1"/>
      <c r="T11883" s="1"/>
      <c r="U11883" s="1"/>
    </row>
    <row r="11884" spans="8:21" x14ac:dyDescent="0.3">
      <c r="H11884" s="1"/>
      <c r="K11884" s="1"/>
      <c r="O11884" s="1"/>
      <c r="P11884" s="1"/>
      <c r="T11884" s="1"/>
      <c r="U11884" s="1"/>
    </row>
    <row r="11885" spans="8:21" x14ac:dyDescent="0.3">
      <c r="H11885" s="1"/>
      <c r="K11885" s="1"/>
      <c r="O11885" s="1"/>
      <c r="P11885" s="1"/>
      <c r="T11885" s="1"/>
      <c r="U11885" s="1"/>
    </row>
    <row r="11886" spans="8:21" x14ac:dyDescent="0.3">
      <c r="H11886" s="1"/>
      <c r="K11886" s="1"/>
      <c r="O11886" s="1"/>
      <c r="P11886" s="1"/>
      <c r="T11886" s="1"/>
      <c r="U11886" s="1"/>
    </row>
    <row r="11887" spans="8:21" x14ac:dyDescent="0.3">
      <c r="H11887" s="1"/>
      <c r="K11887" s="1"/>
      <c r="O11887" s="1"/>
      <c r="P11887" s="1"/>
      <c r="T11887" s="1"/>
      <c r="U11887" s="1"/>
    </row>
    <row r="11888" spans="8:21" x14ac:dyDescent="0.3">
      <c r="H11888" s="1"/>
      <c r="K11888" s="1"/>
      <c r="O11888" s="1"/>
      <c r="P11888" s="1"/>
      <c r="T11888" s="1"/>
      <c r="U11888" s="1"/>
    </row>
    <row r="11889" spans="8:21" x14ac:dyDescent="0.3">
      <c r="H11889" s="1"/>
      <c r="K11889" s="1"/>
      <c r="O11889" s="1"/>
      <c r="P11889" s="1"/>
      <c r="T11889" s="1"/>
      <c r="U11889" s="1"/>
    </row>
    <row r="11890" spans="8:21" x14ac:dyDescent="0.3">
      <c r="H11890" s="1"/>
      <c r="K11890" s="1"/>
      <c r="O11890" s="1"/>
      <c r="P11890" s="1"/>
      <c r="T11890" s="1"/>
      <c r="U11890" s="1"/>
    </row>
    <row r="11891" spans="8:21" x14ac:dyDescent="0.3">
      <c r="H11891" s="1"/>
      <c r="K11891" s="1"/>
      <c r="O11891" s="1"/>
      <c r="P11891" s="1"/>
      <c r="T11891" s="1"/>
      <c r="U11891" s="1"/>
    </row>
    <row r="11892" spans="8:21" x14ac:dyDescent="0.3">
      <c r="H11892" s="1"/>
      <c r="K11892" s="1"/>
      <c r="O11892" s="1"/>
      <c r="P11892" s="1"/>
      <c r="T11892" s="1"/>
      <c r="U11892" s="1"/>
    </row>
    <row r="11893" spans="8:21" x14ac:dyDescent="0.3">
      <c r="H11893" s="1"/>
      <c r="K11893" s="1"/>
      <c r="O11893" s="1"/>
      <c r="P11893" s="1"/>
      <c r="T11893" s="1"/>
      <c r="U11893" s="1"/>
    </row>
    <row r="11894" spans="8:21" x14ac:dyDescent="0.3">
      <c r="H11894" s="1"/>
      <c r="K11894" s="1"/>
      <c r="O11894" s="1"/>
      <c r="P11894" s="1"/>
      <c r="T11894" s="1"/>
      <c r="U11894" s="1"/>
    </row>
    <row r="11895" spans="8:21" x14ac:dyDescent="0.3">
      <c r="H11895" s="1"/>
      <c r="K11895" s="1"/>
      <c r="O11895" s="1"/>
      <c r="P11895" s="1"/>
      <c r="T11895" s="1"/>
      <c r="U11895" s="1"/>
    </row>
    <row r="11896" spans="8:21" x14ac:dyDescent="0.3">
      <c r="H11896" s="1"/>
      <c r="K11896" s="1"/>
      <c r="O11896" s="1"/>
      <c r="P11896" s="1"/>
      <c r="T11896" s="1"/>
      <c r="U11896" s="1"/>
    </row>
    <row r="11897" spans="8:21" x14ac:dyDescent="0.3">
      <c r="H11897" s="1"/>
      <c r="K11897" s="1"/>
      <c r="O11897" s="1"/>
      <c r="P11897" s="1"/>
      <c r="T11897" s="1"/>
      <c r="U11897" s="1"/>
    </row>
    <row r="11898" spans="8:21" x14ac:dyDescent="0.3">
      <c r="H11898" s="1"/>
      <c r="K11898" s="1"/>
      <c r="O11898" s="1"/>
      <c r="P11898" s="1"/>
      <c r="T11898" s="1"/>
      <c r="U11898" s="1"/>
    </row>
    <row r="11899" spans="8:21" x14ac:dyDescent="0.3">
      <c r="H11899" s="1"/>
      <c r="K11899" s="1"/>
      <c r="O11899" s="1"/>
      <c r="P11899" s="1"/>
      <c r="T11899" s="1"/>
      <c r="U11899" s="1"/>
    </row>
    <row r="11900" spans="8:21" x14ac:dyDescent="0.3">
      <c r="H11900" s="1"/>
      <c r="K11900" s="1"/>
      <c r="O11900" s="1"/>
      <c r="P11900" s="1"/>
      <c r="T11900" s="1"/>
      <c r="U11900" s="1"/>
    </row>
    <row r="11901" spans="8:21" x14ac:dyDescent="0.3">
      <c r="H11901" s="1"/>
      <c r="K11901" s="1"/>
      <c r="O11901" s="1"/>
      <c r="P11901" s="1"/>
      <c r="T11901" s="1"/>
      <c r="U11901" s="1"/>
    </row>
    <row r="11902" spans="8:21" x14ac:dyDescent="0.3">
      <c r="H11902" s="1"/>
      <c r="K11902" s="1"/>
      <c r="O11902" s="1"/>
      <c r="P11902" s="1"/>
      <c r="T11902" s="1"/>
      <c r="U11902" s="1"/>
    </row>
    <row r="11903" spans="8:21" x14ac:dyDescent="0.3">
      <c r="H11903" s="1"/>
      <c r="K11903" s="1"/>
      <c r="O11903" s="1"/>
      <c r="P11903" s="1"/>
      <c r="T11903" s="1"/>
      <c r="U11903" s="1"/>
    </row>
    <row r="11904" spans="8:21" x14ac:dyDescent="0.3">
      <c r="H11904" s="1"/>
      <c r="K11904" s="1"/>
      <c r="O11904" s="1"/>
      <c r="P11904" s="1"/>
      <c r="T11904" s="1"/>
      <c r="U11904" s="1"/>
    </row>
    <row r="11905" spans="8:21" x14ac:dyDescent="0.3">
      <c r="H11905" s="1"/>
      <c r="K11905" s="1"/>
      <c r="O11905" s="1"/>
      <c r="P11905" s="1"/>
      <c r="T11905" s="1"/>
      <c r="U11905" s="1"/>
    </row>
    <row r="11906" spans="8:21" x14ac:dyDescent="0.3">
      <c r="H11906" s="1"/>
      <c r="K11906" s="1"/>
      <c r="O11906" s="1"/>
      <c r="P11906" s="1"/>
      <c r="T11906" s="1"/>
      <c r="U11906" s="1"/>
    </row>
    <row r="11907" spans="8:21" x14ac:dyDescent="0.3">
      <c r="H11907" s="1"/>
      <c r="K11907" s="1"/>
      <c r="O11907" s="1"/>
      <c r="P11907" s="1"/>
      <c r="T11907" s="1"/>
      <c r="U11907" s="1"/>
    </row>
    <row r="11908" spans="8:21" x14ac:dyDescent="0.3">
      <c r="H11908" s="1"/>
      <c r="K11908" s="1"/>
      <c r="O11908" s="1"/>
      <c r="P11908" s="1"/>
      <c r="T11908" s="1"/>
      <c r="U11908" s="1"/>
    </row>
    <row r="11909" spans="8:21" x14ac:dyDescent="0.3">
      <c r="H11909" s="1"/>
      <c r="K11909" s="1"/>
      <c r="O11909" s="1"/>
      <c r="P11909" s="1"/>
      <c r="T11909" s="1"/>
      <c r="U11909" s="1"/>
    </row>
    <row r="11910" spans="8:21" x14ac:dyDescent="0.3">
      <c r="H11910" s="1"/>
      <c r="K11910" s="1"/>
      <c r="O11910" s="1"/>
      <c r="P11910" s="1"/>
      <c r="T11910" s="1"/>
      <c r="U11910" s="1"/>
    </row>
    <row r="11911" spans="8:21" x14ac:dyDescent="0.3">
      <c r="H11911" s="1"/>
      <c r="K11911" s="1"/>
      <c r="O11911" s="1"/>
      <c r="P11911" s="1"/>
      <c r="T11911" s="1"/>
      <c r="U11911" s="1"/>
    </row>
    <row r="11912" spans="8:21" x14ac:dyDescent="0.3">
      <c r="H11912" s="1"/>
      <c r="K11912" s="1"/>
      <c r="O11912" s="1"/>
      <c r="P11912" s="1"/>
      <c r="T11912" s="1"/>
      <c r="U11912" s="1"/>
    </row>
    <row r="11913" spans="8:21" x14ac:dyDescent="0.3">
      <c r="H11913" s="1"/>
      <c r="K11913" s="1"/>
      <c r="O11913" s="1"/>
      <c r="P11913" s="1"/>
      <c r="T11913" s="1"/>
      <c r="U11913" s="1"/>
    </row>
    <row r="11914" spans="8:21" x14ac:dyDescent="0.3">
      <c r="H11914" s="1"/>
      <c r="K11914" s="1"/>
      <c r="O11914" s="1"/>
      <c r="P11914" s="1"/>
      <c r="T11914" s="1"/>
      <c r="U11914" s="1"/>
    </row>
    <row r="11915" spans="8:21" x14ac:dyDescent="0.3">
      <c r="H11915" s="1"/>
      <c r="K11915" s="1"/>
      <c r="O11915" s="1"/>
      <c r="P11915" s="1"/>
      <c r="T11915" s="1"/>
      <c r="U11915" s="1"/>
    </row>
    <row r="11916" spans="8:21" x14ac:dyDescent="0.3">
      <c r="H11916" s="1"/>
      <c r="K11916" s="1"/>
      <c r="O11916" s="1"/>
      <c r="P11916" s="1"/>
      <c r="T11916" s="1"/>
      <c r="U11916" s="1"/>
    </row>
    <row r="11917" spans="8:21" x14ac:dyDescent="0.3">
      <c r="H11917" s="1"/>
      <c r="K11917" s="1"/>
      <c r="O11917" s="1"/>
      <c r="P11917" s="1"/>
      <c r="T11917" s="1"/>
      <c r="U11917" s="1"/>
    </row>
    <row r="11918" spans="8:21" x14ac:dyDescent="0.3">
      <c r="H11918" s="1"/>
      <c r="K11918" s="1"/>
      <c r="O11918" s="1"/>
      <c r="P11918" s="1"/>
      <c r="T11918" s="1"/>
      <c r="U11918" s="1"/>
    </row>
    <row r="11919" spans="8:21" x14ac:dyDescent="0.3">
      <c r="H11919" s="1"/>
      <c r="K11919" s="1"/>
      <c r="O11919" s="1"/>
      <c r="P11919" s="1"/>
      <c r="T11919" s="1"/>
      <c r="U11919" s="1"/>
    </row>
    <row r="11920" spans="8:21" x14ac:dyDescent="0.3">
      <c r="H11920" s="1"/>
      <c r="K11920" s="1"/>
      <c r="O11920" s="1"/>
      <c r="P11920" s="1"/>
      <c r="T11920" s="1"/>
      <c r="U11920" s="1"/>
    </row>
    <row r="11921" spans="8:21" x14ac:dyDescent="0.3">
      <c r="H11921" s="1"/>
      <c r="K11921" s="1"/>
      <c r="O11921" s="1"/>
      <c r="P11921" s="1"/>
      <c r="T11921" s="1"/>
      <c r="U11921" s="1"/>
    </row>
    <row r="11922" spans="8:21" x14ac:dyDescent="0.3">
      <c r="H11922" s="1"/>
      <c r="K11922" s="1"/>
      <c r="O11922" s="1"/>
      <c r="P11922" s="1"/>
      <c r="T11922" s="1"/>
      <c r="U11922" s="1"/>
    </row>
    <row r="11923" spans="8:21" x14ac:dyDescent="0.3">
      <c r="H11923" s="1"/>
      <c r="K11923" s="1"/>
      <c r="O11923" s="1"/>
      <c r="P11923" s="1"/>
      <c r="T11923" s="1"/>
      <c r="U11923" s="1"/>
    </row>
    <row r="11924" spans="8:21" x14ac:dyDescent="0.3">
      <c r="H11924" s="1"/>
      <c r="K11924" s="1"/>
      <c r="O11924" s="1"/>
      <c r="P11924" s="1"/>
      <c r="T11924" s="1"/>
      <c r="U11924" s="1"/>
    </row>
    <row r="11925" spans="8:21" x14ac:dyDescent="0.3">
      <c r="H11925" s="1"/>
      <c r="K11925" s="1"/>
      <c r="O11925" s="1"/>
      <c r="P11925" s="1"/>
      <c r="T11925" s="1"/>
      <c r="U11925" s="1"/>
    </row>
    <row r="11926" spans="8:21" x14ac:dyDescent="0.3">
      <c r="H11926" s="1"/>
      <c r="K11926" s="1"/>
      <c r="O11926" s="1"/>
      <c r="P11926" s="1"/>
      <c r="T11926" s="1"/>
      <c r="U11926" s="1"/>
    </row>
    <row r="11927" spans="8:21" x14ac:dyDescent="0.3">
      <c r="H11927" s="1"/>
      <c r="K11927" s="1"/>
      <c r="O11927" s="1"/>
      <c r="P11927" s="1"/>
      <c r="T11927" s="1"/>
      <c r="U11927" s="1"/>
    </row>
    <row r="11928" spans="8:21" x14ac:dyDescent="0.3">
      <c r="H11928" s="1"/>
      <c r="K11928" s="1"/>
      <c r="O11928" s="1"/>
      <c r="P11928" s="1"/>
      <c r="T11928" s="1"/>
      <c r="U11928" s="1"/>
    </row>
    <row r="11929" spans="8:21" x14ac:dyDescent="0.3">
      <c r="H11929" s="1"/>
      <c r="K11929" s="1"/>
      <c r="O11929" s="1"/>
      <c r="P11929" s="1"/>
      <c r="T11929" s="1"/>
      <c r="U11929" s="1"/>
    </row>
    <row r="11930" spans="8:21" x14ac:dyDescent="0.3">
      <c r="H11930" s="1"/>
      <c r="K11930" s="1"/>
      <c r="O11930" s="1"/>
      <c r="P11930" s="1"/>
      <c r="T11930" s="1"/>
      <c r="U11930" s="1"/>
    </row>
    <row r="11931" spans="8:21" x14ac:dyDescent="0.3">
      <c r="H11931" s="1"/>
      <c r="K11931" s="1"/>
      <c r="O11931" s="1"/>
      <c r="P11931" s="1"/>
      <c r="T11931" s="1"/>
      <c r="U11931" s="1"/>
    </row>
    <row r="11932" spans="8:21" x14ac:dyDescent="0.3">
      <c r="H11932" s="1"/>
      <c r="K11932" s="1"/>
      <c r="O11932" s="1"/>
      <c r="P11932" s="1"/>
      <c r="T11932" s="1"/>
      <c r="U11932" s="1"/>
    </row>
    <row r="11933" spans="8:21" x14ac:dyDescent="0.3">
      <c r="H11933" s="1"/>
      <c r="K11933" s="1"/>
      <c r="O11933" s="1"/>
      <c r="P11933" s="1"/>
      <c r="T11933" s="1"/>
      <c r="U11933" s="1"/>
    </row>
    <row r="11934" spans="8:21" x14ac:dyDescent="0.3">
      <c r="H11934" s="1"/>
      <c r="K11934" s="1"/>
      <c r="O11934" s="1"/>
      <c r="P11934" s="1"/>
      <c r="T11934" s="1"/>
      <c r="U11934" s="1"/>
    </row>
    <row r="11935" spans="8:21" x14ac:dyDescent="0.3">
      <c r="H11935" s="1"/>
      <c r="K11935" s="1"/>
      <c r="O11935" s="1"/>
      <c r="P11935" s="1"/>
      <c r="T11935" s="1"/>
      <c r="U11935" s="1"/>
    </row>
    <row r="11936" spans="8:21" x14ac:dyDescent="0.3">
      <c r="H11936" s="1"/>
      <c r="K11936" s="1"/>
      <c r="O11936" s="1"/>
      <c r="P11936" s="1"/>
      <c r="T11936" s="1"/>
      <c r="U11936" s="1"/>
    </row>
    <row r="11937" spans="8:21" x14ac:dyDescent="0.3">
      <c r="H11937" s="1"/>
      <c r="K11937" s="1"/>
      <c r="O11937" s="1"/>
      <c r="P11937" s="1"/>
      <c r="T11937" s="1"/>
      <c r="U11937" s="1"/>
    </row>
    <row r="11938" spans="8:21" x14ac:dyDescent="0.3">
      <c r="H11938" s="1"/>
      <c r="K11938" s="1"/>
      <c r="O11938" s="1"/>
      <c r="P11938" s="1"/>
      <c r="T11938" s="1"/>
      <c r="U11938" s="1"/>
    </row>
    <row r="11939" spans="8:21" x14ac:dyDescent="0.3">
      <c r="H11939" s="1"/>
      <c r="K11939" s="1"/>
      <c r="O11939" s="1"/>
      <c r="P11939" s="1"/>
      <c r="T11939" s="1"/>
      <c r="U11939" s="1"/>
    </row>
    <row r="11940" spans="8:21" x14ac:dyDescent="0.3">
      <c r="H11940" s="1"/>
      <c r="K11940" s="1"/>
      <c r="O11940" s="1"/>
      <c r="P11940" s="1"/>
      <c r="T11940" s="1"/>
      <c r="U11940" s="1"/>
    </row>
    <row r="11941" spans="8:21" x14ac:dyDescent="0.3">
      <c r="H11941" s="1"/>
      <c r="K11941" s="1"/>
      <c r="O11941" s="1"/>
      <c r="P11941" s="1"/>
      <c r="T11941" s="1"/>
      <c r="U11941" s="1"/>
    </row>
    <row r="11942" spans="8:21" x14ac:dyDescent="0.3">
      <c r="H11942" s="1"/>
      <c r="K11942" s="1"/>
      <c r="O11942" s="1"/>
      <c r="P11942" s="1"/>
      <c r="T11942" s="1"/>
      <c r="U11942" s="1"/>
    </row>
    <row r="11943" spans="8:21" x14ac:dyDescent="0.3">
      <c r="H11943" s="1"/>
      <c r="K11943" s="1"/>
      <c r="O11943" s="1"/>
      <c r="P11943" s="1"/>
      <c r="T11943" s="1"/>
      <c r="U11943" s="1"/>
    </row>
    <row r="11944" spans="8:21" x14ac:dyDescent="0.3">
      <c r="H11944" s="1"/>
      <c r="K11944" s="1"/>
      <c r="O11944" s="1"/>
      <c r="P11944" s="1"/>
      <c r="T11944" s="1"/>
      <c r="U11944" s="1"/>
    </row>
    <row r="11945" spans="8:21" x14ac:dyDescent="0.3">
      <c r="H11945" s="1"/>
      <c r="K11945" s="1"/>
      <c r="O11945" s="1"/>
      <c r="P11945" s="1"/>
      <c r="T11945" s="1"/>
      <c r="U11945" s="1"/>
    </row>
    <row r="11946" spans="8:21" x14ac:dyDescent="0.3">
      <c r="H11946" s="1"/>
      <c r="K11946" s="1"/>
      <c r="O11946" s="1"/>
      <c r="P11946" s="1"/>
      <c r="T11946" s="1"/>
      <c r="U11946" s="1"/>
    </row>
    <row r="11947" spans="8:21" x14ac:dyDescent="0.3">
      <c r="H11947" s="1"/>
      <c r="K11947" s="1"/>
      <c r="O11947" s="1"/>
      <c r="P11947" s="1"/>
      <c r="T11947" s="1"/>
      <c r="U11947" s="1"/>
    </row>
    <row r="11948" spans="8:21" x14ac:dyDescent="0.3">
      <c r="H11948" s="1"/>
      <c r="K11948" s="1"/>
      <c r="O11948" s="1"/>
      <c r="P11948" s="1"/>
      <c r="T11948" s="1"/>
      <c r="U11948" s="1"/>
    </row>
    <row r="11949" spans="8:21" x14ac:dyDescent="0.3">
      <c r="H11949" s="1"/>
      <c r="K11949" s="1"/>
      <c r="O11949" s="1"/>
      <c r="P11949" s="1"/>
      <c r="T11949" s="1"/>
      <c r="U11949" s="1"/>
    </row>
    <row r="11950" spans="8:21" x14ac:dyDescent="0.3">
      <c r="H11950" s="1"/>
      <c r="K11950" s="1"/>
      <c r="O11950" s="1"/>
      <c r="P11950" s="1"/>
      <c r="T11950" s="1"/>
      <c r="U11950" s="1"/>
    </row>
    <row r="11951" spans="8:21" x14ac:dyDescent="0.3">
      <c r="H11951" s="1"/>
      <c r="K11951" s="1"/>
      <c r="O11951" s="1"/>
      <c r="P11951" s="1"/>
      <c r="T11951" s="1"/>
      <c r="U11951" s="1"/>
    </row>
    <row r="11952" spans="8:21" x14ac:dyDescent="0.3">
      <c r="H11952" s="1"/>
      <c r="K11952" s="1"/>
      <c r="O11952" s="1"/>
      <c r="P11952" s="1"/>
      <c r="T11952" s="1"/>
      <c r="U11952" s="1"/>
    </row>
    <row r="11953" spans="8:21" x14ac:dyDescent="0.3">
      <c r="H11953" s="1"/>
      <c r="K11953" s="1"/>
      <c r="O11953" s="1"/>
      <c r="P11953" s="1"/>
      <c r="T11953" s="1"/>
      <c r="U11953" s="1"/>
    </row>
    <row r="11954" spans="8:21" x14ac:dyDescent="0.3">
      <c r="H11954" s="1"/>
      <c r="K11954" s="1"/>
      <c r="O11954" s="1"/>
      <c r="P11954" s="1"/>
      <c r="T11954" s="1"/>
      <c r="U11954" s="1"/>
    </row>
    <row r="11955" spans="8:21" x14ac:dyDescent="0.3">
      <c r="H11955" s="1"/>
      <c r="K11955" s="1"/>
      <c r="O11955" s="1"/>
      <c r="P11955" s="1"/>
      <c r="T11955" s="1"/>
      <c r="U11955" s="1"/>
    </row>
    <row r="11956" spans="8:21" x14ac:dyDescent="0.3">
      <c r="H11956" s="1"/>
      <c r="K11956" s="1"/>
      <c r="O11956" s="1"/>
      <c r="P11956" s="1"/>
      <c r="T11956" s="1"/>
      <c r="U11956" s="1"/>
    </row>
    <row r="11957" spans="8:21" x14ac:dyDescent="0.3">
      <c r="H11957" s="1"/>
      <c r="K11957" s="1"/>
      <c r="O11957" s="1"/>
      <c r="P11957" s="1"/>
      <c r="T11957" s="1"/>
      <c r="U11957" s="1"/>
    </row>
    <row r="11958" spans="8:21" x14ac:dyDescent="0.3">
      <c r="H11958" s="1"/>
      <c r="K11958" s="1"/>
      <c r="O11958" s="1"/>
      <c r="P11958" s="1"/>
      <c r="T11958" s="1"/>
      <c r="U11958" s="1"/>
    </row>
    <row r="11959" spans="8:21" x14ac:dyDescent="0.3">
      <c r="H11959" s="1"/>
      <c r="K11959" s="1"/>
      <c r="O11959" s="1"/>
      <c r="P11959" s="1"/>
      <c r="T11959" s="1"/>
      <c r="U11959" s="1"/>
    </row>
    <row r="11960" spans="8:21" x14ac:dyDescent="0.3">
      <c r="H11960" s="1"/>
      <c r="K11960" s="1"/>
      <c r="O11960" s="1"/>
      <c r="P11960" s="1"/>
      <c r="T11960" s="1"/>
      <c r="U11960" s="1"/>
    </row>
    <row r="11961" spans="8:21" x14ac:dyDescent="0.3">
      <c r="H11961" s="1"/>
      <c r="K11961" s="1"/>
      <c r="O11961" s="1"/>
      <c r="P11961" s="1"/>
      <c r="T11961" s="1"/>
      <c r="U11961" s="1"/>
    </row>
    <row r="11962" spans="8:21" x14ac:dyDescent="0.3">
      <c r="H11962" s="1"/>
      <c r="K11962" s="1"/>
      <c r="O11962" s="1"/>
      <c r="P11962" s="1"/>
      <c r="T11962" s="1"/>
      <c r="U11962" s="1"/>
    </row>
    <row r="11963" spans="8:21" x14ac:dyDescent="0.3">
      <c r="H11963" s="1"/>
      <c r="K11963" s="1"/>
      <c r="O11963" s="1"/>
      <c r="P11963" s="1"/>
      <c r="T11963" s="1"/>
      <c r="U11963" s="1"/>
    </row>
    <row r="11964" spans="8:21" x14ac:dyDescent="0.3">
      <c r="H11964" s="1"/>
      <c r="K11964" s="1"/>
      <c r="O11964" s="1"/>
      <c r="P11964" s="1"/>
      <c r="T11964" s="1"/>
      <c r="U11964" s="1"/>
    </row>
    <row r="11965" spans="8:21" x14ac:dyDescent="0.3">
      <c r="H11965" s="1"/>
      <c r="K11965" s="1"/>
      <c r="O11965" s="1"/>
      <c r="P11965" s="1"/>
      <c r="T11965" s="1"/>
      <c r="U11965" s="1"/>
    </row>
    <row r="11966" spans="8:21" x14ac:dyDescent="0.3">
      <c r="H11966" s="1"/>
      <c r="K11966" s="1"/>
      <c r="O11966" s="1"/>
      <c r="P11966" s="1"/>
      <c r="T11966" s="1"/>
      <c r="U11966" s="1"/>
    </row>
    <row r="11967" spans="8:21" x14ac:dyDescent="0.3">
      <c r="H11967" s="1"/>
      <c r="K11967" s="1"/>
      <c r="O11967" s="1"/>
      <c r="P11967" s="1"/>
      <c r="T11967" s="1"/>
      <c r="U11967" s="1"/>
    </row>
    <row r="11968" spans="8:21" x14ac:dyDescent="0.3">
      <c r="H11968" s="1"/>
      <c r="K11968" s="1"/>
      <c r="O11968" s="1"/>
      <c r="P11968" s="1"/>
      <c r="T11968" s="1"/>
      <c r="U11968" s="1"/>
    </row>
    <row r="11969" spans="8:21" x14ac:dyDescent="0.3">
      <c r="H11969" s="1"/>
      <c r="K11969" s="1"/>
      <c r="O11969" s="1"/>
      <c r="P11969" s="1"/>
      <c r="T11969" s="1"/>
      <c r="U11969" s="1"/>
    </row>
    <row r="11970" spans="8:21" x14ac:dyDescent="0.3">
      <c r="H11970" s="1"/>
      <c r="K11970" s="1"/>
      <c r="O11970" s="1"/>
      <c r="P11970" s="1"/>
      <c r="T11970" s="1"/>
      <c r="U11970" s="1"/>
    </row>
    <row r="11971" spans="8:21" x14ac:dyDescent="0.3">
      <c r="H11971" s="1"/>
      <c r="K11971" s="1"/>
      <c r="O11971" s="1"/>
      <c r="P11971" s="1"/>
      <c r="T11971" s="1"/>
      <c r="U11971" s="1"/>
    </row>
    <row r="11972" spans="8:21" x14ac:dyDescent="0.3">
      <c r="H11972" s="1"/>
      <c r="K11972" s="1"/>
      <c r="O11972" s="1"/>
      <c r="P11972" s="1"/>
      <c r="T11972" s="1"/>
      <c r="U11972" s="1"/>
    </row>
    <row r="11973" spans="8:21" x14ac:dyDescent="0.3">
      <c r="H11973" s="1"/>
      <c r="K11973" s="1"/>
      <c r="O11973" s="1"/>
      <c r="P11973" s="1"/>
      <c r="T11973" s="1"/>
      <c r="U11973" s="1"/>
    </row>
    <row r="11974" spans="8:21" x14ac:dyDescent="0.3">
      <c r="H11974" s="1"/>
      <c r="K11974" s="1"/>
      <c r="O11974" s="1"/>
      <c r="P11974" s="1"/>
      <c r="T11974" s="1"/>
      <c r="U11974" s="1"/>
    </row>
    <row r="11975" spans="8:21" x14ac:dyDescent="0.3">
      <c r="H11975" s="1"/>
      <c r="K11975" s="1"/>
      <c r="O11975" s="1"/>
      <c r="P11975" s="1"/>
      <c r="T11975" s="1"/>
      <c r="U11975" s="1"/>
    </row>
    <row r="11976" spans="8:21" x14ac:dyDescent="0.3">
      <c r="H11976" s="1"/>
      <c r="K11976" s="1"/>
      <c r="O11976" s="1"/>
      <c r="P11976" s="1"/>
      <c r="T11976" s="1"/>
      <c r="U11976" s="1"/>
    </row>
    <row r="11977" spans="8:21" x14ac:dyDescent="0.3">
      <c r="H11977" s="1"/>
      <c r="K11977" s="1"/>
      <c r="O11977" s="1"/>
      <c r="P11977" s="1"/>
      <c r="T11977" s="1"/>
      <c r="U11977" s="1"/>
    </row>
    <row r="11978" spans="8:21" x14ac:dyDescent="0.3">
      <c r="H11978" s="1"/>
      <c r="K11978" s="1"/>
      <c r="O11978" s="1"/>
      <c r="P11978" s="1"/>
      <c r="T11978" s="1"/>
      <c r="U11978" s="1"/>
    </row>
    <row r="11979" spans="8:21" x14ac:dyDescent="0.3">
      <c r="H11979" s="1"/>
      <c r="K11979" s="1"/>
      <c r="O11979" s="1"/>
      <c r="P11979" s="1"/>
      <c r="T11979" s="1"/>
      <c r="U11979" s="1"/>
    </row>
    <row r="11980" spans="8:21" x14ac:dyDescent="0.3">
      <c r="H11980" s="1"/>
      <c r="K11980" s="1"/>
      <c r="O11980" s="1"/>
      <c r="P11980" s="1"/>
      <c r="T11980" s="1"/>
      <c r="U11980" s="1"/>
    </row>
    <row r="11981" spans="8:21" x14ac:dyDescent="0.3">
      <c r="H11981" s="1"/>
      <c r="K11981" s="1"/>
      <c r="O11981" s="1"/>
      <c r="P11981" s="1"/>
      <c r="T11981" s="1"/>
      <c r="U11981" s="1"/>
    </row>
    <row r="11982" spans="8:21" x14ac:dyDescent="0.3">
      <c r="H11982" s="1"/>
      <c r="K11982" s="1"/>
      <c r="O11982" s="1"/>
      <c r="P11982" s="1"/>
      <c r="T11982" s="1"/>
      <c r="U11982" s="1"/>
    </row>
    <row r="11983" spans="8:21" x14ac:dyDescent="0.3">
      <c r="H11983" s="1"/>
      <c r="K11983" s="1"/>
      <c r="O11983" s="1"/>
      <c r="P11983" s="1"/>
      <c r="T11983" s="1"/>
      <c r="U11983" s="1"/>
    </row>
    <row r="11984" spans="8:21" x14ac:dyDescent="0.3">
      <c r="H11984" s="1"/>
      <c r="K11984" s="1"/>
      <c r="O11984" s="1"/>
      <c r="P11984" s="1"/>
      <c r="T11984" s="1"/>
      <c r="U11984" s="1"/>
    </row>
    <row r="11985" spans="8:21" x14ac:dyDescent="0.3">
      <c r="H11985" s="1"/>
      <c r="K11985" s="1"/>
      <c r="O11985" s="1"/>
      <c r="P11985" s="1"/>
      <c r="T11985" s="1"/>
      <c r="U11985" s="1"/>
    </row>
    <row r="11986" spans="8:21" x14ac:dyDescent="0.3">
      <c r="H11986" s="1"/>
      <c r="K11986" s="1"/>
      <c r="O11986" s="1"/>
      <c r="P11986" s="1"/>
      <c r="T11986" s="1"/>
      <c r="U11986" s="1"/>
    </row>
    <row r="11987" spans="8:21" x14ac:dyDescent="0.3">
      <c r="H11987" s="1"/>
      <c r="K11987" s="1"/>
      <c r="O11987" s="1"/>
      <c r="P11987" s="1"/>
      <c r="T11987" s="1"/>
      <c r="U11987" s="1"/>
    </row>
    <row r="11988" spans="8:21" x14ac:dyDescent="0.3">
      <c r="H11988" s="1"/>
      <c r="K11988" s="1"/>
      <c r="O11988" s="1"/>
      <c r="P11988" s="1"/>
      <c r="T11988" s="1"/>
      <c r="U11988" s="1"/>
    </row>
    <row r="11989" spans="8:21" x14ac:dyDescent="0.3">
      <c r="H11989" s="1"/>
      <c r="K11989" s="1"/>
      <c r="O11989" s="1"/>
      <c r="P11989" s="1"/>
      <c r="T11989" s="1"/>
      <c r="U11989" s="1"/>
    </row>
    <row r="11990" spans="8:21" x14ac:dyDescent="0.3">
      <c r="H11990" s="1"/>
      <c r="K11990" s="1"/>
      <c r="O11990" s="1"/>
      <c r="P11990" s="1"/>
      <c r="T11990" s="1"/>
      <c r="U11990" s="1"/>
    </row>
    <row r="11991" spans="8:21" x14ac:dyDescent="0.3">
      <c r="H11991" s="1"/>
      <c r="K11991" s="1"/>
      <c r="O11991" s="1"/>
      <c r="P11991" s="1"/>
      <c r="T11991" s="1"/>
      <c r="U11991" s="1"/>
    </row>
    <row r="11992" spans="8:21" x14ac:dyDescent="0.3">
      <c r="H11992" s="1"/>
      <c r="K11992" s="1"/>
      <c r="O11992" s="1"/>
      <c r="P11992" s="1"/>
      <c r="T11992" s="1"/>
      <c r="U11992" s="1"/>
    </row>
    <row r="11993" spans="8:21" x14ac:dyDescent="0.3">
      <c r="H11993" s="1"/>
      <c r="K11993" s="1"/>
      <c r="O11993" s="1"/>
      <c r="P11993" s="1"/>
      <c r="T11993" s="1"/>
      <c r="U11993" s="1"/>
    </row>
    <row r="11994" spans="8:21" x14ac:dyDescent="0.3">
      <c r="H11994" s="1"/>
      <c r="K11994" s="1"/>
      <c r="O11994" s="1"/>
      <c r="P11994" s="1"/>
      <c r="T11994" s="1"/>
      <c r="U11994" s="1"/>
    </row>
    <row r="11995" spans="8:21" x14ac:dyDescent="0.3">
      <c r="H11995" s="1"/>
      <c r="K11995" s="1"/>
      <c r="O11995" s="1"/>
      <c r="P11995" s="1"/>
      <c r="T11995" s="1"/>
      <c r="U11995" s="1"/>
    </row>
    <row r="11996" spans="8:21" x14ac:dyDescent="0.3">
      <c r="H11996" s="1"/>
      <c r="K11996" s="1"/>
      <c r="O11996" s="1"/>
      <c r="P11996" s="1"/>
      <c r="T11996" s="1"/>
      <c r="U11996" s="1"/>
    </row>
    <row r="11997" spans="8:21" x14ac:dyDescent="0.3">
      <c r="H11997" s="1"/>
      <c r="K11997" s="1"/>
      <c r="O11997" s="1"/>
      <c r="P11997" s="1"/>
      <c r="T11997" s="1"/>
      <c r="U11997" s="1"/>
    </row>
    <row r="11998" spans="8:21" x14ac:dyDescent="0.3">
      <c r="H11998" s="1"/>
      <c r="K11998" s="1"/>
      <c r="O11998" s="1"/>
      <c r="P11998" s="1"/>
      <c r="T11998" s="1"/>
      <c r="U11998" s="1"/>
    </row>
    <row r="11999" spans="8:21" x14ac:dyDescent="0.3">
      <c r="H11999" s="1"/>
      <c r="K11999" s="1"/>
      <c r="O11999" s="1"/>
      <c r="P11999" s="1"/>
      <c r="T11999" s="1"/>
      <c r="U11999" s="1"/>
    </row>
    <row r="12000" spans="8:21" x14ac:dyDescent="0.3">
      <c r="H12000" s="1"/>
      <c r="K12000" s="1"/>
      <c r="O12000" s="1"/>
      <c r="P12000" s="1"/>
      <c r="T12000" s="1"/>
      <c r="U12000" s="1"/>
    </row>
    <row r="12001" spans="8:21" x14ac:dyDescent="0.3">
      <c r="H12001" s="1"/>
      <c r="K12001" s="1"/>
      <c r="O12001" s="1"/>
      <c r="P12001" s="1"/>
      <c r="T12001" s="1"/>
      <c r="U12001" s="1"/>
    </row>
    <row r="12002" spans="8:21" x14ac:dyDescent="0.3">
      <c r="H12002" s="1"/>
      <c r="K12002" s="1"/>
      <c r="O12002" s="1"/>
      <c r="P12002" s="1"/>
      <c r="T12002" s="1"/>
      <c r="U12002" s="1"/>
    </row>
    <row r="12003" spans="8:21" x14ac:dyDescent="0.3">
      <c r="H12003" s="1"/>
      <c r="K12003" s="1"/>
      <c r="O12003" s="1"/>
      <c r="P12003" s="1"/>
      <c r="T12003" s="1"/>
      <c r="U12003" s="1"/>
    </row>
    <row r="12004" spans="8:21" x14ac:dyDescent="0.3">
      <c r="H12004" s="1"/>
      <c r="K12004" s="1"/>
      <c r="O12004" s="1"/>
      <c r="P12004" s="1"/>
      <c r="T12004" s="1"/>
      <c r="U12004" s="1"/>
    </row>
    <row r="12005" spans="8:21" x14ac:dyDescent="0.3">
      <c r="H12005" s="1"/>
      <c r="K12005" s="1"/>
      <c r="O12005" s="1"/>
      <c r="P12005" s="1"/>
      <c r="T12005" s="1"/>
      <c r="U12005" s="1"/>
    </row>
    <row r="12006" spans="8:21" x14ac:dyDescent="0.3">
      <c r="H12006" s="1"/>
      <c r="K12006" s="1"/>
      <c r="O12006" s="1"/>
      <c r="P12006" s="1"/>
      <c r="T12006" s="1"/>
      <c r="U12006" s="1"/>
    </row>
    <row r="12007" spans="8:21" x14ac:dyDescent="0.3">
      <c r="H12007" s="1"/>
      <c r="K12007" s="1"/>
      <c r="O12007" s="1"/>
      <c r="P12007" s="1"/>
      <c r="T12007" s="1"/>
      <c r="U12007" s="1"/>
    </row>
    <row r="12008" spans="8:21" x14ac:dyDescent="0.3">
      <c r="H12008" s="1"/>
      <c r="K12008" s="1"/>
      <c r="O12008" s="1"/>
      <c r="P12008" s="1"/>
      <c r="T12008" s="1"/>
      <c r="U12008" s="1"/>
    </row>
    <row r="12009" spans="8:21" x14ac:dyDescent="0.3">
      <c r="H12009" s="1"/>
      <c r="K12009" s="1"/>
      <c r="O12009" s="1"/>
      <c r="P12009" s="1"/>
      <c r="T12009" s="1"/>
      <c r="U12009" s="1"/>
    </row>
    <row r="12010" spans="8:21" x14ac:dyDescent="0.3">
      <c r="H12010" s="1"/>
      <c r="K12010" s="1"/>
      <c r="O12010" s="1"/>
      <c r="P12010" s="1"/>
      <c r="T12010" s="1"/>
      <c r="U12010" s="1"/>
    </row>
    <row r="12011" spans="8:21" x14ac:dyDescent="0.3">
      <c r="H12011" s="1"/>
      <c r="K12011" s="1"/>
      <c r="O12011" s="1"/>
      <c r="P12011" s="1"/>
      <c r="T12011" s="1"/>
      <c r="U12011" s="1"/>
    </row>
    <row r="12012" spans="8:21" x14ac:dyDescent="0.3">
      <c r="H12012" s="1"/>
      <c r="K12012" s="1"/>
      <c r="O12012" s="1"/>
      <c r="P12012" s="1"/>
      <c r="T12012" s="1"/>
      <c r="U12012" s="1"/>
    </row>
    <row r="12013" spans="8:21" x14ac:dyDescent="0.3">
      <c r="H12013" s="1"/>
      <c r="K12013" s="1"/>
      <c r="O12013" s="1"/>
      <c r="P12013" s="1"/>
      <c r="T12013" s="1"/>
      <c r="U12013" s="1"/>
    </row>
    <row r="12014" spans="8:21" x14ac:dyDescent="0.3">
      <c r="H12014" s="1"/>
      <c r="K12014" s="1"/>
      <c r="O12014" s="1"/>
      <c r="P12014" s="1"/>
      <c r="T12014" s="1"/>
      <c r="U12014" s="1"/>
    </row>
    <row r="12015" spans="8:21" x14ac:dyDescent="0.3">
      <c r="H12015" s="1"/>
      <c r="K12015" s="1"/>
      <c r="O12015" s="1"/>
      <c r="P12015" s="1"/>
      <c r="T12015" s="1"/>
      <c r="U12015" s="1"/>
    </row>
    <row r="12016" spans="8:21" x14ac:dyDescent="0.3">
      <c r="H12016" s="1"/>
      <c r="K12016" s="1"/>
      <c r="O12016" s="1"/>
      <c r="P12016" s="1"/>
      <c r="T12016" s="1"/>
      <c r="U12016" s="1"/>
    </row>
    <row r="12017" spans="8:21" x14ac:dyDescent="0.3">
      <c r="H12017" s="1"/>
      <c r="K12017" s="1"/>
      <c r="O12017" s="1"/>
      <c r="P12017" s="1"/>
      <c r="T12017" s="1"/>
      <c r="U12017" s="1"/>
    </row>
    <row r="12018" spans="8:21" x14ac:dyDescent="0.3">
      <c r="H12018" s="1"/>
      <c r="K12018" s="1"/>
      <c r="O12018" s="1"/>
      <c r="P12018" s="1"/>
      <c r="T12018" s="1"/>
      <c r="U12018" s="1"/>
    </row>
    <row r="12019" spans="8:21" x14ac:dyDescent="0.3">
      <c r="H12019" s="1"/>
      <c r="K12019" s="1"/>
      <c r="O12019" s="1"/>
      <c r="P12019" s="1"/>
      <c r="T12019" s="1"/>
      <c r="U12019" s="1"/>
    </row>
    <row r="12020" spans="8:21" x14ac:dyDescent="0.3">
      <c r="H12020" s="1"/>
      <c r="K12020" s="1"/>
      <c r="O12020" s="1"/>
      <c r="P12020" s="1"/>
      <c r="T12020" s="1"/>
      <c r="U12020" s="1"/>
    </row>
    <row r="12021" spans="8:21" x14ac:dyDescent="0.3">
      <c r="H12021" s="1"/>
      <c r="K12021" s="1"/>
      <c r="O12021" s="1"/>
      <c r="P12021" s="1"/>
      <c r="T12021" s="1"/>
      <c r="U12021" s="1"/>
    </row>
    <row r="12022" spans="8:21" x14ac:dyDescent="0.3">
      <c r="H12022" s="1"/>
      <c r="K12022" s="1"/>
      <c r="O12022" s="1"/>
      <c r="P12022" s="1"/>
      <c r="T12022" s="1"/>
      <c r="U12022" s="1"/>
    </row>
    <row r="12023" spans="8:21" x14ac:dyDescent="0.3">
      <c r="H12023" s="1"/>
      <c r="K12023" s="1"/>
      <c r="O12023" s="1"/>
      <c r="P12023" s="1"/>
      <c r="T12023" s="1"/>
      <c r="U12023" s="1"/>
    </row>
    <row r="12024" spans="8:21" x14ac:dyDescent="0.3">
      <c r="H12024" s="1"/>
      <c r="K12024" s="1"/>
      <c r="O12024" s="1"/>
      <c r="P12024" s="1"/>
      <c r="T12024" s="1"/>
      <c r="U12024" s="1"/>
    </row>
    <row r="12025" spans="8:21" x14ac:dyDescent="0.3">
      <c r="H12025" s="1"/>
      <c r="K12025" s="1"/>
      <c r="O12025" s="1"/>
      <c r="P12025" s="1"/>
      <c r="T12025" s="1"/>
      <c r="U12025" s="1"/>
    </row>
    <row r="12026" spans="8:21" x14ac:dyDescent="0.3">
      <c r="H12026" s="1"/>
      <c r="K12026" s="1"/>
      <c r="O12026" s="1"/>
      <c r="P12026" s="1"/>
      <c r="T12026" s="1"/>
      <c r="U12026" s="1"/>
    </row>
    <row r="12027" spans="8:21" x14ac:dyDescent="0.3">
      <c r="H12027" s="1"/>
      <c r="K12027" s="1"/>
      <c r="O12027" s="1"/>
      <c r="P12027" s="1"/>
      <c r="T12027" s="1"/>
      <c r="U12027" s="1"/>
    </row>
    <row r="12028" spans="8:21" x14ac:dyDescent="0.3">
      <c r="H12028" s="1"/>
      <c r="K12028" s="1"/>
      <c r="O12028" s="1"/>
      <c r="P12028" s="1"/>
      <c r="T12028" s="1"/>
      <c r="U12028" s="1"/>
    </row>
    <row r="12029" spans="8:21" x14ac:dyDescent="0.3">
      <c r="H12029" s="1"/>
      <c r="K12029" s="1"/>
      <c r="O12029" s="1"/>
      <c r="P12029" s="1"/>
      <c r="T12029" s="1"/>
      <c r="U12029" s="1"/>
    </row>
    <row r="12030" spans="8:21" x14ac:dyDescent="0.3">
      <c r="H12030" s="1"/>
      <c r="K12030" s="1"/>
      <c r="O12030" s="1"/>
      <c r="P12030" s="1"/>
      <c r="T12030" s="1"/>
      <c r="U12030" s="1"/>
    </row>
    <row r="12031" spans="8:21" x14ac:dyDescent="0.3">
      <c r="H12031" s="1"/>
      <c r="K12031" s="1"/>
      <c r="O12031" s="1"/>
      <c r="P12031" s="1"/>
      <c r="T12031" s="1"/>
      <c r="U12031" s="1"/>
    </row>
    <row r="12032" spans="8:21" x14ac:dyDescent="0.3">
      <c r="H12032" s="1"/>
      <c r="K12032" s="1"/>
      <c r="O12032" s="1"/>
      <c r="P12032" s="1"/>
      <c r="T12032" s="1"/>
      <c r="U12032" s="1"/>
    </row>
    <row r="12033" spans="8:21" x14ac:dyDescent="0.3">
      <c r="H12033" s="1"/>
      <c r="K12033" s="1"/>
      <c r="O12033" s="1"/>
      <c r="P12033" s="1"/>
      <c r="T12033" s="1"/>
      <c r="U12033" s="1"/>
    </row>
    <row r="12034" spans="8:21" x14ac:dyDescent="0.3">
      <c r="H12034" s="1"/>
      <c r="K12034" s="1"/>
      <c r="O12034" s="1"/>
      <c r="P12034" s="1"/>
      <c r="T12034" s="1"/>
      <c r="U12034" s="1"/>
    </row>
    <row r="12035" spans="8:21" x14ac:dyDescent="0.3">
      <c r="H12035" s="1"/>
      <c r="K12035" s="1"/>
      <c r="O12035" s="1"/>
      <c r="P12035" s="1"/>
      <c r="T12035" s="1"/>
      <c r="U12035" s="1"/>
    </row>
    <row r="12036" spans="8:21" x14ac:dyDescent="0.3">
      <c r="H12036" s="1"/>
      <c r="K12036" s="1"/>
      <c r="O12036" s="1"/>
      <c r="P12036" s="1"/>
      <c r="T12036" s="1"/>
      <c r="U12036" s="1"/>
    </row>
    <row r="12037" spans="8:21" x14ac:dyDescent="0.3">
      <c r="H12037" s="1"/>
      <c r="K12037" s="1"/>
      <c r="O12037" s="1"/>
      <c r="P12037" s="1"/>
      <c r="T12037" s="1"/>
      <c r="U12037" s="1"/>
    </row>
    <row r="12038" spans="8:21" x14ac:dyDescent="0.3">
      <c r="H12038" s="1"/>
      <c r="K12038" s="1"/>
      <c r="O12038" s="1"/>
      <c r="P12038" s="1"/>
      <c r="T12038" s="1"/>
      <c r="U12038" s="1"/>
    </row>
    <row r="12039" spans="8:21" x14ac:dyDescent="0.3">
      <c r="H12039" s="1"/>
      <c r="K12039" s="1"/>
      <c r="O12039" s="1"/>
      <c r="P12039" s="1"/>
      <c r="T12039" s="1"/>
      <c r="U12039" s="1"/>
    </row>
    <row r="12040" spans="8:21" x14ac:dyDescent="0.3">
      <c r="H12040" s="1"/>
      <c r="K12040" s="1"/>
      <c r="O12040" s="1"/>
      <c r="P12040" s="1"/>
      <c r="T12040" s="1"/>
      <c r="U12040" s="1"/>
    </row>
    <row r="12041" spans="8:21" x14ac:dyDescent="0.3">
      <c r="H12041" s="1"/>
      <c r="K12041" s="1"/>
      <c r="O12041" s="1"/>
      <c r="P12041" s="1"/>
      <c r="T12041" s="1"/>
      <c r="U12041" s="1"/>
    </row>
    <row r="12042" spans="8:21" x14ac:dyDescent="0.3">
      <c r="H12042" s="1"/>
      <c r="K12042" s="1"/>
      <c r="O12042" s="1"/>
      <c r="P12042" s="1"/>
      <c r="T12042" s="1"/>
      <c r="U12042" s="1"/>
    </row>
    <row r="12043" spans="8:21" x14ac:dyDescent="0.3">
      <c r="H12043" s="1"/>
      <c r="K12043" s="1"/>
      <c r="O12043" s="1"/>
      <c r="P12043" s="1"/>
      <c r="T12043" s="1"/>
      <c r="U12043" s="1"/>
    </row>
    <row r="12044" spans="8:21" x14ac:dyDescent="0.3">
      <c r="H12044" s="1"/>
      <c r="K12044" s="1"/>
      <c r="O12044" s="1"/>
      <c r="P12044" s="1"/>
      <c r="T12044" s="1"/>
      <c r="U12044" s="1"/>
    </row>
    <row r="12045" spans="8:21" x14ac:dyDescent="0.3">
      <c r="H12045" s="1"/>
      <c r="K12045" s="1"/>
      <c r="O12045" s="1"/>
      <c r="P12045" s="1"/>
      <c r="T12045" s="1"/>
      <c r="U12045" s="1"/>
    </row>
    <row r="12046" spans="8:21" x14ac:dyDescent="0.3">
      <c r="H12046" s="1"/>
      <c r="K12046" s="1"/>
      <c r="O12046" s="1"/>
      <c r="P12046" s="1"/>
      <c r="T12046" s="1"/>
      <c r="U12046" s="1"/>
    </row>
    <row r="12047" spans="8:21" x14ac:dyDescent="0.3">
      <c r="H12047" s="1"/>
      <c r="K12047" s="1"/>
      <c r="O12047" s="1"/>
      <c r="P12047" s="1"/>
      <c r="T12047" s="1"/>
      <c r="U12047" s="1"/>
    </row>
    <row r="12048" spans="8:21" x14ac:dyDescent="0.3">
      <c r="H12048" s="1"/>
      <c r="K12048" s="1"/>
      <c r="O12048" s="1"/>
      <c r="P12048" s="1"/>
      <c r="T12048" s="1"/>
      <c r="U12048" s="1"/>
    </row>
    <row r="12049" spans="8:21" x14ac:dyDescent="0.3">
      <c r="H12049" s="1"/>
      <c r="K12049" s="1"/>
      <c r="O12049" s="1"/>
      <c r="P12049" s="1"/>
      <c r="T12049" s="1"/>
      <c r="U12049" s="1"/>
    </row>
    <row r="12050" spans="8:21" x14ac:dyDescent="0.3">
      <c r="H12050" s="1"/>
      <c r="K12050" s="1"/>
      <c r="O12050" s="1"/>
      <c r="P12050" s="1"/>
      <c r="T12050" s="1"/>
      <c r="U12050" s="1"/>
    </row>
    <row r="12051" spans="8:21" x14ac:dyDescent="0.3">
      <c r="H12051" s="1"/>
      <c r="K12051" s="1"/>
      <c r="O12051" s="1"/>
      <c r="P12051" s="1"/>
      <c r="T12051" s="1"/>
      <c r="U12051" s="1"/>
    </row>
    <row r="12052" spans="8:21" x14ac:dyDescent="0.3">
      <c r="H12052" s="1"/>
      <c r="K12052" s="1"/>
      <c r="O12052" s="1"/>
      <c r="P12052" s="1"/>
      <c r="T12052" s="1"/>
      <c r="U12052" s="1"/>
    </row>
    <row r="12053" spans="8:21" x14ac:dyDescent="0.3">
      <c r="H12053" s="1"/>
      <c r="K12053" s="1"/>
      <c r="O12053" s="1"/>
      <c r="P12053" s="1"/>
      <c r="T12053" s="1"/>
      <c r="U12053" s="1"/>
    </row>
    <row r="12054" spans="8:21" x14ac:dyDescent="0.3">
      <c r="H12054" s="1"/>
      <c r="K12054" s="1"/>
      <c r="O12054" s="1"/>
      <c r="P12054" s="1"/>
      <c r="T12054" s="1"/>
      <c r="U12054" s="1"/>
    </row>
    <row r="12055" spans="8:21" x14ac:dyDescent="0.3">
      <c r="H12055" s="1"/>
      <c r="K12055" s="1"/>
      <c r="O12055" s="1"/>
      <c r="P12055" s="1"/>
      <c r="T12055" s="1"/>
      <c r="U12055" s="1"/>
    </row>
    <row r="12056" spans="8:21" x14ac:dyDescent="0.3">
      <c r="H12056" s="1"/>
      <c r="K12056" s="1"/>
      <c r="O12056" s="1"/>
      <c r="P12056" s="1"/>
      <c r="T12056" s="1"/>
      <c r="U12056" s="1"/>
    </row>
    <row r="12057" spans="8:21" x14ac:dyDescent="0.3">
      <c r="H12057" s="1"/>
      <c r="K12057" s="1"/>
      <c r="O12057" s="1"/>
      <c r="P12057" s="1"/>
      <c r="T12057" s="1"/>
      <c r="U12057" s="1"/>
    </row>
    <row r="12058" spans="8:21" x14ac:dyDescent="0.3">
      <c r="H12058" s="1"/>
      <c r="K12058" s="1"/>
      <c r="O12058" s="1"/>
      <c r="P12058" s="1"/>
      <c r="T12058" s="1"/>
      <c r="U12058" s="1"/>
    </row>
    <row r="12059" spans="8:21" x14ac:dyDescent="0.3">
      <c r="H12059" s="1"/>
      <c r="K12059" s="1"/>
      <c r="O12059" s="1"/>
      <c r="P12059" s="1"/>
      <c r="T12059" s="1"/>
      <c r="U12059" s="1"/>
    </row>
    <row r="12060" spans="8:21" x14ac:dyDescent="0.3">
      <c r="H12060" s="1"/>
      <c r="K12060" s="1"/>
      <c r="O12060" s="1"/>
      <c r="P12060" s="1"/>
      <c r="T12060" s="1"/>
      <c r="U12060" s="1"/>
    </row>
    <row r="12061" spans="8:21" x14ac:dyDescent="0.3">
      <c r="H12061" s="1"/>
      <c r="K12061" s="1"/>
      <c r="O12061" s="1"/>
      <c r="P12061" s="1"/>
      <c r="T12061" s="1"/>
      <c r="U12061" s="1"/>
    </row>
    <row r="12062" spans="8:21" x14ac:dyDescent="0.3">
      <c r="H12062" s="1"/>
      <c r="K12062" s="1"/>
      <c r="O12062" s="1"/>
      <c r="P12062" s="1"/>
      <c r="T12062" s="1"/>
      <c r="U12062" s="1"/>
    </row>
    <row r="12063" spans="8:21" x14ac:dyDescent="0.3">
      <c r="H12063" s="1"/>
      <c r="K12063" s="1"/>
      <c r="O12063" s="1"/>
      <c r="P12063" s="1"/>
      <c r="T12063" s="1"/>
      <c r="U12063" s="1"/>
    </row>
    <row r="12064" spans="8:21" x14ac:dyDescent="0.3">
      <c r="H12064" s="1"/>
      <c r="K12064" s="1"/>
      <c r="O12064" s="1"/>
      <c r="P12064" s="1"/>
      <c r="T12064" s="1"/>
      <c r="U12064" s="1"/>
    </row>
    <row r="12065" spans="8:21" x14ac:dyDescent="0.3">
      <c r="H12065" s="1"/>
      <c r="K12065" s="1"/>
      <c r="O12065" s="1"/>
      <c r="P12065" s="1"/>
      <c r="T12065" s="1"/>
      <c r="U12065" s="1"/>
    </row>
    <row r="12066" spans="8:21" x14ac:dyDescent="0.3">
      <c r="H12066" s="1"/>
      <c r="K12066" s="1"/>
      <c r="O12066" s="1"/>
      <c r="P12066" s="1"/>
      <c r="T12066" s="1"/>
      <c r="U12066" s="1"/>
    </row>
    <row r="12067" spans="8:21" x14ac:dyDescent="0.3">
      <c r="H12067" s="1"/>
      <c r="K12067" s="1"/>
      <c r="O12067" s="1"/>
      <c r="P12067" s="1"/>
      <c r="T12067" s="1"/>
      <c r="U12067" s="1"/>
    </row>
    <row r="12068" spans="8:21" x14ac:dyDescent="0.3">
      <c r="H12068" s="1"/>
      <c r="K12068" s="1"/>
      <c r="O12068" s="1"/>
      <c r="P12068" s="1"/>
      <c r="T12068" s="1"/>
      <c r="U12068" s="1"/>
    </row>
    <row r="12069" spans="8:21" x14ac:dyDescent="0.3">
      <c r="H12069" s="1"/>
      <c r="K12069" s="1"/>
      <c r="O12069" s="1"/>
      <c r="P12069" s="1"/>
      <c r="T12069" s="1"/>
      <c r="U12069" s="1"/>
    </row>
    <row r="12070" spans="8:21" x14ac:dyDescent="0.3">
      <c r="H12070" s="1"/>
      <c r="K12070" s="1"/>
      <c r="O12070" s="1"/>
      <c r="P12070" s="1"/>
      <c r="T12070" s="1"/>
      <c r="U12070" s="1"/>
    </row>
    <row r="12071" spans="8:21" x14ac:dyDescent="0.3">
      <c r="H12071" s="1"/>
      <c r="K12071" s="1"/>
      <c r="O12071" s="1"/>
      <c r="P12071" s="1"/>
      <c r="T12071" s="1"/>
      <c r="U12071" s="1"/>
    </row>
    <row r="12072" spans="8:21" x14ac:dyDescent="0.3">
      <c r="H12072" s="1"/>
      <c r="K12072" s="1"/>
      <c r="O12072" s="1"/>
      <c r="P12072" s="1"/>
      <c r="T12072" s="1"/>
      <c r="U12072" s="1"/>
    </row>
    <row r="12073" spans="8:21" x14ac:dyDescent="0.3">
      <c r="H12073" s="1"/>
      <c r="K12073" s="1"/>
      <c r="O12073" s="1"/>
      <c r="P12073" s="1"/>
      <c r="T12073" s="1"/>
      <c r="U12073" s="1"/>
    </row>
    <row r="12074" spans="8:21" x14ac:dyDescent="0.3">
      <c r="H12074" s="1"/>
      <c r="K12074" s="1"/>
      <c r="O12074" s="1"/>
      <c r="P12074" s="1"/>
      <c r="T12074" s="1"/>
      <c r="U12074" s="1"/>
    </row>
    <row r="12075" spans="8:21" x14ac:dyDescent="0.3">
      <c r="H12075" s="1"/>
      <c r="K12075" s="1"/>
      <c r="O12075" s="1"/>
      <c r="P12075" s="1"/>
      <c r="T12075" s="1"/>
      <c r="U12075" s="1"/>
    </row>
    <row r="12076" spans="8:21" x14ac:dyDescent="0.3">
      <c r="H12076" s="1"/>
      <c r="K12076" s="1"/>
      <c r="O12076" s="1"/>
      <c r="P12076" s="1"/>
      <c r="T12076" s="1"/>
      <c r="U12076" s="1"/>
    </row>
    <row r="12077" spans="8:21" x14ac:dyDescent="0.3">
      <c r="H12077" s="1"/>
      <c r="K12077" s="1"/>
      <c r="O12077" s="1"/>
      <c r="P12077" s="1"/>
      <c r="T12077" s="1"/>
      <c r="U12077" s="1"/>
    </row>
    <row r="12078" spans="8:21" x14ac:dyDescent="0.3">
      <c r="H12078" s="1"/>
      <c r="K12078" s="1"/>
      <c r="O12078" s="1"/>
      <c r="P12078" s="1"/>
      <c r="T12078" s="1"/>
      <c r="U12078" s="1"/>
    </row>
    <row r="12079" spans="8:21" x14ac:dyDescent="0.3">
      <c r="H12079" s="1"/>
      <c r="K12079" s="1"/>
      <c r="O12079" s="1"/>
      <c r="P12079" s="1"/>
      <c r="T12079" s="1"/>
      <c r="U12079" s="1"/>
    </row>
    <row r="12080" spans="8:21" x14ac:dyDescent="0.3">
      <c r="H12080" s="1"/>
      <c r="K12080" s="1"/>
      <c r="O12080" s="1"/>
      <c r="P12080" s="1"/>
      <c r="T12080" s="1"/>
      <c r="U12080" s="1"/>
    </row>
    <row r="12081" spans="8:21" x14ac:dyDescent="0.3">
      <c r="H12081" s="1"/>
      <c r="K12081" s="1"/>
      <c r="O12081" s="1"/>
      <c r="P12081" s="1"/>
      <c r="T12081" s="1"/>
      <c r="U12081" s="1"/>
    </row>
    <row r="12082" spans="8:21" x14ac:dyDescent="0.3">
      <c r="H12082" s="1"/>
      <c r="K12082" s="1"/>
      <c r="O12082" s="1"/>
      <c r="P12082" s="1"/>
      <c r="T12082" s="1"/>
      <c r="U12082" s="1"/>
    </row>
    <row r="12083" spans="8:21" x14ac:dyDescent="0.3">
      <c r="H12083" s="1"/>
      <c r="K12083" s="1"/>
      <c r="O12083" s="1"/>
      <c r="P12083" s="1"/>
      <c r="T12083" s="1"/>
      <c r="U12083" s="1"/>
    </row>
    <row r="12084" spans="8:21" x14ac:dyDescent="0.3">
      <c r="H12084" s="1"/>
      <c r="K12084" s="1"/>
      <c r="O12084" s="1"/>
      <c r="P12084" s="1"/>
      <c r="T12084" s="1"/>
      <c r="U12084" s="1"/>
    </row>
    <row r="12085" spans="8:21" x14ac:dyDescent="0.3">
      <c r="H12085" s="1"/>
      <c r="K12085" s="1"/>
      <c r="O12085" s="1"/>
      <c r="P12085" s="1"/>
      <c r="T12085" s="1"/>
      <c r="U12085" s="1"/>
    </row>
    <row r="12086" spans="8:21" x14ac:dyDescent="0.3">
      <c r="H12086" s="1"/>
      <c r="K12086" s="1"/>
      <c r="O12086" s="1"/>
      <c r="P12086" s="1"/>
      <c r="T12086" s="1"/>
      <c r="U12086" s="1"/>
    </row>
    <row r="12087" spans="8:21" x14ac:dyDescent="0.3">
      <c r="H12087" s="1"/>
      <c r="K12087" s="1"/>
      <c r="O12087" s="1"/>
      <c r="P12087" s="1"/>
      <c r="T12087" s="1"/>
      <c r="U12087" s="1"/>
    </row>
    <row r="12088" spans="8:21" x14ac:dyDescent="0.3">
      <c r="H12088" s="1"/>
      <c r="K12088" s="1"/>
      <c r="O12088" s="1"/>
      <c r="P12088" s="1"/>
      <c r="T12088" s="1"/>
      <c r="U12088" s="1"/>
    </row>
    <row r="12089" spans="8:21" x14ac:dyDescent="0.3">
      <c r="H12089" s="1"/>
      <c r="K12089" s="1"/>
      <c r="O12089" s="1"/>
      <c r="P12089" s="1"/>
      <c r="T12089" s="1"/>
      <c r="U12089" s="1"/>
    </row>
    <row r="12090" spans="8:21" x14ac:dyDescent="0.3">
      <c r="H12090" s="1"/>
      <c r="K12090" s="1"/>
      <c r="O12090" s="1"/>
      <c r="P12090" s="1"/>
      <c r="T12090" s="1"/>
      <c r="U12090" s="1"/>
    </row>
    <row r="12091" spans="8:21" x14ac:dyDescent="0.3">
      <c r="H12091" s="1"/>
      <c r="K12091" s="1"/>
      <c r="O12091" s="1"/>
      <c r="P12091" s="1"/>
      <c r="T12091" s="1"/>
      <c r="U12091" s="1"/>
    </row>
    <row r="12092" spans="8:21" x14ac:dyDescent="0.3">
      <c r="H12092" s="1"/>
      <c r="K12092" s="1"/>
      <c r="O12092" s="1"/>
      <c r="P12092" s="1"/>
      <c r="T12092" s="1"/>
      <c r="U12092" s="1"/>
    </row>
    <row r="12093" spans="8:21" x14ac:dyDescent="0.3">
      <c r="H12093" s="1"/>
      <c r="K12093" s="1"/>
      <c r="O12093" s="1"/>
      <c r="P12093" s="1"/>
      <c r="T12093" s="1"/>
      <c r="U12093" s="1"/>
    </row>
    <row r="12094" spans="8:21" x14ac:dyDescent="0.3">
      <c r="H12094" s="1"/>
      <c r="K12094" s="1"/>
      <c r="O12094" s="1"/>
      <c r="P12094" s="1"/>
      <c r="T12094" s="1"/>
      <c r="U12094" s="1"/>
    </row>
    <row r="12095" spans="8:21" x14ac:dyDescent="0.3">
      <c r="H12095" s="1"/>
      <c r="K12095" s="1"/>
      <c r="O12095" s="1"/>
      <c r="P12095" s="1"/>
      <c r="T12095" s="1"/>
      <c r="U12095" s="1"/>
    </row>
    <row r="12096" spans="8:21" x14ac:dyDescent="0.3">
      <c r="H12096" s="1"/>
      <c r="K12096" s="1"/>
      <c r="O12096" s="1"/>
      <c r="P12096" s="1"/>
      <c r="T12096" s="1"/>
      <c r="U12096" s="1"/>
    </row>
    <row r="12097" spans="8:21" x14ac:dyDescent="0.3">
      <c r="H12097" s="1"/>
      <c r="K12097" s="1"/>
      <c r="O12097" s="1"/>
      <c r="P12097" s="1"/>
      <c r="T12097" s="1"/>
      <c r="U12097" s="1"/>
    </row>
    <row r="12098" spans="8:21" x14ac:dyDescent="0.3">
      <c r="H12098" s="1"/>
      <c r="K12098" s="1"/>
      <c r="O12098" s="1"/>
      <c r="P12098" s="1"/>
      <c r="T12098" s="1"/>
      <c r="U12098" s="1"/>
    </row>
    <row r="12099" spans="8:21" x14ac:dyDescent="0.3">
      <c r="H12099" s="1"/>
      <c r="K12099" s="1"/>
      <c r="O12099" s="1"/>
      <c r="P12099" s="1"/>
      <c r="T12099" s="1"/>
      <c r="U12099" s="1"/>
    </row>
    <row r="12100" spans="8:21" x14ac:dyDescent="0.3">
      <c r="H12100" s="1"/>
      <c r="K12100" s="1"/>
      <c r="O12100" s="1"/>
      <c r="P12100" s="1"/>
      <c r="T12100" s="1"/>
      <c r="U12100" s="1"/>
    </row>
    <row r="12101" spans="8:21" x14ac:dyDescent="0.3">
      <c r="H12101" s="1"/>
      <c r="K12101" s="1"/>
      <c r="O12101" s="1"/>
      <c r="P12101" s="1"/>
      <c r="T12101" s="1"/>
      <c r="U12101" s="1"/>
    </row>
    <row r="12102" spans="8:21" x14ac:dyDescent="0.3">
      <c r="H12102" s="1"/>
      <c r="K12102" s="1"/>
      <c r="O12102" s="1"/>
      <c r="P12102" s="1"/>
      <c r="T12102" s="1"/>
      <c r="U12102" s="1"/>
    </row>
    <row r="12103" spans="8:21" x14ac:dyDescent="0.3">
      <c r="H12103" s="1"/>
      <c r="K12103" s="1"/>
      <c r="O12103" s="1"/>
      <c r="P12103" s="1"/>
      <c r="T12103" s="1"/>
      <c r="U12103" s="1"/>
    </row>
    <row r="12104" spans="8:21" x14ac:dyDescent="0.3">
      <c r="H12104" s="1"/>
      <c r="K12104" s="1"/>
      <c r="O12104" s="1"/>
      <c r="P12104" s="1"/>
      <c r="T12104" s="1"/>
      <c r="U12104" s="1"/>
    </row>
    <row r="12105" spans="8:21" x14ac:dyDescent="0.3">
      <c r="H12105" s="1"/>
      <c r="K12105" s="1"/>
      <c r="O12105" s="1"/>
      <c r="P12105" s="1"/>
      <c r="T12105" s="1"/>
      <c r="U12105" s="1"/>
    </row>
    <row r="12106" spans="8:21" x14ac:dyDescent="0.3">
      <c r="H12106" s="1"/>
      <c r="K12106" s="1"/>
      <c r="O12106" s="1"/>
      <c r="P12106" s="1"/>
      <c r="T12106" s="1"/>
      <c r="U12106" s="1"/>
    </row>
    <row r="12107" spans="8:21" x14ac:dyDescent="0.3">
      <c r="H12107" s="1"/>
      <c r="K12107" s="1"/>
      <c r="O12107" s="1"/>
      <c r="P12107" s="1"/>
      <c r="T12107" s="1"/>
      <c r="U12107" s="1"/>
    </row>
    <row r="12108" spans="8:21" x14ac:dyDescent="0.3">
      <c r="H12108" s="1"/>
      <c r="K12108" s="1"/>
      <c r="O12108" s="1"/>
      <c r="P12108" s="1"/>
      <c r="T12108" s="1"/>
      <c r="U12108" s="1"/>
    </row>
    <row r="12109" spans="8:21" x14ac:dyDescent="0.3">
      <c r="H12109" s="1"/>
      <c r="K12109" s="1"/>
      <c r="O12109" s="1"/>
      <c r="P12109" s="1"/>
      <c r="T12109" s="1"/>
      <c r="U12109" s="1"/>
    </row>
    <row r="12110" spans="8:21" x14ac:dyDescent="0.3">
      <c r="H12110" s="1"/>
      <c r="K12110" s="1"/>
      <c r="O12110" s="1"/>
      <c r="P12110" s="1"/>
      <c r="T12110" s="1"/>
      <c r="U12110" s="1"/>
    </row>
    <row r="12111" spans="8:21" x14ac:dyDescent="0.3">
      <c r="H12111" s="1"/>
      <c r="K12111" s="1"/>
      <c r="O12111" s="1"/>
      <c r="P12111" s="1"/>
      <c r="T12111" s="1"/>
      <c r="U12111" s="1"/>
    </row>
    <row r="12112" spans="8:21" x14ac:dyDescent="0.3">
      <c r="H12112" s="1"/>
      <c r="K12112" s="1"/>
      <c r="O12112" s="1"/>
      <c r="P12112" s="1"/>
      <c r="T12112" s="1"/>
      <c r="U12112" s="1"/>
    </row>
    <row r="12113" spans="8:21" x14ac:dyDescent="0.3">
      <c r="H12113" s="1"/>
      <c r="K12113" s="1"/>
      <c r="O12113" s="1"/>
      <c r="P12113" s="1"/>
      <c r="T12113" s="1"/>
      <c r="U12113" s="1"/>
    </row>
    <row r="12114" spans="8:21" x14ac:dyDescent="0.3">
      <c r="H12114" s="1"/>
      <c r="K12114" s="1"/>
      <c r="O12114" s="1"/>
      <c r="P12114" s="1"/>
      <c r="T12114" s="1"/>
      <c r="U12114" s="1"/>
    </row>
    <row r="12115" spans="8:21" x14ac:dyDescent="0.3">
      <c r="H12115" s="1"/>
      <c r="K12115" s="1"/>
      <c r="O12115" s="1"/>
      <c r="P12115" s="1"/>
      <c r="T12115" s="1"/>
      <c r="U12115" s="1"/>
    </row>
    <row r="12116" spans="8:21" x14ac:dyDescent="0.3">
      <c r="H12116" s="1"/>
      <c r="K12116" s="1"/>
      <c r="O12116" s="1"/>
      <c r="P12116" s="1"/>
      <c r="T12116" s="1"/>
      <c r="U12116" s="1"/>
    </row>
    <row r="12117" spans="8:21" x14ac:dyDescent="0.3">
      <c r="H12117" s="1"/>
      <c r="K12117" s="1"/>
      <c r="O12117" s="1"/>
      <c r="P12117" s="1"/>
      <c r="T12117" s="1"/>
      <c r="U12117" s="1"/>
    </row>
    <row r="12118" spans="8:21" x14ac:dyDescent="0.3">
      <c r="H12118" s="1"/>
      <c r="K12118" s="1"/>
      <c r="O12118" s="1"/>
      <c r="P12118" s="1"/>
      <c r="T12118" s="1"/>
      <c r="U12118" s="1"/>
    </row>
    <row r="12119" spans="8:21" x14ac:dyDescent="0.3">
      <c r="H12119" s="1"/>
      <c r="K12119" s="1"/>
      <c r="O12119" s="1"/>
      <c r="P12119" s="1"/>
      <c r="T12119" s="1"/>
      <c r="U12119" s="1"/>
    </row>
    <row r="12120" spans="8:21" x14ac:dyDescent="0.3">
      <c r="H12120" s="1"/>
      <c r="K12120" s="1"/>
      <c r="O12120" s="1"/>
      <c r="P12120" s="1"/>
      <c r="T12120" s="1"/>
      <c r="U12120" s="1"/>
    </row>
    <row r="12121" spans="8:21" x14ac:dyDescent="0.3">
      <c r="H12121" s="1"/>
      <c r="K12121" s="1"/>
      <c r="O12121" s="1"/>
      <c r="P12121" s="1"/>
      <c r="T12121" s="1"/>
      <c r="U12121" s="1"/>
    </row>
    <row r="12122" spans="8:21" x14ac:dyDescent="0.3">
      <c r="H12122" s="1"/>
      <c r="K12122" s="1"/>
      <c r="O12122" s="1"/>
      <c r="P12122" s="1"/>
      <c r="T12122" s="1"/>
      <c r="U12122" s="1"/>
    </row>
    <row r="12123" spans="8:21" x14ac:dyDescent="0.3">
      <c r="H12123" s="1"/>
      <c r="K12123" s="1"/>
      <c r="O12123" s="1"/>
      <c r="P12123" s="1"/>
      <c r="T12123" s="1"/>
      <c r="U12123" s="1"/>
    </row>
    <row r="12124" spans="8:21" x14ac:dyDescent="0.3">
      <c r="H12124" s="1"/>
      <c r="K12124" s="1"/>
      <c r="O12124" s="1"/>
      <c r="P12124" s="1"/>
      <c r="T12124" s="1"/>
      <c r="U12124" s="1"/>
    </row>
    <row r="12125" spans="8:21" x14ac:dyDescent="0.3">
      <c r="H12125" s="1"/>
      <c r="K12125" s="1"/>
      <c r="O12125" s="1"/>
      <c r="P12125" s="1"/>
      <c r="T12125" s="1"/>
      <c r="U12125" s="1"/>
    </row>
    <row r="12126" spans="8:21" x14ac:dyDescent="0.3">
      <c r="H12126" s="1"/>
      <c r="K12126" s="1"/>
      <c r="O12126" s="1"/>
      <c r="P12126" s="1"/>
      <c r="T12126" s="1"/>
      <c r="U12126" s="1"/>
    </row>
    <row r="12127" spans="8:21" x14ac:dyDescent="0.3">
      <c r="H12127" s="1"/>
      <c r="K12127" s="1"/>
      <c r="O12127" s="1"/>
      <c r="P12127" s="1"/>
      <c r="T12127" s="1"/>
      <c r="U12127" s="1"/>
    </row>
    <row r="12128" spans="8:21" x14ac:dyDescent="0.3">
      <c r="H12128" s="1"/>
      <c r="K12128" s="1"/>
      <c r="O12128" s="1"/>
      <c r="P12128" s="1"/>
      <c r="T12128" s="1"/>
      <c r="U12128" s="1"/>
    </row>
    <row r="12129" spans="8:21" x14ac:dyDescent="0.3">
      <c r="H12129" s="1"/>
      <c r="K12129" s="1"/>
      <c r="O12129" s="1"/>
      <c r="P12129" s="1"/>
      <c r="T12129" s="1"/>
      <c r="U12129" s="1"/>
    </row>
    <row r="12130" spans="8:21" x14ac:dyDescent="0.3">
      <c r="H12130" s="1"/>
      <c r="K12130" s="1"/>
      <c r="O12130" s="1"/>
      <c r="P12130" s="1"/>
      <c r="T12130" s="1"/>
      <c r="U12130" s="1"/>
    </row>
    <row r="12131" spans="8:21" x14ac:dyDescent="0.3">
      <c r="H12131" s="1"/>
      <c r="K12131" s="1"/>
      <c r="O12131" s="1"/>
      <c r="P12131" s="1"/>
      <c r="T12131" s="1"/>
      <c r="U12131" s="1"/>
    </row>
    <row r="12132" spans="8:21" x14ac:dyDescent="0.3">
      <c r="H12132" s="1"/>
      <c r="K12132" s="1"/>
      <c r="O12132" s="1"/>
      <c r="P12132" s="1"/>
      <c r="T12132" s="1"/>
      <c r="U12132" s="1"/>
    </row>
    <row r="12133" spans="8:21" x14ac:dyDescent="0.3">
      <c r="H12133" s="1"/>
      <c r="K12133" s="1"/>
      <c r="O12133" s="1"/>
      <c r="P12133" s="1"/>
      <c r="T12133" s="1"/>
      <c r="U12133" s="1"/>
    </row>
    <row r="12134" spans="8:21" x14ac:dyDescent="0.3">
      <c r="H12134" s="1"/>
      <c r="K12134" s="1"/>
      <c r="O12134" s="1"/>
      <c r="P12134" s="1"/>
      <c r="T12134" s="1"/>
      <c r="U12134" s="1"/>
    </row>
    <row r="12135" spans="8:21" x14ac:dyDescent="0.3">
      <c r="H12135" s="1"/>
      <c r="K12135" s="1"/>
      <c r="O12135" s="1"/>
      <c r="P12135" s="1"/>
      <c r="T12135" s="1"/>
      <c r="U12135" s="1"/>
    </row>
    <row r="12136" spans="8:21" x14ac:dyDescent="0.3">
      <c r="H12136" s="1"/>
      <c r="K12136" s="1"/>
      <c r="O12136" s="1"/>
      <c r="P12136" s="1"/>
      <c r="T12136" s="1"/>
      <c r="U12136" s="1"/>
    </row>
    <row r="12137" spans="8:21" x14ac:dyDescent="0.3">
      <c r="H12137" s="1"/>
      <c r="K12137" s="1"/>
      <c r="O12137" s="1"/>
      <c r="P12137" s="1"/>
      <c r="T12137" s="1"/>
      <c r="U12137" s="1"/>
    </row>
    <row r="12138" spans="8:21" x14ac:dyDescent="0.3">
      <c r="H12138" s="1"/>
      <c r="K12138" s="1"/>
      <c r="O12138" s="1"/>
      <c r="P12138" s="1"/>
      <c r="T12138" s="1"/>
      <c r="U12138" s="1"/>
    </row>
    <row r="12139" spans="8:21" x14ac:dyDescent="0.3">
      <c r="H12139" s="1"/>
      <c r="K12139" s="1"/>
      <c r="O12139" s="1"/>
      <c r="P12139" s="1"/>
      <c r="T12139" s="1"/>
      <c r="U12139" s="1"/>
    </row>
    <row r="12140" spans="8:21" x14ac:dyDescent="0.3">
      <c r="H12140" s="1"/>
      <c r="K12140" s="1"/>
      <c r="O12140" s="1"/>
      <c r="P12140" s="1"/>
      <c r="T12140" s="1"/>
      <c r="U12140" s="1"/>
    </row>
    <row r="12141" spans="8:21" x14ac:dyDescent="0.3">
      <c r="H12141" s="1"/>
      <c r="K12141" s="1"/>
      <c r="O12141" s="1"/>
      <c r="P12141" s="1"/>
      <c r="T12141" s="1"/>
      <c r="U12141" s="1"/>
    </row>
    <row r="12142" spans="8:21" x14ac:dyDescent="0.3">
      <c r="H12142" s="1"/>
      <c r="K12142" s="1"/>
      <c r="O12142" s="1"/>
      <c r="P12142" s="1"/>
      <c r="T12142" s="1"/>
      <c r="U12142" s="1"/>
    </row>
    <row r="12143" spans="8:21" x14ac:dyDescent="0.3">
      <c r="H12143" s="1"/>
      <c r="K12143" s="1"/>
      <c r="O12143" s="1"/>
      <c r="P12143" s="1"/>
      <c r="T12143" s="1"/>
      <c r="U12143" s="1"/>
    </row>
    <row r="12144" spans="8:21" x14ac:dyDescent="0.3">
      <c r="H12144" s="1"/>
      <c r="K12144" s="1"/>
      <c r="O12144" s="1"/>
      <c r="P12144" s="1"/>
      <c r="T12144" s="1"/>
      <c r="U12144" s="1"/>
    </row>
    <row r="12145" spans="8:21" x14ac:dyDescent="0.3">
      <c r="H12145" s="1"/>
      <c r="K12145" s="1"/>
      <c r="O12145" s="1"/>
      <c r="P12145" s="1"/>
      <c r="T12145" s="1"/>
      <c r="U12145" s="1"/>
    </row>
    <row r="12146" spans="8:21" x14ac:dyDescent="0.3">
      <c r="H12146" s="1"/>
      <c r="K12146" s="1"/>
      <c r="O12146" s="1"/>
      <c r="P12146" s="1"/>
      <c r="T12146" s="1"/>
      <c r="U12146" s="1"/>
    </row>
    <row r="12147" spans="8:21" x14ac:dyDescent="0.3">
      <c r="H12147" s="1"/>
      <c r="K12147" s="1"/>
      <c r="O12147" s="1"/>
      <c r="P12147" s="1"/>
      <c r="T12147" s="1"/>
      <c r="U12147" s="1"/>
    </row>
    <row r="12148" spans="8:21" x14ac:dyDescent="0.3">
      <c r="H12148" s="1"/>
      <c r="K12148" s="1"/>
      <c r="O12148" s="1"/>
      <c r="P12148" s="1"/>
      <c r="T12148" s="1"/>
      <c r="U12148" s="1"/>
    </row>
    <row r="12149" spans="8:21" x14ac:dyDescent="0.3">
      <c r="H12149" s="1"/>
      <c r="K12149" s="1"/>
      <c r="O12149" s="1"/>
      <c r="P12149" s="1"/>
      <c r="T12149" s="1"/>
      <c r="U12149" s="1"/>
    </row>
    <row r="12150" spans="8:21" x14ac:dyDescent="0.3">
      <c r="H12150" s="1"/>
      <c r="K12150" s="1"/>
      <c r="O12150" s="1"/>
      <c r="P12150" s="1"/>
      <c r="T12150" s="1"/>
      <c r="U12150" s="1"/>
    </row>
    <row r="12151" spans="8:21" x14ac:dyDescent="0.3">
      <c r="H12151" s="1"/>
      <c r="K12151" s="1"/>
      <c r="O12151" s="1"/>
      <c r="P12151" s="1"/>
      <c r="T12151" s="1"/>
      <c r="U12151" s="1"/>
    </row>
    <row r="12152" spans="8:21" x14ac:dyDescent="0.3">
      <c r="H12152" s="1"/>
      <c r="K12152" s="1"/>
      <c r="O12152" s="1"/>
      <c r="P12152" s="1"/>
      <c r="T12152" s="1"/>
      <c r="U12152" s="1"/>
    </row>
    <row r="12153" spans="8:21" x14ac:dyDescent="0.3">
      <c r="H12153" s="1"/>
      <c r="K12153" s="1"/>
      <c r="O12153" s="1"/>
      <c r="P12153" s="1"/>
      <c r="T12153" s="1"/>
      <c r="U12153" s="1"/>
    </row>
    <row r="12154" spans="8:21" x14ac:dyDescent="0.3">
      <c r="H12154" s="1"/>
      <c r="K12154" s="1"/>
      <c r="O12154" s="1"/>
      <c r="P12154" s="1"/>
      <c r="T12154" s="1"/>
      <c r="U12154" s="1"/>
    </row>
    <row r="12155" spans="8:21" x14ac:dyDescent="0.3">
      <c r="H12155" s="1"/>
      <c r="K12155" s="1"/>
      <c r="O12155" s="1"/>
      <c r="P12155" s="1"/>
      <c r="T12155" s="1"/>
      <c r="U12155" s="1"/>
    </row>
    <row r="12156" spans="8:21" x14ac:dyDescent="0.3">
      <c r="H12156" s="1"/>
      <c r="K12156" s="1"/>
      <c r="O12156" s="1"/>
      <c r="P12156" s="1"/>
      <c r="T12156" s="1"/>
      <c r="U12156" s="1"/>
    </row>
    <row r="12157" spans="8:21" x14ac:dyDescent="0.3">
      <c r="H12157" s="1"/>
      <c r="K12157" s="1"/>
      <c r="O12157" s="1"/>
      <c r="P12157" s="1"/>
      <c r="T12157" s="1"/>
      <c r="U12157" s="1"/>
    </row>
    <row r="12158" spans="8:21" x14ac:dyDescent="0.3">
      <c r="H12158" s="1"/>
      <c r="K12158" s="1"/>
      <c r="O12158" s="1"/>
      <c r="P12158" s="1"/>
      <c r="T12158" s="1"/>
      <c r="U12158" s="1"/>
    </row>
    <row r="12159" spans="8:21" x14ac:dyDescent="0.3">
      <c r="H12159" s="1"/>
      <c r="K12159" s="1"/>
      <c r="O12159" s="1"/>
      <c r="P12159" s="1"/>
      <c r="T12159" s="1"/>
      <c r="U12159" s="1"/>
    </row>
    <row r="12160" spans="8:21" x14ac:dyDescent="0.3">
      <c r="H12160" s="1"/>
      <c r="K12160" s="1"/>
      <c r="O12160" s="1"/>
      <c r="P12160" s="1"/>
      <c r="T12160" s="1"/>
      <c r="U12160" s="1"/>
    </row>
    <row r="12161" spans="8:21" x14ac:dyDescent="0.3">
      <c r="H12161" s="1"/>
      <c r="K12161" s="1"/>
      <c r="O12161" s="1"/>
      <c r="P12161" s="1"/>
      <c r="T12161" s="1"/>
      <c r="U12161" s="1"/>
    </row>
    <row r="12162" spans="8:21" x14ac:dyDescent="0.3">
      <c r="H12162" s="1"/>
      <c r="K12162" s="1"/>
      <c r="O12162" s="1"/>
      <c r="P12162" s="1"/>
      <c r="T12162" s="1"/>
      <c r="U12162" s="1"/>
    </row>
    <row r="12163" spans="8:21" x14ac:dyDescent="0.3">
      <c r="H12163" s="1"/>
      <c r="K12163" s="1"/>
      <c r="O12163" s="1"/>
      <c r="P12163" s="1"/>
      <c r="T12163" s="1"/>
      <c r="U12163" s="1"/>
    </row>
    <row r="12164" spans="8:21" x14ac:dyDescent="0.3">
      <c r="H12164" s="1"/>
      <c r="K12164" s="1"/>
      <c r="O12164" s="1"/>
      <c r="P12164" s="1"/>
      <c r="T12164" s="1"/>
      <c r="U12164" s="1"/>
    </row>
    <row r="12165" spans="8:21" x14ac:dyDescent="0.3">
      <c r="H12165" s="1"/>
      <c r="K12165" s="1"/>
      <c r="O12165" s="1"/>
      <c r="P12165" s="1"/>
      <c r="T12165" s="1"/>
      <c r="U12165" s="1"/>
    </row>
    <row r="12166" spans="8:21" x14ac:dyDescent="0.3">
      <c r="H12166" s="1"/>
      <c r="K12166" s="1"/>
      <c r="O12166" s="1"/>
      <c r="P12166" s="1"/>
      <c r="T12166" s="1"/>
      <c r="U12166" s="1"/>
    </row>
    <row r="12167" spans="8:21" x14ac:dyDescent="0.3">
      <c r="H12167" s="1"/>
      <c r="K12167" s="1"/>
      <c r="O12167" s="1"/>
      <c r="P12167" s="1"/>
      <c r="T12167" s="1"/>
      <c r="U12167" s="1"/>
    </row>
    <row r="12168" spans="8:21" x14ac:dyDescent="0.3">
      <c r="H12168" s="1"/>
      <c r="K12168" s="1"/>
      <c r="O12168" s="1"/>
      <c r="P12168" s="1"/>
      <c r="T12168" s="1"/>
      <c r="U12168" s="1"/>
    </row>
    <row r="12169" spans="8:21" x14ac:dyDescent="0.3">
      <c r="H12169" s="1"/>
      <c r="K12169" s="1"/>
      <c r="O12169" s="1"/>
      <c r="P12169" s="1"/>
      <c r="T12169" s="1"/>
      <c r="U12169" s="1"/>
    </row>
    <row r="12170" spans="8:21" x14ac:dyDescent="0.3">
      <c r="H12170" s="1"/>
      <c r="K12170" s="1"/>
      <c r="O12170" s="1"/>
      <c r="P12170" s="1"/>
      <c r="T12170" s="1"/>
      <c r="U12170" s="1"/>
    </row>
    <row r="12171" spans="8:21" x14ac:dyDescent="0.3">
      <c r="H12171" s="1"/>
      <c r="K12171" s="1"/>
      <c r="O12171" s="1"/>
      <c r="P12171" s="1"/>
      <c r="T12171" s="1"/>
      <c r="U12171" s="1"/>
    </row>
    <row r="12172" spans="8:21" x14ac:dyDescent="0.3">
      <c r="H12172" s="1"/>
      <c r="K12172" s="1"/>
      <c r="O12172" s="1"/>
      <c r="P12172" s="1"/>
      <c r="T12172" s="1"/>
      <c r="U12172" s="1"/>
    </row>
    <row r="12173" spans="8:21" x14ac:dyDescent="0.3">
      <c r="H12173" s="1"/>
      <c r="K12173" s="1"/>
      <c r="O12173" s="1"/>
      <c r="P12173" s="1"/>
      <c r="T12173" s="1"/>
      <c r="U12173" s="1"/>
    </row>
    <row r="12174" spans="8:21" x14ac:dyDescent="0.3">
      <c r="H12174" s="1"/>
      <c r="K12174" s="1"/>
      <c r="O12174" s="1"/>
      <c r="P12174" s="1"/>
      <c r="T12174" s="1"/>
      <c r="U12174" s="1"/>
    </row>
    <row r="12175" spans="8:21" x14ac:dyDescent="0.3">
      <c r="H12175" s="1"/>
      <c r="K12175" s="1"/>
      <c r="O12175" s="1"/>
      <c r="P12175" s="1"/>
      <c r="T12175" s="1"/>
      <c r="U12175" s="1"/>
    </row>
    <row r="12176" spans="8:21" x14ac:dyDescent="0.3">
      <c r="H12176" s="1"/>
      <c r="K12176" s="1"/>
      <c r="O12176" s="1"/>
      <c r="P12176" s="1"/>
      <c r="T12176" s="1"/>
      <c r="U12176" s="1"/>
    </row>
    <row r="12177" spans="8:21" x14ac:dyDescent="0.3">
      <c r="H12177" s="1"/>
      <c r="K12177" s="1"/>
      <c r="O12177" s="1"/>
      <c r="P12177" s="1"/>
      <c r="T12177" s="1"/>
      <c r="U12177" s="1"/>
    </row>
    <row r="12178" spans="8:21" x14ac:dyDescent="0.3">
      <c r="H12178" s="1"/>
      <c r="K12178" s="1"/>
      <c r="O12178" s="1"/>
      <c r="P12178" s="1"/>
      <c r="T12178" s="1"/>
      <c r="U12178" s="1"/>
    </row>
    <row r="12179" spans="8:21" x14ac:dyDescent="0.3">
      <c r="H12179" s="1"/>
      <c r="K12179" s="1"/>
      <c r="O12179" s="1"/>
      <c r="P12179" s="1"/>
      <c r="T12179" s="1"/>
      <c r="U12179" s="1"/>
    </row>
    <row r="12180" spans="8:21" x14ac:dyDescent="0.3">
      <c r="H12180" s="1"/>
      <c r="K12180" s="1"/>
      <c r="O12180" s="1"/>
      <c r="P12180" s="1"/>
      <c r="T12180" s="1"/>
      <c r="U12180" s="1"/>
    </row>
    <row r="12181" spans="8:21" x14ac:dyDescent="0.3">
      <c r="H12181" s="1"/>
      <c r="K12181" s="1"/>
      <c r="O12181" s="1"/>
      <c r="P12181" s="1"/>
      <c r="T12181" s="1"/>
      <c r="U12181" s="1"/>
    </row>
    <row r="12182" spans="8:21" x14ac:dyDescent="0.3">
      <c r="H12182" s="1"/>
      <c r="K12182" s="1"/>
      <c r="O12182" s="1"/>
      <c r="P12182" s="1"/>
      <c r="T12182" s="1"/>
      <c r="U12182" s="1"/>
    </row>
    <row r="12183" spans="8:21" x14ac:dyDescent="0.3">
      <c r="H12183" s="1"/>
      <c r="K12183" s="1"/>
      <c r="O12183" s="1"/>
      <c r="P12183" s="1"/>
      <c r="T12183" s="1"/>
      <c r="U12183" s="1"/>
    </row>
    <row r="12184" spans="8:21" x14ac:dyDescent="0.3">
      <c r="H12184" s="1"/>
      <c r="K12184" s="1"/>
      <c r="O12184" s="1"/>
      <c r="P12184" s="1"/>
      <c r="T12184" s="1"/>
      <c r="U12184" s="1"/>
    </row>
    <row r="12185" spans="8:21" x14ac:dyDescent="0.3">
      <c r="H12185" s="1"/>
      <c r="K12185" s="1"/>
      <c r="O12185" s="1"/>
      <c r="P12185" s="1"/>
      <c r="T12185" s="1"/>
      <c r="U12185" s="1"/>
    </row>
    <row r="12186" spans="8:21" x14ac:dyDescent="0.3">
      <c r="H12186" s="1"/>
      <c r="K12186" s="1"/>
      <c r="O12186" s="1"/>
      <c r="P12186" s="1"/>
      <c r="T12186" s="1"/>
      <c r="U12186" s="1"/>
    </row>
    <row r="12187" spans="8:21" x14ac:dyDescent="0.3">
      <c r="H12187" s="1"/>
      <c r="K12187" s="1"/>
      <c r="O12187" s="1"/>
      <c r="P12187" s="1"/>
      <c r="T12187" s="1"/>
      <c r="U12187" s="1"/>
    </row>
    <row r="12188" spans="8:21" x14ac:dyDescent="0.3">
      <c r="H12188" s="1"/>
      <c r="K12188" s="1"/>
      <c r="O12188" s="1"/>
      <c r="P12188" s="1"/>
      <c r="T12188" s="1"/>
      <c r="U12188" s="1"/>
    </row>
    <row r="12189" spans="8:21" x14ac:dyDescent="0.3">
      <c r="H12189" s="1"/>
      <c r="K12189" s="1"/>
      <c r="O12189" s="1"/>
      <c r="P12189" s="1"/>
      <c r="T12189" s="1"/>
      <c r="U12189" s="1"/>
    </row>
    <row r="12190" spans="8:21" x14ac:dyDescent="0.3">
      <c r="H12190" s="1"/>
      <c r="K12190" s="1"/>
      <c r="O12190" s="1"/>
      <c r="P12190" s="1"/>
      <c r="T12190" s="1"/>
      <c r="U12190" s="1"/>
    </row>
    <row r="12191" spans="8:21" x14ac:dyDescent="0.3">
      <c r="H12191" s="1"/>
      <c r="K12191" s="1"/>
      <c r="O12191" s="1"/>
      <c r="P12191" s="1"/>
      <c r="T12191" s="1"/>
      <c r="U12191" s="1"/>
    </row>
    <row r="12192" spans="8:21" x14ac:dyDescent="0.3">
      <c r="H12192" s="1"/>
      <c r="K12192" s="1"/>
      <c r="O12192" s="1"/>
      <c r="P12192" s="1"/>
      <c r="T12192" s="1"/>
      <c r="U12192" s="1"/>
    </row>
    <row r="12193" spans="8:21" x14ac:dyDescent="0.3">
      <c r="H12193" s="1"/>
      <c r="K12193" s="1"/>
      <c r="O12193" s="1"/>
      <c r="P12193" s="1"/>
      <c r="T12193" s="1"/>
      <c r="U12193" s="1"/>
    </row>
    <row r="12194" spans="8:21" x14ac:dyDescent="0.3">
      <c r="H12194" s="1"/>
      <c r="K12194" s="1"/>
      <c r="O12194" s="1"/>
      <c r="P12194" s="1"/>
      <c r="T12194" s="1"/>
      <c r="U12194" s="1"/>
    </row>
    <row r="12195" spans="8:21" x14ac:dyDescent="0.3">
      <c r="H12195" s="1"/>
      <c r="K12195" s="1"/>
      <c r="O12195" s="1"/>
      <c r="P12195" s="1"/>
      <c r="T12195" s="1"/>
      <c r="U12195" s="1"/>
    </row>
    <row r="12196" spans="8:21" x14ac:dyDescent="0.3">
      <c r="H12196" s="1"/>
      <c r="K12196" s="1"/>
      <c r="O12196" s="1"/>
      <c r="P12196" s="1"/>
      <c r="T12196" s="1"/>
      <c r="U12196" s="1"/>
    </row>
    <row r="12197" spans="8:21" x14ac:dyDescent="0.3">
      <c r="H12197" s="1"/>
      <c r="K12197" s="1"/>
      <c r="O12197" s="1"/>
      <c r="P12197" s="1"/>
      <c r="T12197" s="1"/>
      <c r="U12197" s="1"/>
    </row>
    <row r="12198" spans="8:21" x14ac:dyDescent="0.3">
      <c r="H12198" s="1"/>
      <c r="K12198" s="1"/>
      <c r="O12198" s="1"/>
      <c r="P12198" s="1"/>
      <c r="T12198" s="1"/>
      <c r="U12198" s="1"/>
    </row>
    <row r="12199" spans="8:21" x14ac:dyDescent="0.3">
      <c r="H12199" s="1"/>
      <c r="K12199" s="1"/>
      <c r="O12199" s="1"/>
      <c r="P12199" s="1"/>
      <c r="T12199" s="1"/>
      <c r="U12199" s="1"/>
    </row>
    <row r="12200" spans="8:21" x14ac:dyDescent="0.3">
      <c r="H12200" s="1"/>
      <c r="K12200" s="1"/>
      <c r="O12200" s="1"/>
      <c r="P12200" s="1"/>
      <c r="T12200" s="1"/>
      <c r="U12200" s="1"/>
    </row>
    <row r="12201" spans="8:21" x14ac:dyDescent="0.3">
      <c r="H12201" s="1"/>
      <c r="K12201" s="1"/>
      <c r="O12201" s="1"/>
      <c r="P12201" s="1"/>
      <c r="T12201" s="1"/>
      <c r="U12201" s="1"/>
    </row>
    <row r="12202" spans="8:21" x14ac:dyDescent="0.3">
      <c r="H12202" s="1"/>
      <c r="K12202" s="1"/>
      <c r="O12202" s="1"/>
      <c r="P12202" s="1"/>
      <c r="T12202" s="1"/>
      <c r="U12202" s="1"/>
    </row>
    <row r="12203" spans="8:21" x14ac:dyDescent="0.3">
      <c r="H12203" s="1"/>
      <c r="K12203" s="1"/>
      <c r="O12203" s="1"/>
      <c r="P12203" s="1"/>
      <c r="T12203" s="1"/>
      <c r="U12203" s="1"/>
    </row>
    <row r="12204" spans="8:21" x14ac:dyDescent="0.3">
      <c r="H12204" s="1"/>
      <c r="K12204" s="1"/>
      <c r="O12204" s="1"/>
      <c r="P12204" s="1"/>
      <c r="T12204" s="1"/>
      <c r="U12204" s="1"/>
    </row>
    <row r="12205" spans="8:21" x14ac:dyDescent="0.3">
      <c r="H12205" s="1"/>
      <c r="K12205" s="1"/>
      <c r="O12205" s="1"/>
      <c r="P12205" s="1"/>
      <c r="T12205" s="1"/>
      <c r="U12205" s="1"/>
    </row>
    <row r="12206" spans="8:21" x14ac:dyDescent="0.3">
      <c r="H12206" s="1"/>
      <c r="K12206" s="1"/>
      <c r="O12206" s="1"/>
      <c r="P12206" s="1"/>
      <c r="T12206" s="1"/>
      <c r="U12206" s="1"/>
    </row>
    <row r="12207" spans="8:21" x14ac:dyDescent="0.3">
      <c r="H12207" s="1"/>
      <c r="K12207" s="1"/>
      <c r="O12207" s="1"/>
      <c r="P12207" s="1"/>
      <c r="T12207" s="1"/>
      <c r="U12207" s="1"/>
    </row>
    <row r="12208" spans="8:21" x14ac:dyDescent="0.3">
      <c r="H12208" s="1"/>
      <c r="K12208" s="1"/>
      <c r="O12208" s="1"/>
      <c r="P12208" s="1"/>
      <c r="T12208" s="1"/>
      <c r="U12208" s="1"/>
    </row>
    <row r="12209" spans="8:21" x14ac:dyDescent="0.3">
      <c r="H12209" s="1"/>
      <c r="K12209" s="1"/>
      <c r="O12209" s="1"/>
      <c r="P12209" s="1"/>
      <c r="T12209" s="1"/>
      <c r="U12209" s="1"/>
    </row>
    <row r="12210" spans="8:21" x14ac:dyDescent="0.3">
      <c r="H12210" s="1"/>
      <c r="K12210" s="1"/>
      <c r="O12210" s="1"/>
      <c r="P12210" s="1"/>
      <c r="T12210" s="1"/>
      <c r="U12210" s="1"/>
    </row>
    <row r="12211" spans="8:21" x14ac:dyDescent="0.3">
      <c r="H12211" s="1"/>
      <c r="K12211" s="1"/>
      <c r="O12211" s="1"/>
      <c r="P12211" s="1"/>
      <c r="T12211" s="1"/>
      <c r="U12211" s="1"/>
    </row>
    <row r="12212" spans="8:21" x14ac:dyDescent="0.3">
      <c r="H12212" s="1"/>
      <c r="K12212" s="1"/>
      <c r="O12212" s="1"/>
      <c r="P12212" s="1"/>
      <c r="T12212" s="1"/>
      <c r="U12212" s="1"/>
    </row>
    <row r="12213" spans="8:21" x14ac:dyDescent="0.3">
      <c r="H12213" s="1"/>
      <c r="K12213" s="1"/>
      <c r="O12213" s="1"/>
      <c r="P12213" s="1"/>
      <c r="T12213" s="1"/>
      <c r="U12213" s="1"/>
    </row>
    <row r="12214" spans="8:21" x14ac:dyDescent="0.3">
      <c r="H12214" s="1"/>
      <c r="K12214" s="1"/>
      <c r="O12214" s="1"/>
      <c r="P12214" s="1"/>
      <c r="T12214" s="1"/>
      <c r="U12214" s="1"/>
    </row>
    <row r="12215" spans="8:21" x14ac:dyDescent="0.3">
      <c r="H12215" s="1"/>
      <c r="K12215" s="1"/>
      <c r="O12215" s="1"/>
      <c r="P12215" s="1"/>
      <c r="T12215" s="1"/>
      <c r="U12215" s="1"/>
    </row>
    <row r="12216" spans="8:21" x14ac:dyDescent="0.3">
      <c r="H12216" s="1"/>
      <c r="K12216" s="1"/>
      <c r="O12216" s="1"/>
      <c r="P12216" s="1"/>
      <c r="T12216" s="1"/>
      <c r="U12216" s="1"/>
    </row>
    <row r="12217" spans="8:21" x14ac:dyDescent="0.3">
      <c r="H12217" s="1"/>
      <c r="K12217" s="1"/>
      <c r="O12217" s="1"/>
      <c r="P12217" s="1"/>
      <c r="T12217" s="1"/>
      <c r="U12217" s="1"/>
    </row>
    <row r="12218" spans="8:21" x14ac:dyDescent="0.3">
      <c r="H12218" s="1"/>
      <c r="K12218" s="1"/>
      <c r="O12218" s="1"/>
      <c r="P12218" s="1"/>
      <c r="T12218" s="1"/>
      <c r="U12218" s="1"/>
    </row>
    <row r="12219" spans="8:21" x14ac:dyDescent="0.3">
      <c r="H12219" s="1"/>
      <c r="K12219" s="1"/>
      <c r="O12219" s="1"/>
      <c r="P12219" s="1"/>
      <c r="T12219" s="1"/>
      <c r="U12219" s="1"/>
    </row>
    <row r="12220" spans="8:21" x14ac:dyDescent="0.3">
      <c r="H12220" s="1"/>
      <c r="K12220" s="1"/>
      <c r="O12220" s="1"/>
      <c r="P12220" s="1"/>
      <c r="T12220" s="1"/>
      <c r="U12220" s="1"/>
    </row>
    <row r="12221" spans="8:21" x14ac:dyDescent="0.3">
      <c r="H12221" s="1"/>
      <c r="K12221" s="1"/>
      <c r="O12221" s="1"/>
      <c r="P12221" s="1"/>
      <c r="T12221" s="1"/>
      <c r="U12221" s="1"/>
    </row>
    <row r="12222" spans="8:21" x14ac:dyDescent="0.3">
      <c r="H12222" s="1"/>
      <c r="K12222" s="1"/>
      <c r="O12222" s="1"/>
      <c r="P12222" s="1"/>
      <c r="T12222" s="1"/>
      <c r="U12222" s="1"/>
    </row>
    <row r="12223" spans="8:21" x14ac:dyDescent="0.3">
      <c r="H12223" s="1"/>
      <c r="K12223" s="1"/>
      <c r="O12223" s="1"/>
      <c r="P12223" s="1"/>
      <c r="T12223" s="1"/>
      <c r="U12223" s="1"/>
    </row>
    <row r="12224" spans="8:21" x14ac:dyDescent="0.3">
      <c r="H12224" s="1"/>
      <c r="K12224" s="1"/>
      <c r="O12224" s="1"/>
      <c r="P12224" s="1"/>
      <c r="T12224" s="1"/>
      <c r="U12224" s="1"/>
    </row>
    <row r="12225" spans="8:21" x14ac:dyDescent="0.3">
      <c r="H12225" s="1"/>
      <c r="K12225" s="1"/>
      <c r="O12225" s="1"/>
      <c r="P12225" s="1"/>
      <c r="T12225" s="1"/>
      <c r="U12225" s="1"/>
    </row>
    <row r="12226" spans="8:21" x14ac:dyDescent="0.3">
      <c r="H12226" s="1"/>
      <c r="K12226" s="1"/>
      <c r="O12226" s="1"/>
      <c r="P12226" s="1"/>
      <c r="T12226" s="1"/>
      <c r="U12226" s="1"/>
    </row>
    <row r="12227" spans="8:21" x14ac:dyDescent="0.3">
      <c r="H12227" s="1"/>
      <c r="K12227" s="1"/>
      <c r="O12227" s="1"/>
      <c r="P12227" s="1"/>
      <c r="T12227" s="1"/>
      <c r="U12227" s="1"/>
    </row>
    <row r="12228" spans="8:21" x14ac:dyDescent="0.3">
      <c r="H12228" s="1"/>
      <c r="K12228" s="1"/>
      <c r="O12228" s="1"/>
      <c r="P12228" s="1"/>
      <c r="T12228" s="1"/>
      <c r="U12228" s="1"/>
    </row>
    <row r="12229" spans="8:21" x14ac:dyDescent="0.3">
      <c r="H12229" s="1"/>
      <c r="K12229" s="1"/>
      <c r="O12229" s="1"/>
      <c r="P12229" s="1"/>
      <c r="T12229" s="1"/>
      <c r="U12229" s="1"/>
    </row>
    <row r="12230" spans="8:21" x14ac:dyDescent="0.3">
      <c r="H12230" s="1"/>
      <c r="K12230" s="1"/>
      <c r="O12230" s="1"/>
      <c r="P12230" s="1"/>
      <c r="T12230" s="1"/>
      <c r="U12230" s="1"/>
    </row>
    <row r="12231" spans="8:21" x14ac:dyDescent="0.3">
      <c r="H12231" s="1"/>
      <c r="K12231" s="1"/>
      <c r="O12231" s="1"/>
      <c r="P12231" s="1"/>
      <c r="T12231" s="1"/>
      <c r="U12231" s="1"/>
    </row>
    <row r="12232" spans="8:21" x14ac:dyDescent="0.3">
      <c r="H12232" s="1"/>
      <c r="K12232" s="1"/>
      <c r="O12232" s="1"/>
      <c r="P12232" s="1"/>
      <c r="T12232" s="1"/>
      <c r="U12232" s="1"/>
    </row>
    <row r="12233" spans="8:21" x14ac:dyDescent="0.3">
      <c r="H12233" s="1"/>
      <c r="K12233" s="1"/>
      <c r="O12233" s="1"/>
      <c r="P12233" s="1"/>
      <c r="T12233" s="1"/>
      <c r="U12233" s="1"/>
    </row>
    <row r="12234" spans="8:21" x14ac:dyDescent="0.3">
      <c r="H12234" s="1"/>
      <c r="K12234" s="1"/>
      <c r="O12234" s="1"/>
      <c r="P12234" s="1"/>
      <c r="T12234" s="1"/>
      <c r="U12234" s="1"/>
    </row>
    <row r="12235" spans="8:21" x14ac:dyDescent="0.3">
      <c r="H12235" s="1"/>
      <c r="K12235" s="1"/>
      <c r="O12235" s="1"/>
      <c r="P12235" s="1"/>
      <c r="T12235" s="1"/>
      <c r="U12235" s="1"/>
    </row>
    <row r="12236" spans="8:21" x14ac:dyDescent="0.3">
      <c r="H12236" s="1"/>
      <c r="K12236" s="1"/>
      <c r="O12236" s="1"/>
      <c r="P12236" s="1"/>
      <c r="T12236" s="1"/>
      <c r="U12236" s="1"/>
    </row>
    <row r="12237" spans="8:21" x14ac:dyDescent="0.3">
      <c r="H12237" s="1"/>
      <c r="K12237" s="1"/>
      <c r="O12237" s="1"/>
      <c r="P12237" s="1"/>
      <c r="T12237" s="1"/>
      <c r="U12237" s="1"/>
    </row>
    <row r="12238" spans="8:21" x14ac:dyDescent="0.3">
      <c r="H12238" s="1"/>
      <c r="K12238" s="1"/>
      <c r="O12238" s="1"/>
      <c r="P12238" s="1"/>
      <c r="T12238" s="1"/>
      <c r="U12238" s="1"/>
    </row>
    <row r="12239" spans="8:21" x14ac:dyDescent="0.3">
      <c r="H12239" s="1"/>
      <c r="K12239" s="1"/>
      <c r="O12239" s="1"/>
      <c r="P12239" s="1"/>
      <c r="T12239" s="1"/>
      <c r="U12239" s="1"/>
    </row>
    <row r="12240" spans="8:21" x14ac:dyDescent="0.3">
      <c r="H12240" s="1"/>
      <c r="K12240" s="1"/>
      <c r="O12240" s="1"/>
      <c r="P12240" s="1"/>
      <c r="T12240" s="1"/>
      <c r="U12240" s="1"/>
    </row>
    <row r="12241" spans="8:21" x14ac:dyDescent="0.3">
      <c r="H12241" s="1"/>
      <c r="K12241" s="1"/>
      <c r="O12241" s="1"/>
      <c r="P12241" s="1"/>
      <c r="T12241" s="1"/>
      <c r="U12241" s="1"/>
    </row>
    <row r="12242" spans="8:21" x14ac:dyDescent="0.3">
      <c r="H12242" s="1"/>
      <c r="K12242" s="1"/>
      <c r="O12242" s="1"/>
      <c r="P12242" s="1"/>
      <c r="T12242" s="1"/>
      <c r="U12242" s="1"/>
    </row>
    <row r="12243" spans="8:21" x14ac:dyDescent="0.3">
      <c r="H12243" s="1"/>
      <c r="K12243" s="1"/>
      <c r="O12243" s="1"/>
      <c r="P12243" s="1"/>
      <c r="T12243" s="1"/>
      <c r="U12243" s="1"/>
    </row>
    <row r="12244" spans="8:21" x14ac:dyDescent="0.3">
      <c r="H12244" s="1"/>
      <c r="K12244" s="1"/>
      <c r="O12244" s="1"/>
      <c r="P12244" s="1"/>
      <c r="T12244" s="1"/>
      <c r="U12244" s="1"/>
    </row>
    <row r="12245" spans="8:21" x14ac:dyDescent="0.3">
      <c r="H12245" s="1"/>
      <c r="K12245" s="1"/>
      <c r="O12245" s="1"/>
      <c r="P12245" s="1"/>
      <c r="T12245" s="1"/>
      <c r="U12245" s="1"/>
    </row>
    <row r="12246" spans="8:21" x14ac:dyDescent="0.3">
      <c r="H12246" s="1"/>
      <c r="K12246" s="1"/>
      <c r="O12246" s="1"/>
      <c r="P12246" s="1"/>
      <c r="T12246" s="1"/>
      <c r="U12246" s="1"/>
    </row>
    <row r="12247" spans="8:21" x14ac:dyDescent="0.3">
      <c r="H12247" s="1"/>
      <c r="K12247" s="1"/>
      <c r="O12247" s="1"/>
      <c r="P12247" s="1"/>
      <c r="T12247" s="1"/>
      <c r="U12247" s="1"/>
    </row>
    <row r="12248" spans="8:21" x14ac:dyDescent="0.3">
      <c r="H12248" s="1"/>
      <c r="K12248" s="1"/>
      <c r="O12248" s="1"/>
      <c r="P12248" s="1"/>
      <c r="T12248" s="1"/>
      <c r="U12248" s="1"/>
    </row>
    <row r="12249" spans="8:21" x14ac:dyDescent="0.3">
      <c r="H12249" s="1"/>
      <c r="K12249" s="1"/>
      <c r="O12249" s="1"/>
      <c r="P12249" s="1"/>
      <c r="T12249" s="1"/>
      <c r="U12249" s="1"/>
    </row>
    <row r="12250" spans="8:21" x14ac:dyDescent="0.3">
      <c r="H12250" s="1"/>
      <c r="K12250" s="1"/>
      <c r="O12250" s="1"/>
      <c r="P12250" s="1"/>
      <c r="T12250" s="1"/>
      <c r="U12250" s="1"/>
    </row>
    <row r="12251" spans="8:21" x14ac:dyDescent="0.3">
      <c r="H12251" s="1"/>
      <c r="K12251" s="1"/>
      <c r="O12251" s="1"/>
      <c r="P12251" s="1"/>
      <c r="T12251" s="1"/>
      <c r="U12251" s="1"/>
    </row>
    <row r="12252" spans="8:21" x14ac:dyDescent="0.3">
      <c r="H12252" s="1"/>
      <c r="K12252" s="1"/>
      <c r="O12252" s="1"/>
      <c r="P12252" s="1"/>
      <c r="T12252" s="1"/>
      <c r="U12252" s="1"/>
    </row>
    <row r="12253" spans="8:21" x14ac:dyDescent="0.3">
      <c r="H12253" s="1"/>
      <c r="K12253" s="1"/>
      <c r="O12253" s="1"/>
      <c r="P12253" s="1"/>
      <c r="T12253" s="1"/>
      <c r="U12253" s="1"/>
    </row>
    <row r="12254" spans="8:21" x14ac:dyDescent="0.3">
      <c r="H12254" s="1"/>
      <c r="K12254" s="1"/>
      <c r="O12254" s="1"/>
      <c r="P12254" s="1"/>
      <c r="T12254" s="1"/>
      <c r="U12254" s="1"/>
    </row>
    <row r="12255" spans="8:21" x14ac:dyDescent="0.3">
      <c r="H12255" s="1"/>
      <c r="K12255" s="1"/>
      <c r="O12255" s="1"/>
      <c r="P12255" s="1"/>
      <c r="T12255" s="1"/>
      <c r="U12255" s="1"/>
    </row>
    <row r="12256" spans="8:21" x14ac:dyDescent="0.3">
      <c r="H12256" s="1"/>
      <c r="K12256" s="1"/>
      <c r="O12256" s="1"/>
      <c r="P12256" s="1"/>
      <c r="T12256" s="1"/>
      <c r="U12256" s="1"/>
    </row>
    <row r="12257" spans="8:21" x14ac:dyDescent="0.3">
      <c r="H12257" s="1"/>
      <c r="K12257" s="1"/>
      <c r="O12257" s="1"/>
      <c r="P12257" s="1"/>
      <c r="T12257" s="1"/>
      <c r="U12257" s="1"/>
    </row>
    <row r="12258" spans="8:21" x14ac:dyDescent="0.3">
      <c r="H12258" s="1"/>
      <c r="K12258" s="1"/>
      <c r="O12258" s="1"/>
      <c r="P12258" s="1"/>
      <c r="T12258" s="1"/>
      <c r="U12258" s="1"/>
    </row>
    <row r="12259" spans="8:21" x14ac:dyDescent="0.3">
      <c r="H12259" s="1"/>
      <c r="K12259" s="1"/>
      <c r="O12259" s="1"/>
      <c r="P12259" s="1"/>
      <c r="T12259" s="1"/>
      <c r="U12259" s="1"/>
    </row>
    <row r="12260" spans="8:21" x14ac:dyDescent="0.3">
      <c r="H12260" s="1"/>
      <c r="K12260" s="1"/>
      <c r="O12260" s="1"/>
      <c r="P12260" s="1"/>
      <c r="T12260" s="1"/>
      <c r="U12260" s="1"/>
    </row>
    <row r="12261" spans="8:21" x14ac:dyDescent="0.3">
      <c r="H12261" s="1"/>
      <c r="K12261" s="1"/>
      <c r="O12261" s="1"/>
      <c r="P12261" s="1"/>
      <c r="T12261" s="1"/>
      <c r="U12261" s="1"/>
    </row>
    <row r="12262" spans="8:21" x14ac:dyDescent="0.3">
      <c r="H12262" s="1"/>
      <c r="K12262" s="1"/>
      <c r="O12262" s="1"/>
      <c r="P12262" s="1"/>
      <c r="T12262" s="1"/>
      <c r="U12262" s="1"/>
    </row>
    <row r="12263" spans="8:21" x14ac:dyDescent="0.3">
      <c r="H12263" s="1"/>
      <c r="K12263" s="1"/>
      <c r="O12263" s="1"/>
      <c r="P12263" s="1"/>
      <c r="T12263" s="1"/>
      <c r="U12263" s="1"/>
    </row>
    <row r="12264" spans="8:21" x14ac:dyDescent="0.3">
      <c r="H12264" s="1"/>
      <c r="K12264" s="1"/>
      <c r="O12264" s="1"/>
      <c r="P12264" s="1"/>
      <c r="T12264" s="1"/>
      <c r="U12264" s="1"/>
    </row>
    <row r="12265" spans="8:21" x14ac:dyDescent="0.3">
      <c r="H12265" s="1"/>
      <c r="K12265" s="1"/>
      <c r="O12265" s="1"/>
      <c r="P12265" s="1"/>
      <c r="T12265" s="1"/>
      <c r="U12265" s="1"/>
    </row>
    <row r="12266" spans="8:21" x14ac:dyDescent="0.3">
      <c r="H12266" s="1"/>
      <c r="K12266" s="1"/>
      <c r="O12266" s="1"/>
      <c r="P12266" s="1"/>
      <c r="T12266" s="1"/>
      <c r="U12266" s="1"/>
    </row>
    <row r="12267" spans="8:21" x14ac:dyDescent="0.3">
      <c r="H12267" s="1"/>
      <c r="K12267" s="1"/>
      <c r="O12267" s="1"/>
      <c r="P12267" s="1"/>
      <c r="T12267" s="1"/>
      <c r="U12267" s="1"/>
    </row>
    <row r="12268" spans="8:21" x14ac:dyDescent="0.3">
      <c r="H12268" s="1"/>
      <c r="K12268" s="1"/>
      <c r="O12268" s="1"/>
      <c r="P12268" s="1"/>
      <c r="T12268" s="1"/>
      <c r="U12268" s="1"/>
    </row>
    <row r="12269" spans="8:21" x14ac:dyDescent="0.3">
      <c r="H12269" s="1"/>
      <c r="K12269" s="1"/>
      <c r="O12269" s="1"/>
      <c r="P12269" s="1"/>
      <c r="T12269" s="1"/>
      <c r="U12269" s="1"/>
    </row>
    <row r="12270" spans="8:21" x14ac:dyDescent="0.3">
      <c r="H12270" s="1"/>
      <c r="K12270" s="1"/>
      <c r="O12270" s="1"/>
      <c r="P12270" s="1"/>
      <c r="T12270" s="1"/>
      <c r="U12270" s="1"/>
    </row>
    <row r="12271" spans="8:21" x14ac:dyDescent="0.3">
      <c r="H12271" s="1"/>
      <c r="K12271" s="1"/>
      <c r="O12271" s="1"/>
      <c r="P12271" s="1"/>
      <c r="T12271" s="1"/>
      <c r="U12271" s="1"/>
    </row>
    <row r="12272" spans="8:21" x14ac:dyDescent="0.3">
      <c r="H12272" s="1"/>
      <c r="K12272" s="1"/>
      <c r="O12272" s="1"/>
      <c r="P12272" s="1"/>
      <c r="T12272" s="1"/>
      <c r="U12272" s="1"/>
    </row>
    <row r="12273" spans="8:21" x14ac:dyDescent="0.3">
      <c r="H12273" s="1"/>
      <c r="K12273" s="1"/>
      <c r="O12273" s="1"/>
      <c r="P12273" s="1"/>
      <c r="T12273" s="1"/>
      <c r="U12273" s="1"/>
    </row>
    <row r="12274" spans="8:21" x14ac:dyDescent="0.3">
      <c r="H12274" s="1"/>
      <c r="K12274" s="1"/>
      <c r="O12274" s="1"/>
      <c r="P12274" s="1"/>
      <c r="T12274" s="1"/>
      <c r="U12274" s="1"/>
    </row>
    <row r="12275" spans="8:21" x14ac:dyDescent="0.3">
      <c r="H12275" s="1"/>
      <c r="K12275" s="1"/>
      <c r="O12275" s="1"/>
      <c r="P12275" s="1"/>
      <c r="T12275" s="1"/>
      <c r="U12275" s="1"/>
    </row>
    <row r="12276" spans="8:21" x14ac:dyDescent="0.3">
      <c r="H12276" s="1"/>
      <c r="K12276" s="1"/>
      <c r="O12276" s="1"/>
      <c r="P12276" s="1"/>
      <c r="T12276" s="1"/>
      <c r="U12276" s="1"/>
    </row>
    <row r="12277" spans="8:21" x14ac:dyDescent="0.3">
      <c r="H12277" s="1"/>
      <c r="K12277" s="1"/>
      <c r="O12277" s="1"/>
      <c r="P12277" s="1"/>
      <c r="T12277" s="1"/>
      <c r="U12277" s="1"/>
    </row>
    <row r="12278" spans="8:21" x14ac:dyDescent="0.3">
      <c r="H12278" s="1"/>
      <c r="K12278" s="1"/>
      <c r="O12278" s="1"/>
      <c r="P12278" s="1"/>
      <c r="T12278" s="1"/>
      <c r="U12278" s="1"/>
    </row>
    <row r="12279" spans="8:21" x14ac:dyDescent="0.3">
      <c r="H12279" s="1"/>
      <c r="K12279" s="1"/>
      <c r="O12279" s="1"/>
      <c r="P12279" s="1"/>
      <c r="T12279" s="1"/>
      <c r="U12279" s="1"/>
    </row>
    <row r="12280" spans="8:21" x14ac:dyDescent="0.3">
      <c r="H12280" s="1"/>
      <c r="K12280" s="1"/>
      <c r="O12280" s="1"/>
      <c r="P12280" s="1"/>
      <c r="T12280" s="1"/>
      <c r="U12280" s="1"/>
    </row>
    <row r="12281" spans="8:21" x14ac:dyDescent="0.3">
      <c r="H12281" s="1"/>
      <c r="K12281" s="1"/>
      <c r="O12281" s="1"/>
      <c r="P12281" s="1"/>
      <c r="T12281" s="1"/>
      <c r="U12281" s="1"/>
    </row>
    <row r="12282" spans="8:21" x14ac:dyDescent="0.3">
      <c r="H12282" s="1"/>
      <c r="K12282" s="1"/>
      <c r="O12282" s="1"/>
      <c r="P12282" s="1"/>
      <c r="T12282" s="1"/>
      <c r="U12282" s="1"/>
    </row>
    <row r="12283" spans="8:21" x14ac:dyDescent="0.3">
      <c r="H12283" s="1"/>
      <c r="K12283" s="1"/>
      <c r="O12283" s="1"/>
      <c r="P12283" s="1"/>
      <c r="T12283" s="1"/>
      <c r="U12283" s="1"/>
    </row>
    <row r="12284" spans="8:21" x14ac:dyDescent="0.3">
      <c r="H12284" s="1"/>
      <c r="K12284" s="1"/>
      <c r="O12284" s="1"/>
      <c r="P12284" s="1"/>
      <c r="T12284" s="1"/>
      <c r="U12284" s="1"/>
    </row>
    <row r="12285" spans="8:21" x14ac:dyDescent="0.3">
      <c r="H12285" s="1"/>
      <c r="K12285" s="1"/>
      <c r="O12285" s="1"/>
      <c r="P12285" s="1"/>
      <c r="T12285" s="1"/>
      <c r="U12285" s="1"/>
    </row>
    <row r="12286" spans="8:21" x14ac:dyDescent="0.3">
      <c r="H12286" s="1"/>
      <c r="K12286" s="1"/>
      <c r="O12286" s="1"/>
      <c r="P12286" s="1"/>
      <c r="T12286" s="1"/>
      <c r="U12286" s="1"/>
    </row>
    <row r="12287" spans="8:21" x14ac:dyDescent="0.3">
      <c r="H12287" s="1"/>
      <c r="K12287" s="1"/>
      <c r="O12287" s="1"/>
      <c r="P12287" s="1"/>
      <c r="T12287" s="1"/>
      <c r="U12287" s="1"/>
    </row>
    <row r="12288" spans="8:21" x14ac:dyDescent="0.3">
      <c r="H12288" s="1"/>
      <c r="K12288" s="1"/>
      <c r="O12288" s="1"/>
      <c r="P12288" s="1"/>
      <c r="T12288" s="1"/>
      <c r="U12288" s="1"/>
    </row>
    <row r="12289" spans="8:21" x14ac:dyDescent="0.3">
      <c r="H12289" s="1"/>
      <c r="K12289" s="1"/>
      <c r="O12289" s="1"/>
      <c r="P12289" s="1"/>
      <c r="T12289" s="1"/>
      <c r="U12289" s="1"/>
    </row>
    <row r="12290" spans="8:21" x14ac:dyDescent="0.3">
      <c r="H12290" s="1"/>
      <c r="K12290" s="1"/>
      <c r="O12290" s="1"/>
      <c r="P12290" s="1"/>
      <c r="T12290" s="1"/>
      <c r="U12290" s="1"/>
    </row>
    <row r="12291" spans="8:21" x14ac:dyDescent="0.3">
      <c r="H12291" s="1"/>
      <c r="K12291" s="1"/>
      <c r="O12291" s="1"/>
      <c r="P12291" s="1"/>
      <c r="T12291" s="1"/>
      <c r="U12291" s="1"/>
    </row>
    <row r="12292" spans="8:21" x14ac:dyDescent="0.3">
      <c r="H12292" s="1"/>
      <c r="K12292" s="1"/>
      <c r="O12292" s="1"/>
      <c r="P12292" s="1"/>
      <c r="T12292" s="1"/>
      <c r="U12292" s="1"/>
    </row>
    <row r="12293" spans="8:21" x14ac:dyDescent="0.3">
      <c r="H12293" s="1"/>
      <c r="K12293" s="1"/>
      <c r="O12293" s="1"/>
      <c r="P12293" s="1"/>
      <c r="T12293" s="1"/>
      <c r="U12293" s="1"/>
    </row>
    <row r="12294" spans="8:21" x14ac:dyDescent="0.3">
      <c r="H12294" s="1"/>
      <c r="K12294" s="1"/>
      <c r="O12294" s="1"/>
      <c r="P12294" s="1"/>
      <c r="T12294" s="1"/>
      <c r="U12294" s="1"/>
    </row>
    <row r="12295" spans="8:21" x14ac:dyDescent="0.3">
      <c r="H12295" s="1"/>
      <c r="K12295" s="1"/>
      <c r="O12295" s="1"/>
      <c r="P12295" s="1"/>
      <c r="T12295" s="1"/>
      <c r="U12295" s="1"/>
    </row>
    <row r="12296" spans="8:21" x14ac:dyDescent="0.3">
      <c r="H12296" s="1"/>
      <c r="K12296" s="1"/>
      <c r="O12296" s="1"/>
      <c r="P12296" s="1"/>
      <c r="T12296" s="1"/>
      <c r="U12296" s="1"/>
    </row>
    <row r="12297" spans="8:21" x14ac:dyDescent="0.3">
      <c r="H12297" s="1"/>
      <c r="K12297" s="1"/>
      <c r="O12297" s="1"/>
      <c r="P12297" s="1"/>
      <c r="T12297" s="1"/>
      <c r="U12297" s="1"/>
    </row>
    <row r="12298" spans="8:21" x14ac:dyDescent="0.3">
      <c r="H12298" s="1"/>
      <c r="K12298" s="1"/>
      <c r="O12298" s="1"/>
      <c r="P12298" s="1"/>
      <c r="T12298" s="1"/>
      <c r="U12298" s="1"/>
    </row>
    <row r="12299" spans="8:21" x14ac:dyDescent="0.3">
      <c r="H12299" s="1"/>
      <c r="K12299" s="1"/>
      <c r="O12299" s="1"/>
      <c r="P12299" s="1"/>
      <c r="T12299" s="1"/>
      <c r="U12299" s="1"/>
    </row>
    <row r="12300" spans="8:21" x14ac:dyDescent="0.3">
      <c r="H12300" s="1"/>
      <c r="K12300" s="1"/>
      <c r="O12300" s="1"/>
      <c r="P12300" s="1"/>
      <c r="T12300" s="1"/>
      <c r="U12300" s="1"/>
    </row>
    <row r="12301" spans="8:21" x14ac:dyDescent="0.3">
      <c r="H12301" s="1"/>
      <c r="K12301" s="1"/>
      <c r="O12301" s="1"/>
      <c r="P12301" s="1"/>
      <c r="T12301" s="1"/>
      <c r="U12301" s="1"/>
    </row>
    <row r="12302" spans="8:21" x14ac:dyDescent="0.3">
      <c r="H12302" s="1"/>
      <c r="K12302" s="1"/>
      <c r="O12302" s="1"/>
      <c r="P12302" s="1"/>
      <c r="T12302" s="1"/>
      <c r="U12302" s="1"/>
    </row>
    <row r="12303" spans="8:21" x14ac:dyDescent="0.3">
      <c r="H12303" s="1"/>
      <c r="K12303" s="1"/>
      <c r="O12303" s="1"/>
      <c r="P12303" s="1"/>
      <c r="T12303" s="1"/>
      <c r="U12303" s="1"/>
    </row>
    <row r="12304" spans="8:21" x14ac:dyDescent="0.3">
      <c r="H12304" s="1"/>
      <c r="K12304" s="1"/>
      <c r="O12304" s="1"/>
      <c r="P12304" s="1"/>
      <c r="T12304" s="1"/>
      <c r="U12304" s="1"/>
    </row>
    <row r="12305" spans="8:21" x14ac:dyDescent="0.3">
      <c r="H12305" s="1"/>
      <c r="K12305" s="1"/>
      <c r="O12305" s="1"/>
      <c r="P12305" s="1"/>
      <c r="T12305" s="1"/>
      <c r="U12305" s="1"/>
    </row>
    <row r="12306" spans="8:21" x14ac:dyDescent="0.3">
      <c r="H12306" s="1"/>
      <c r="K12306" s="1"/>
      <c r="O12306" s="1"/>
      <c r="P12306" s="1"/>
      <c r="T12306" s="1"/>
      <c r="U12306" s="1"/>
    </row>
    <row r="12307" spans="8:21" x14ac:dyDescent="0.3">
      <c r="H12307" s="1"/>
      <c r="K12307" s="1"/>
      <c r="O12307" s="1"/>
      <c r="P12307" s="1"/>
      <c r="T12307" s="1"/>
      <c r="U12307" s="1"/>
    </row>
    <row r="12308" spans="8:21" x14ac:dyDescent="0.3">
      <c r="H12308" s="1"/>
      <c r="K12308" s="1"/>
      <c r="O12308" s="1"/>
      <c r="P12308" s="1"/>
      <c r="T12308" s="1"/>
      <c r="U12308" s="1"/>
    </row>
    <row r="12309" spans="8:21" x14ac:dyDescent="0.3">
      <c r="H12309" s="1"/>
      <c r="K12309" s="1"/>
      <c r="O12309" s="1"/>
      <c r="P12309" s="1"/>
      <c r="T12309" s="1"/>
      <c r="U12309" s="1"/>
    </row>
    <row r="12310" spans="8:21" x14ac:dyDescent="0.3">
      <c r="H12310" s="1"/>
      <c r="K12310" s="1"/>
      <c r="O12310" s="1"/>
      <c r="P12310" s="1"/>
      <c r="T12310" s="1"/>
      <c r="U12310" s="1"/>
    </row>
    <row r="12311" spans="8:21" x14ac:dyDescent="0.3">
      <c r="H12311" s="1"/>
      <c r="K12311" s="1"/>
      <c r="O12311" s="1"/>
      <c r="P12311" s="1"/>
      <c r="T12311" s="1"/>
      <c r="U12311" s="1"/>
    </row>
    <row r="12312" spans="8:21" x14ac:dyDescent="0.3">
      <c r="H12312" s="1"/>
      <c r="K12312" s="1"/>
      <c r="O12312" s="1"/>
      <c r="P12312" s="1"/>
      <c r="T12312" s="1"/>
      <c r="U12312" s="1"/>
    </row>
    <row r="12313" spans="8:21" x14ac:dyDescent="0.3">
      <c r="H12313" s="1"/>
      <c r="K12313" s="1"/>
      <c r="O12313" s="1"/>
      <c r="P12313" s="1"/>
      <c r="T12313" s="1"/>
      <c r="U12313" s="1"/>
    </row>
    <row r="12314" spans="8:21" x14ac:dyDescent="0.3">
      <c r="H12314" s="1"/>
      <c r="K12314" s="1"/>
      <c r="O12314" s="1"/>
      <c r="P12314" s="1"/>
      <c r="T12314" s="1"/>
      <c r="U12314" s="1"/>
    </row>
    <row r="12315" spans="8:21" x14ac:dyDescent="0.3">
      <c r="H12315" s="1"/>
      <c r="K12315" s="1"/>
      <c r="O12315" s="1"/>
      <c r="P12315" s="1"/>
      <c r="T12315" s="1"/>
      <c r="U12315" s="1"/>
    </row>
    <row r="12316" spans="8:21" x14ac:dyDescent="0.3">
      <c r="H12316" s="1"/>
      <c r="K12316" s="1"/>
      <c r="O12316" s="1"/>
      <c r="P12316" s="1"/>
      <c r="T12316" s="1"/>
      <c r="U12316" s="1"/>
    </row>
    <row r="12317" spans="8:21" x14ac:dyDescent="0.3">
      <c r="H12317" s="1"/>
      <c r="K12317" s="1"/>
      <c r="O12317" s="1"/>
      <c r="P12317" s="1"/>
      <c r="T12317" s="1"/>
      <c r="U12317" s="1"/>
    </row>
    <row r="12318" spans="8:21" x14ac:dyDescent="0.3">
      <c r="H12318" s="1"/>
      <c r="K12318" s="1"/>
      <c r="O12318" s="1"/>
      <c r="P12318" s="1"/>
      <c r="T12318" s="1"/>
      <c r="U12318" s="1"/>
    </row>
    <row r="12319" spans="8:21" x14ac:dyDescent="0.3">
      <c r="H12319" s="1"/>
      <c r="K12319" s="1"/>
      <c r="O12319" s="1"/>
      <c r="P12319" s="1"/>
      <c r="T12319" s="1"/>
      <c r="U12319" s="1"/>
    </row>
    <row r="12320" spans="8:21" x14ac:dyDescent="0.3">
      <c r="H12320" s="1"/>
      <c r="K12320" s="1"/>
      <c r="O12320" s="1"/>
      <c r="P12320" s="1"/>
      <c r="T12320" s="1"/>
      <c r="U12320" s="1"/>
    </row>
    <row r="12321" spans="8:21" x14ac:dyDescent="0.3">
      <c r="H12321" s="1"/>
      <c r="K12321" s="1"/>
      <c r="O12321" s="1"/>
      <c r="P12321" s="1"/>
      <c r="T12321" s="1"/>
      <c r="U12321" s="1"/>
    </row>
    <row r="12322" spans="8:21" x14ac:dyDescent="0.3">
      <c r="H12322" s="1"/>
      <c r="K12322" s="1"/>
      <c r="O12322" s="1"/>
      <c r="P12322" s="1"/>
      <c r="T12322" s="1"/>
      <c r="U12322" s="1"/>
    </row>
    <row r="12323" spans="8:21" x14ac:dyDescent="0.3">
      <c r="H12323" s="1"/>
      <c r="K12323" s="1"/>
      <c r="O12323" s="1"/>
      <c r="P12323" s="1"/>
      <c r="T12323" s="1"/>
      <c r="U12323" s="1"/>
    </row>
    <row r="12324" spans="8:21" x14ac:dyDescent="0.3">
      <c r="H12324" s="1"/>
      <c r="K12324" s="1"/>
      <c r="O12324" s="1"/>
      <c r="P12324" s="1"/>
      <c r="T12324" s="1"/>
      <c r="U12324" s="1"/>
    </row>
    <row r="12325" spans="8:21" x14ac:dyDescent="0.3">
      <c r="H12325" s="1"/>
      <c r="K12325" s="1"/>
      <c r="O12325" s="1"/>
      <c r="P12325" s="1"/>
      <c r="T12325" s="1"/>
      <c r="U12325" s="1"/>
    </row>
    <row r="12326" spans="8:21" x14ac:dyDescent="0.3">
      <c r="H12326" s="1"/>
      <c r="K12326" s="1"/>
      <c r="O12326" s="1"/>
      <c r="P12326" s="1"/>
      <c r="T12326" s="1"/>
      <c r="U12326" s="1"/>
    </row>
    <row r="12327" spans="8:21" x14ac:dyDescent="0.3">
      <c r="H12327" s="1"/>
      <c r="K12327" s="1"/>
      <c r="O12327" s="1"/>
      <c r="P12327" s="1"/>
      <c r="T12327" s="1"/>
      <c r="U12327" s="1"/>
    </row>
    <row r="12328" spans="8:21" x14ac:dyDescent="0.3">
      <c r="H12328" s="1"/>
      <c r="K12328" s="1"/>
      <c r="O12328" s="1"/>
      <c r="P12328" s="1"/>
      <c r="T12328" s="1"/>
      <c r="U12328" s="1"/>
    </row>
    <row r="12329" spans="8:21" x14ac:dyDescent="0.3">
      <c r="H12329" s="1"/>
      <c r="K12329" s="1"/>
      <c r="O12329" s="1"/>
      <c r="P12329" s="1"/>
      <c r="T12329" s="1"/>
      <c r="U12329" s="1"/>
    </row>
    <row r="12330" spans="8:21" x14ac:dyDescent="0.3">
      <c r="H12330" s="1"/>
      <c r="K12330" s="1"/>
      <c r="O12330" s="1"/>
      <c r="P12330" s="1"/>
      <c r="T12330" s="1"/>
      <c r="U12330" s="1"/>
    </row>
    <row r="12331" spans="8:21" x14ac:dyDescent="0.3">
      <c r="H12331" s="1"/>
      <c r="K12331" s="1"/>
      <c r="O12331" s="1"/>
      <c r="P12331" s="1"/>
      <c r="T12331" s="1"/>
      <c r="U12331" s="1"/>
    </row>
    <row r="12332" spans="8:21" x14ac:dyDescent="0.3">
      <c r="H12332" s="1"/>
      <c r="K12332" s="1"/>
      <c r="O12332" s="1"/>
      <c r="P12332" s="1"/>
      <c r="T12332" s="1"/>
      <c r="U12332" s="1"/>
    </row>
    <row r="12333" spans="8:21" x14ac:dyDescent="0.3">
      <c r="H12333" s="1"/>
      <c r="K12333" s="1"/>
      <c r="O12333" s="1"/>
      <c r="P12333" s="1"/>
      <c r="T12333" s="1"/>
      <c r="U12333" s="1"/>
    </row>
    <row r="12334" spans="8:21" x14ac:dyDescent="0.3">
      <c r="H12334" s="1"/>
      <c r="K12334" s="1"/>
      <c r="O12334" s="1"/>
      <c r="P12334" s="1"/>
      <c r="T12334" s="1"/>
      <c r="U12334" s="1"/>
    </row>
    <row r="12335" spans="8:21" x14ac:dyDescent="0.3">
      <c r="H12335" s="1"/>
      <c r="K12335" s="1"/>
      <c r="O12335" s="1"/>
      <c r="P12335" s="1"/>
      <c r="T12335" s="1"/>
      <c r="U12335" s="1"/>
    </row>
    <row r="12336" spans="8:21" x14ac:dyDescent="0.3">
      <c r="H12336" s="1"/>
      <c r="K12336" s="1"/>
      <c r="O12336" s="1"/>
      <c r="P12336" s="1"/>
      <c r="T12336" s="1"/>
      <c r="U12336" s="1"/>
    </row>
    <row r="12337" spans="8:21" x14ac:dyDescent="0.3">
      <c r="H12337" s="1"/>
      <c r="K12337" s="1"/>
      <c r="O12337" s="1"/>
      <c r="P12337" s="1"/>
      <c r="T12337" s="1"/>
      <c r="U12337" s="1"/>
    </row>
    <row r="12338" spans="8:21" x14ac:dyDescent="0.3">
      <c r="H12338" s="1"/>
      <c r="K12338" s="1"/>
      <c r="O12338" s="1"/>
      <c r="P12338" s="1"/>
      <c r="T12338" s="1"/>
      <c r="U12338" s="1"/>
    </row>
    <row r="12339" spans="8:21" x14ac:dyDescent="0.3">
      <c r="H12339" s="1"/>
      <c r="K12339" s="1"/>
      <c r="O12339" s="1"/>
      <c r="P12339" s="1"/>
      <c r="T12339" s="1"/>
      <c r="U12339" s="1"/>
    </row>
    <row r="12340" spans="8:21" x14ac:dyDescent="0.3">
      <c r="H12340" s="1"/>
      <c r="K12340" s="1"/>
      <c r="O12340" s="1"/>
      <c r="P12340" s="1"/>
      <c r="T12340" s="1"/>
      <c r="U12340" s="1"/>
    </row>
    <row r="12341" spans="8:21" x14ac:dyDescent="0.3">
      <c r="H12341" s="1"/>
      <c r="K12341" s="1"/>
      <c r="O12341" s="1"/>
      <c r="P12341" s="1"/>
      <c r="T12341" s="1"/>
      <c r="U12341" s="1"/>
    </row>
    <row r="12342" spans="8:21" x14ac:dyDescent="0.3">
      <c r="H12342" s="1"/>
      <c r="K12342" s="1"/>
      <c r="O12342" s="1"/>
      <c r="P12342" s="1"/>
      <c r="T12342" s="1"/>
      <c r="U12342" s="1"/>
    </row>
    <row r="12343" spans="8:21" x14ac:dyDescent="0.3">
      <c r="H12343" s="1"/>
      <c r="K12343" s="1"/>
      <c r="O12343" s="1"/>
      <c r="P12343" s="1"/>
      <c r="T12343" s="1"/>
      <c r="U12343" s="1"/>
    </row>
    <row r="12344" spans="8:21" x14ac:dyDescent="0.3">
      <c r="H12344" s="1"/>
      <c r="K12344" s="1"/>
      <c r="O12344" s="1"/>
      <c r="P12344" s="1"/>
      <c r="T12344" s="1"/>
      <c r="U12344" s="1"/>
    </row>
    <row r="12345" spans="8:21" x14ac:dyDescent="0.3">
      <c r="H12345" s="1"/>
      <c r="K12345" s="1"/>
      <c r="O12345" s="1"/>
      <c r="P12345" s="1"/>
      <c r="T12345" s="1"/>
      <c r="U12345" s="1"/>
    </row>
    <row r="12346" spans="8:21" x14ac:dyDescent="0.3">
      <c r="H12346" s="1"/>
      <c r="K12346" s="1"/>
      <c r="O12346" s="1"/>
      <c r="P12346" s="1"/>
      <c r="T12346" s="1"/>
      <c r="U12346" s="1"/>
    </row>
    <row r="12347" spans="8:21" x14ac:dyDescent="0.3">
      <c r="H12347" s="1"/>
      <c r="K12347" s="1"/>
      <c r="O12347" s="1"/>
      <c r="P12347" s="1"/>
      <c r="T12347" s="1"/>
      <c r="U12347" s="1"/>
    </row>
    <row r="12348" spans="8:21" x14ac:dyDescent="0.3">
      <c r="H12348" s="1"/>
      <c r="K12348" s="1"/>
      <c r="O12348" s="1"/>
      <c r="P12348" s="1"/>
      <c r="T12348" s="1"/>
      <c r="U12348" s="1"/>
    </row>
    <row r="12349" spans="8:21" x14ac:dyDescent="0.3">
      <c r="H12349" s="1"/>
      <c r="K12349" s="1"/>
      <c r="O12349" s="1"/>
      <c r="P12349" s="1"/>
      <c r="T12349" s="1"/>
      <c r="U12349" s="1"/>
    </row>
    <row r="12350" spans="8:21" x14ac:dyDescent="0.3">
      <c r="H12350" s="1"/>
      <c r="K12350" s="1"/>
      <c r="O12350" s="1"/>
      <c r="P12350" s="1"/>
      <c r="T12350" s="1"/>
      <c r="U12350" s="1"/>
    </row>
    <row r="12351" spans="8:21" x14ac:dyDescent="0.3">
      <c r="H12351" s="1"/>
      <c r="K12351" s="1"/>
      <c r="O12351" s="1"/>
      <c r="P12351" s="1"/>
      <c r="T12351" s="1"/>
      <c r="U12351" s="1"/>
    </row>
    <row r="12352" spans="8:21" x14ac:dyDescent="0.3">
      <c r="H12352" s="1"/>
      <c r="K12352" s="1"/>
      <c r="O12352" s="1"/>
      <c r="P12352" s="1"/>
      <c r="T12352" s="1"/>
      <c r="U12352" s="1"/>
    </row>
    <row r="12353" spans="8:21" x14ac:dyDescent="0.3">
      <c r="H12353" s="1"/>
      <c r="K12353" s="1"/>
      <c r="O12353" s="1"/>
      <c r="P12353" s="1"/>
      <c r="T12353" s="1"/>
      <c r="U12353" s="1"/>
    </row>
    <row r="12354" spans="8:21" x14ac:dyDescent="0.3">
      <c r="H12354" s="1"/>
      <c r="K12354" s="1"/>
      <c r="O12354" s="1"/>
      <c r="P12354" s="1"/>
      <c r="T12354" s="1"/>
      <c r="U12354" s="1"/>
    </row>
    <row r="12355" spans="8:21" x14ac:dyDescent="0.3">
      <c r="H12355" s="1"/>
      <c r="K12355" s="1"/>
      <c r="O12355" s="1"/>
      <c r="P12355" s="1"/>
      <c r="T12355" s="1"/>
      <c r="U12355" s="1"/>
    </row>
    <row r="12356" spans="8:21" x14ac:dyDescent="0.3">
      <c r="H12356" s="1"/>
      <c r="K12356" s="1"/>
      <c r="O12356" s="1"/>
      <c r="P12356" s="1"/>
      <c r="T12356" s="1"/>
      <c r="U12356" s="1"/>
    </row>
    <row r="12357" spans="8:21" x14ac:dyDescent="0.3">
      <c r="H12357" s="1"/>
      <c r="K12357" s="1"/>
      <c r="O12357" s="1"/>
      <c r="P12357" s="1"/>
      <c r="T12357" s="1"/>
      <c r="U12357" s="1"/>
    </row>
    <row r="12358" spans="8:21" x14ac:dyDescent="0.3">
      <c r="H12358" s="1"/>
      <c r="K12358" s="1"/>
      <c r="O12358" s="1"/>
      <c r="P12358" s="1"/>
      <c r="T12358" s="1"/>
      <c r="U12358" s="1"/>
    </row>
    <row r="12359" spans="8:21" x14ac:dyDescent="0.3">
      <c r="H12359" s="1"/>
      <c r="K12359" s="1"/>
      <c r="O12359" s="1"/>
      <c r="P12359" s="1"/>
      <c r="T12359" s="1"/>
      <c r="U12359" s="1"/>
    </row>
    <row r="12360" spans="8:21" x14ac:dyDescent="0.3">
      <c r="H12360" s="1"/>
      <c r="K12360" s="1"/>
      <c r="O12360" s="1"/>
      <c r="P12360" s="1"/>
      <c r="T12360" s="1"/>
      <c r="U12360" s="1"/>
    </row>
    <row r="12361" spans="8:21" x14ac:dyDescent="0.3">
      <c r="H12361" s="1"/>
      <c r="K12361" s="1"/>
      <c r="O12361" s="1"/>
      <c r="P12361" s="1"/>
      <c r="T12361" s="1"/>
      <c r="U12361" s="1"/>
    </row>
    <row r="12362" spans="8:21" x14ac:dyDescent="0.3">
      <c r="H12362" s="1"/>
      <c r="K12362" s="1"/>
      <c r="O12362" s="1"/>
      <c r="P12362" s="1"/>
      <c r="T12362" s="1"/>
      <c r="U12362" s="1"/>
    </row>
    <row r="12363" spans="8:21" x14ac:dyDescent="0.3">
      <c r="H12363" s="1"/>
      <c r="K12363" s="1"/>
      <c r="O12363" s="1"/>
      <c r="P12363" s="1"/>
      <c r="T12363" s="1"/>
      <c r="U12363" s="1"/>
    </row>
    <row r="12364" spans="8:21" x14ac:dyDescent="0.3">
      <c r="H12364" s="1"/>
      <c r="K12364" s="1"/>
      <c r="O12364" s="1"/>
      <c r="P12364" s="1"/>
      <c r="T12364" s="1"/>
      <c r="U12364" s="1"/>
    </row>
    <row r="12365" spans="8:21" x14ac:dyDescent="0.3">
      <c r="H12365" s="1"/>
      <c r="K12365" s="1"/>
      <c r="O12365" s="1"/>
      <c r="P12365" s="1"/>
      <c r="T12365" s="1"/>
      <c r="U12365" s="1"/>
    </row>
    <row r="12366" spans="8:21" x14ac:dyDescent="0.3">
      <c r="H12366" s="1"/>
      <c r="K12366" s="1"/>
      <c r="O12366" s="1"/>
      <c r="P12366" s="1"/>
      <c r="T12366" s="1"/>
      <c r="U12366" s="1"/>
    </row>
    <row r="12367" spans="8:21" x14ac:dyDescent="0.3">
      <c r="H12367" s="1"/>
      <c r="K12367" s="1"/>
      <c r="O12367" s="1"/>
      <c r="P12367" s="1"/>
      <c r="T12367" s="1"/>
      <c r="U12367" s="1"/>
    </row>
    <row r="12368" spans="8:21" x14ac:dyDescent="0.3">
      <c r="H12368" s="1"/>
      <c r="K12368" s="1"/>
      <c r="O12368" s="1"/>
      <c r="P12368" s="1"/>
      <c r="T12368" s="1"/>
      <c r="U12368" s="1"/>
    </row>
    <row r="12369" spans="8:21" x14ac:dyDescent="0.3">
      <c r="H12369" s="1"/>
      <c r="K12369" s="1"/>
      <c r="O12369" s="1"/>
      <c r="P12369" s="1"/>
      <c r="T12369" s="1"/>
      <c r="U12369" s="1"/>
    </row>
    <row r="12370" spans="8:21" x14ac:dyDescent="0.3">
      <c r="H12370" s="1"/>
      <c r="K12370" s="1"/>
      <c r="O12370" s="1"/>
      <c r="P12370" s="1"/>
      <c r="T12370" s="1"/>
      <c r="U12370" s="1"/>
    </row>
    <row r="12371" spans="8:21" x14ac:dyDescent="0.3">
      <c r="H12371" s="1"/>
      <c r="K12371" s="1"/>
      <c r="O12371" s="1"/>
      <c r="P12371" s="1"/>
      <c r="T12371" s="1"/>
      <c r="U12371" s="1"/>
    </row>
    <row r="12372" spans="8:21" x14ac:dyDescent="0.3">
      <c r="H12372" s="1"/>
      <c r="K12372" s="1"/>
      <c r="O12372" s="1"/>
      <c r="P12372" s="1"/>
      <c r="T12372" s="1"/>
      <c r="U12372" s="1"/>
    </row>
    <row r="12373" spans="8:21" x14ac:dyDescent="0.3">
      <c r="H12373" s="1"/>
      <c r="K12373" s="1"/>
      <c r="O12373" s="1"/>
      <c r="P12373" s="1"/>
      <c r="T12373" s="1"/>
      <c r="U12373" s="1"/>
    </row>
    <row r="12374" spans="8:21" x14ac:dyDescent="0.3">
      <c r="H12374" s="1"/>
      <c r="K12374" s="1"/>
      <c r="O12374" s="1"/>
      <c r="P12374" s="1"/>
      <c r="T12374" s="1"/>
      <c r="U12374" s="1"/>
    </row>
    <row r="12375" spans="8:21" x14ac:dyDescent="0.3">
      <c r="H12375" s="1"/>
      <c r="K12375" s="1"/>
      <c r="O12375" s="1"/>
      <c r="P12375" s="1"/>
      <c r="T12375" s="1"/>
      <c r="U12375" s="1"/>
    </row>
    <row r="12376" spans="8:21" x14ac:dyDescent="0.3">
      <c r="H12376" s="1"/>
      <c r="K12376" s="1"/>
      <c r="O12376" s="1"/>
      <c r="P12376" s="1"/>
      <c r="T12376" s="1"/>
      <c r="U12376" s="1"/>
    </row>
    <row r="12377" spans="8:21" x14ac:dyDescent="0.3">
      <c r="H12377" s="1"/>
      <c r="K12377" s="1"/>
      <c r="O12377" s="1"/>
      <c r="P12377" s="1"/>
      <c r="T12377" s="1"/>
      <c r="U12377" s="1"/>
    </row>
    <row r="12378" spans="8:21" x14ac:dyDescent="0.3">
      <c r="H12378" s="1"/>
      <c r="K12378" s="1"/>
      <c r="O12378" s="1"/>
      <c r="P12378" s="1"/>
      <c r="T12378" s="1"/>
      <c r="U12378" s="1"/>
    </row>
    <row r="12379" spans="8:21" x14ac:dyDescent="0.3">
      <c r="H12379" s="1"/>
      <c r="K12379" s="1"/>
      <c r="O12379" s="1"/>
      <c r="P12379" s="1"/>
      <c r="T12379" s="1"/>
      <c r="U12379" s="1"/>
    </row>
    <row r="12380" spans="8:21" x14ac:dyDescent="0.3">
      <c r="H12380" s="1"/>
      <c r="K12380" s="1"/>
      <c r="O12380" s="1"/>
      <c r="P12380" s="1"/>
      <c r="T12380" s="1"/>
      <c r="U12380" s="1"/>
    </row>
    <row r="12381" spans="8:21" x14ac:dyDescent="0.3">
      <c r="H12381" s="1"/>
      <c r="K12381" s="1"/>
      <c r="O12381" s="1"/>
      <c r="P12381" s="1"/>
      <c r="T12381" s="1"/>
      <c r="U12381" s="1"/>
    </row>
    <row r="12382" spans="8:21" x14ac:dyDescent="0.3">
      <c r="H12382" s="1"/>
      <c r="K12382" s="1"/>
      <c r="O12382" s="1"/>
      <c r="P12382" s="1"/>
      <c r="T12382" s="1"/>
      <c r="U12382" s="1"/>
    </row>
    <row r="12383" spans="8:21" x14ac:dyDescent="0.3">
      <c r="H12383" s="1"/>
      <c r="K12383" s="1"/>
      <c r="O12383" s="1"/>
      <c r="P12383" s="1"/>
      <c r="T12383" s="1"/>
      <c r="U12383" s="1"/>
    </row>
    <row r="12384" spans="8:21" x14ac:dyDescent="0.3">
      <c r="H12384" s="1"/>
      <c r="K12384" s="1"/>
      <c r="O12384" s="1"/>
      <c r="P12384" s="1"/>
      <c r="T12384" s="1"/>
      <c r="U12384" s="1"/>
    </row>
    <row r="12385" spans="8:21" x14ac:dyDescent="0.3">
      <c r="H12385" s="1"/>
      <c r="K12385" s="1"/>
      <c r="O12385" s="1"/>
      <c r="P12385" s="1"/>
      <c r="T12385" s="1"/>
      <c r="U12385" s="1"/>
    </row>
    <row r="12386" spans="8:21" x14ac:dyDescent="0.3">
      <c r="H12386" s="1"/>
      <c r="K12386" s="1"/>
      <c r="O12386" s="1"/>
      <c r="P12386" s="1"/>
      <c r="T12386" s="1"/>
      <c r="U12386" s="1"/>
    </row>
    <row r="12387" spans="8:21" x14ac:dyDescent="0.3">
      <c r="H12387" s="1"/>
      <c r="K12387" s="1"/>
      <c r="O12387" s="1"/>
      <c r="P12387" s="1"/>
      <c r="T12387" s="1"/>
      <c r="U12387" s="1"/>
    </row>
    <row r="12388" spans="8:21" x14ac:dyDescent="0.3">
      <c r="H12388" s="1"/>
      <c r="K12388" s="1"/>
      <c r="O12388" s="1"/>
      <c r="P12388" s="1"/>
      <c r="T12388" s="1"/>
      <c r="U12388" s="1"/>
    </row>
    <row r="12389" spans="8:21" x14ac:dyDescent="0.3">
      <c r="H12389" s="1"/>
      <c r="K12389" s="1"/>
      <c r="O12389" s="1"/>
      <c r="P12389" s="1"/>
      <c r="T12389" s="1"/>
      <c r="U12389" s="1"/>
    </row>
    <row r="12390" spans="8:21" x14ac:dyDescent="0.3">
      <c r="H12390" s="1"/>
      <c r="K12390" s="1"/>
      <c r="O12390" s="1"/>
      <c r="P12390" s="1"/>
      <c r="T12390" s="1"/>
      <c r="U12390" s="1"/>
    </row>
    <row r="12391" spans="8:21" x14ac:dyDescent="0.3">
      <c r="H12391" s="1"/>
      <c r="K12391" s="1"/>
      <c r="O12391" s="1"/>
      <c r="P12391" s="1"/>
      <c r="T12391" s="1"/>
      <c r="U12391" s="1"/>
    </row>
    <row r="12392" spans="8:21" x14ac:dyDescent="0.3">
      <c r="H12392" s="1"/>
      <c r="K12392" s="1"/>
      <c r="O12392" s="1"/>
      <c r="P12392" s="1"/>
      <c r="T12392" s="1"/>
      <c r="U12392" s="1"/>
    </row>
    <row r="12393" spans="8:21" x14ac:dyDescent="0.3">
      <c r="H12393" s="1"/>
      <c r="K12393" s="1"/>
      <c r="O12393" s="1"/>
      <c r="P12393" s="1"/>
      <c r="T12393" s="1"/>
      <c r="U12393" s="1"/>
    </row>
    <row r="12394" spans="8:21" x14ac:dyDescent="0.3">
      <c r="H12394" s="1"/>
      <c r="K12394" s="1"/>
      <c r="O12394" s="1"/>
      <c r="P12394" s="1"/>
      <c r="T12394" s="1"/>
      <c r="U12394" s="1"/>
    </row>
    <row r="12395" spans="8:21" x14ac:dyDescent="0.3">
      <c r="H12395" s="1"/>
      <c r="K12395" s="1"/>
      <c r="O12395" s="1"/>
      <c r="P12395" s="1"/>
      <c r="T12395" s="1"/>
      <c r="U12395" s="1"/>
    </row>
    <row r="12396" spans="8:21" x14ac:dyDescent="0.3">
      <c r="H12396" s="1"/>
      <c r="K12396" s="1"/>
      <c r="O12396" s="1"/>
      <c r="P12396" s="1"/>
      <c r="T12396" s="1"/>
      <c r="U12396" s="1"/>
    </row>
    <row r="12397" spans="8:21" x14ac:dyDescent="0.3">
      <c r="H12397" s="1"/>
      <c r="K12397" s="1"/>
      <c r="O12397" s="1"/>
      <c r="P12397" s="1"/>
      <c r="T12397" s="1"/>
      <c r="U12397" s="1"/>
    </row>
    <row r="12398" spans="8:21" x14ac:dyDescent="0.3">
      <c r="H12398" s="1"/>
      <c r="K12398" s="1"/>
      <c r="O12398" s="1"/>
      <c r="P12398" s="1"/>
      <c r="T12398" s="1"/>
      <c r="U12398" s="1"/>
    </row>
    <row r="12399" spans="8:21" x14ac:dyDescent="0.3">
      <c r="H12399" s="1"/>
      <c r="K12399" s="1"/>
      <c r="O12399" s="1"/>
      <c r="P12399" s="1"/>
      <c r="T12399" s="1"/>
      <c r="U12399" s="1"/>
    </row>
    <row r="12400" spans="8:21" x14ac:dyDescent="0.3">
      <c r="H12400" s="1"/>
      <c r="K12400" s="1"/>
      <c r="O12400" s="1"/>
      <c r="P12400" s="1"/>
      <c r="T12400" s="1"/>
      <c r="U12400" s="1"/>
    </row>
    <row r="12401" spans="8:21" x14ac:dyDescent="0.3">
      <c r="H12401" s="1"/>
      <c r="K12401" s="1"/>
      <c r="O12401" s="1"/>
      <c r="P12401" s="1"/>
      <c r="T12401" s="1"/>
      <c r="U12401" s="1"/>
    </row>
    <row r="12402" spans="8:21" x14ac:dyDescent="0.3">
      <c r="H12402" s="1"/>
      <c r="K12402" s="1"/>
      <c r="O12402" s="1"/>
      <c r="P12402" s="1"/>
      <c r="T12402" s="1"/>
      <c r="U12402" s="1"/>
    </row>
    <row r="12403" spans="8:21" x14ac:dyDescent="0.3">
      <c r="H12403" s="1"/>
      <c r="K12403" s="1"/>
      <c r="O12403" s="1"/>
      <c r="P12403" s="1"/>
      <c r="T12403" s="1"/>
      <c r="U12403" s="1"/>
    </row>
    <row r="12404" spans="8:21" x14ac:dyDescent="0.3">
      <c r="H12404" s="1"/>
      <c r="K12404" s="1"/>
      <c r="O12404" s="1"/>
      <c r="P12404" s="1"/>
      <c r="T12404" s="1"/>
      <c r="U12404" s="1"/>
    </row>
    <row r="12405" spans="8:21" x14ac:dyDescent="0.3">
      <c r="H12405" s="1"/>
      <c r="K12405" s="1"/>
      <c r="O12405" s="1"/>
      <c r="P12405" s="1"/>
      <c r="T12405" s="1"/>
      <c r="U12405" s="1"/>
    </row>
    <row r="12406" spans="8:21" x14ac:dyDescent="0.3">
      <c r="H12406" s="1"/>
      <c r="K12406" s="1"/>
      <c r="O12406" s="1"/>
      <c r="P12406" s="1"/>
      <c r="T12406" s="1"/>
      <c r="U12406" s="1"/>
    </row>
    <row r="12407" spans="8:21" x14ac:dyDescent="0.3">
      <c r="H12407" s="1"/>
      <c r="K12407" s="1"/>
      <c r="O12407" s="1"/>
      <c r="P12407" s="1"/>
      <c r="T12407" s="1"/>
      <c r="U12407" s="1"/>
    </row>
    <row r="12408" spans="8:21" x14ac:dyDescent="0.3">
      <c r="H12408" s="1"/>
      <c r="K12408" s="1"/>
      <c r="O12408" s="1"/>
      <c r="P12408" s="1"/>
      <c r="T12408" s="1"/>
      <c r="U12408" s="1"/>
    </row>
    <row r="12409" spans="8:21" x14ac:dyDescent="0.3">
      <c r="H12409" s="1"/>
      <c r="K12409" s="1"/>
      <c r="O12409" s="1"/>
      <c r="P12409" s="1"/>
      <c r="T12409" s="1"/>
      <c r="U12409" s="1"/>
    </row>
    <row r="12410" spans="8:21" x14ac:dyDescent="0.3">
      <c r="H12410" s="1"/>
      <c r="K12410" s="1"/>
      <c r="O12410" s="1"/>
      <c r="P12410" s="1"/>
      <c r="T12410" s="1"/>
      <c r="U12410" s="1"/>
    </row>
    <row r="12411" spans="8:21" x14ac:dyDescent="0.3">
      <c r="H12411" s="1"/>
      <c r="K12411" s="1"/>
      <c r="O12411" s="1"/>
      <c r="P12411" s="1"/>
      <c r="T12411" s="1"/>
      <c r="U12411" s="1"/>
    </row>
    <row r="12412" spans="8:21" x14ac:dyDescent="0.3">
      <c r="H12412" s="1"/>
      <c r="K12412" s="1"/>
      <c r="O12412" s="1"/>
      <c r="P12412" s="1"/>
      <c r="T12412" s="1"/>
      <c r="U12412" s="1"/>
    </row>
    <row r="12413" spans="8:21" x14ac:dyDescent="0.3">
      <c r="H12413" s="1"/>
      <c r="K12413" s="1"/>
      <c r="O12413" s="1"/>
      <c r="P12413" s="1"/>
      <c r="T12413" s="1"/>
      <c r="U12413" s="1"/>
    </row>
    <row r="12414" spans="8:21" x14ac:dyDescent="0.3">
      <c r="H12414" s="1"/>
      <c r="K12414" s="1"/>
      <c r="O12414" s="1"/>
      <c r="P12414" s="1"/>
      <c r="T12414" s="1"/>
      <c r="U12414" s="1"/>
    </row>
    <row r="12415" spans="8:21" x14ac:dyDescent="0.3">
      <c r="H12415" s="1"/>
      <c r="K12415" s="1"/>
      <c r="O12415" s="1"/>
      <c r="P12415" s="1"/>
      <c r="T12415" s="1"/>
      <c r="U12415" s="1"/>
    </row>
    <row r="12416" spans="8:21" x14ac:dyDescent="0.3">
      <c r="H12416" s="1"/>
      <c r="K12416" s="1"/>
      <c r="O12416" s="1"/>
      <c r="P12416" s="1"/>
      <c r="T12416" s="1"/>
      <c r="U12416" s="1"/>
    </row>
    <row r="12417" spans="8:21" x14ac:dyDescent="0.3">
      <c r="H12417" s="1"/>
      <c r="K12417" s="1"/>
      <c r="O12417" s="1"/>
      <c r="P12417" s="1"/>
      <c r="T12417" s="1"/>
      <c r="U12417" s="1"/>
    </row>
    <row r="12418" spans="8:21" x14ac:dyDescent="0.3">
      <c r="H12418" s="1"/>
      <c r="K12418" s="1"/>
      <c r="O12418" s="1"/>
      <c r="P12418" s="1"/>
      <c r="T12418" s="1"/>
      <c r="U12418" s="1"/>
    </row>
    <row r="12419" spans="8:21" x14ac:dyDescent="0.3">
      <c r="H12419" s="1"/>
      <c r="K12419" s="1"/>
      <c r="O12419" s="1"/>
      <c r="P12419" s="1"/>
      <c r="T12419" s="1"/>
      <c r="U12419" s="1"/>
    </row>
    <row r="12420" spans="8:21" x14ac:dyDescent="0.3">
      <c r="H12420" s="1"/>
      <c r="K12420" s="1"/>
      <c r="O12420" s="1"/>
      <c r="P12420" s="1"/>
      <c r="T12420" s="1"/>
      <c r="U12420" s="1"/>
    </row>
    <row r="12421" spans="8:21" x14ac:dyDescent="0.3">
      <c r="H12421" s="1"/>
      <c r="K12421" s="1"/>
      <c r="O12421" s="1"/>
      <c r="P12421" s="1"/>
      <c r="T12421" s="1"/>
      <c r="U12421" s="1"/>
    </row>
    <row r="12422" spans="8:21" x14ac:dyDescent="0.3">
      <c r="H12422" s="1"/>
      <c r="K12422" s="1"/>
      <c r="O12422" s="1"/>
      <c r="P12422" s="1"/>
      <c r="T12422" s="1"/>
      <c r="U12422" s="1"/>
    </row>
    <row r="12423" spans="8:21" x14ac:dyDescent="0.3">
      <c r="H12423" s="1"/>
      <c r="K12423" s="1"/>
      <c r="O12423" s="1"/>
      <c r="P12423" s="1"/>
      <c r="T12423" s="1"/>
      <c r="U12423" s="1"/>
    </row>
    <row r="12424" spans="8:21" x14ac:dyDescent="0.3">
      <c r="H12424" s="1"/>
      <c r="K12424" s="1"/>
      <c r="O12424" s="1"/>
      <c r="P12424" s="1"/>
      <c r="T12424" s="1"/>
      <c r="U12424" s="1"/>
    </row>
    <row r="12425" spans="8:21" x14ac:dyDescent="0.3">
      <c r="H12425" s="1"/>
      <c r="K12425" s="1"/>
      <c r="O12425" s="1"/>
      <c r="P12425" s="1"/>
      <c r="T12425" s="1"/>
      <c r="U12425" s="1"/>
    </row>
    <row r="12426" spans="8:21" x14ac:dyDescent="0.3">
      <c r="H12426" s="1"/>
      <c r="K12426" s="1"/>
      <c r="O12426" s="1"/>
      <c r="P12426" s="1"/>
      <c r="T12426" s="1"/>
      <c r="U12426" s="1"/>
    </row>
    <row r="12427" spans="8:21" x14ac:dyDescent="0.3">
      <c r="H12427" s="1"/>
      <c r="K12427" s="1"/>
      <c r="O12427" s="1"/>
      <c r="P12427" s="1"/>
      <c r="T12427" s="1"/>
      <c r="U12427" s="1"/>
    </row>
    <row r="12428" spans="8:21" x14ac:dyDescent="0.3">
      <c r="H12428" s="1"/>
      <c r="K12428" s="1"/>
      <c r="O12428" s="1"/>
      <c r="P12428" s="1"/>
      <c r="T12428" s="1"/>
      <c r="U12428" s="1"/>
    </row>
    <row r="12429" spans="8:21" x14ac:dyDescent="0.3">
      <c r="H12429" s="1"/>
      <c r="K12429" s="1"/>
      <c r="O12429" s="1"/>
      <c r="P12429" s="1"/>
      <c r="T12429" s="1"/>
      <c r="U12429" s="1"/>
    </row>
    <row r="12430" spans="8:21" x14ac:dyDescent="0.3">
      <c r="H12430" s="1"/>
      <c r="K12430" s="1"/>
      <c r="O12430" s="1"/>
      <c r="P12430" s="1"/>
      <c r="T12430" s="1"/>
      <c r="U12430" s="1"/>
    </row>
    <row r="12431" spans="8:21" x14ac:dyDescent="0.3">
      <c r="H12431" s="1"/>
      <c r="K12431" s="1"/>
      <c r="O12431" s="1"/>
      <c r="P12431" s="1"/>
      <c r="T12431" s="1"/>
      <c r="U12431" s="1"/>
    </row>
    <row r="12432" spans="8:21" x14ac:dyDescent="0.3">
      <c r="H12432" s="1"/>
      <c r="K12432" s="1"/>
      <c r="O12432" s="1"/>
      <c r="P12432" s="1"/>
      <c r="T12432" s="1"/>
      <c r="U12432" s="1"/>
    </row>
    <row r="12433" spans="8:21" x14ac:dyDescent="0.3">
      <c r="H12433" s="1"/>
      <c r="K12433" s="1"/>
      <c r="O12433" s="1"/>
      <c r="P12433" s="1"/>
      <c r="T12433" s="1"/>
      <c r="U12433" s="1"/>
    </row>
    <row r="12434" spans="8:21" x14ac:dyDescent="0.3">
      <c r="H12434" s="1"/>
      <c r="K12434" s="1"/>
      <c r="O12434" s="1"/>
      <c r="P12434" s="1"/>
      <c r="T12434" s="1"/>
      <c r="U12434" s="1"/>
    </row>
    <row r="12435" spans="8:21" x14ac:dyDescent="0.3">
      <c r="H12435" s="1"/>
      <c r="K12435" s="1"/>
      <c r="O12435" s="1"/>
      <c r="P12435" s="1"/>
      <c r="T12435" s="1"/>
      <c r="U12435" s="1"/>
    </row>
    <row r="12436" spans="8:21" x14ac:dyDescent="0.3">
      <c r="H12436" s="1"/>
      <c r="K12436" s="1"/>
      <c r="O12436" s="1"/>
      <c r="P12436" s="1"/>
      <c r="T12436" s="1"/>
      <c r="U12436" s="1"/>
    </row>
    <row r="12437" spans="8:21" x14ac:dyDescent="0.3">
      <c r="H12437" s="1"/>
      <c r="K12437" s="1"/>
      <c r="O12437" s="1"/>
      <c r="P12437" s="1"/>
      <c r="T12437" s="1"/>
      <c r="U12437" s="1"/>
    </row>
    <row r="12438" spans="8:21" x14ac:dyDescent="0.3">
      <c r="H12438" s="1"/>
      <c r="K12438" s="1"/>
      <c r="O12438" s="1"/>
      <c r="P12438" s="1"/>
      <c r="T12438" s="1"/>
      <c r="U12438" s="1"/>
    </row>
    <row r="12439" spans="8:21" x14ac:dyDescent="0.3">
      <c r="H12439" s="1"/>
      <c r="K12439" s="1"/>
      <c r="O12439" s="1"/>
      <c r="P12439" s="1"/>
      <c r="T12439" s="1"/>
      <c r="U12439" s="1"/>
    </row>
    <row r="12440" spans="8:21" x14ac:dyDescent="0.3">
      <c r="H12440" s="1"/>
      <c r="K12440" s="1"/>
      <c r="O12440" s="1"/>
      <c r="P12440" s="1"/>
      <c r="T12440" s="1"/>
      <c r="U12440" s="1"/>
    </row>
    <row r="12441" spans="8:21" x14ac:dyDescent="0.3">
      <c r="H12441" s="1"/>
      <c r="K12441" s="1"/>
      <c r="O12441" s="1"/>
      <c r="P12441" s="1"/>
      <c r="T12441" s="1"/>
      <c r="U12441" s="1"/>
    </row>
    <row r="12442" spans="8:21" x14ac:dyDescent="0.3">
      <c r="H12442" s="1"/>
      <c r="K12442" s="1"/>
      <c r="O12442" s="1"/>
      <c r="P12442" s="1"/>
      <c r="T12442" s="1"/>
      <c r="U12442" s="1"/>
    </row>
    <row r="12443" spans="8:21" x14ac:dyDescent="0.3">
      <c r="H12443" s="1"/>
      <c r="K12443" s="1"/>
      <c r="O12443" s="1"/>
      <c r="P12443" s="1"/>
      <c r="T12443" s="1"/>
      <c r="U12443" s="1"/>
    </row>
    <row r="12444" spans="8:21" x14ac:dyDescent="0.3">
      <c r="H12444" s="1"/>
      <c r="K12444" s="1"/>
      <c r="O12444" s="1"/>
      <c r="P12444" s="1"/>
      <c r="T12444" s="1"/>
      <c r="U12444" s="1"/>
    </row>
    <row r="12445" spans="8:21" x14ac:dyDescent="0.3">
      <c r="H12445" s="1"/>
      <c r="K12445" s="1"/>
      <c r="O12445" s="1"/>
      <c r="P12445" s="1"/>
      <c r="T12445" s="1"/>
      <c r="U12445" s="1"/>
    </row>
    <row r="12446" spans="8:21" x14ac:dyDescent="0.3">
      <c r="H12446" s="1"/>
      <c r="K12446" s="1"/>
      <c r="O12446" s="1"/>
      <c r="P12446" s="1"/>
      <c r="T12446" s="1"/>
      <c r="U12446" s="1"/>
    </row>
    <row r="12447" spans="8:21" x14ac:dyDescent="0.3">
      <c r="H12447" s="1"/>
      <c r="K12447" s="1"/>
      <c r="O12447" s="1"/>
      <c r="P12447" s="1"/>
      <c r="T12447" s="1"/>
      <c r="U12447" s="1"/>
    </row>
    <row r="12448" spans="8:21" x14ac:dyDescent="0.3">
      <c r="H12448" s="1"/>
      <c r="K12448" s="1"/>
      <c r="O12448" s="1"/>
      <c r="P12448" s="1"/>
      <c r="T12448" s="1"/>
      <c r="U12448" s="1"/>
    </row>
    <row r="12449" spans="8:21" x14ac:dyDescent="0.3">
      <c r="H12449" s="1"/>
      <c r="K12449" s="1"/>
      <c r="O12449" s="1"/>
      <c r="P12449" s="1"/>
      <c r="T12449" s="1"/>
      <c r="U12449" s="1"/>
    </row>
    <row r="12450" spans="8:21" x14ac:dyDescent="0.3">
      <c r="H12450" s="1"/>
      <c r="K12450" s="1"/>
      <c r="O12450" s="1"/>
      <c r="P12450" s="1"/>
      <c r="T12450" s="1"/>
      <c r="U12450" s="1"/>
    </row>
    <row r="12451" spans="8:21" x14ac:dyDescent="0.3">
      <c r="H12451" s="1"/>
      <c r="K12451" s="1"/>
      <c r="O12451" s="1"/>
      <c r="P12451" s="1"/>
      <c r="T12451" s="1"/>
      <c r="U12451" s="1"/>
    </row>
    <row r="12452" spans="8:21" x14ac:dyDescent="0.3">
      <c r="H12452" s="1"/>
      <c r="K12452" s="1"/>
      <c r="O12452" s="1"/>
      <c r="P12452" s="1"/>
      <c r="T12452" s="1"/>
      <c r="U12452" s="1"/>
    </row>
    <row r="12453" spans="8:21" x14ac:dyDescent="0.3">
      <c r="H12453" s="1"/>
      <c r="K12453" s="1"/>
      <c r="O12453" s="1"/>
      <c r="P12453" s="1"/>
      <c r="T12453" s="1"/>
      <c r="U12453" s="1"/>
    </row>
    <row r="12454" spans="8:21" x14ac:dyDescent="0.3">
      <c r="H12454" s="1"/>
      <c r="K12454" s="1"/>
      <c r="O12454" s="1"/>
      <c r="P12454" s="1"/>
      <c r="T12454" s="1"/>
      <c r="U12454" s="1"/>
    </row>
    <row r="12455" spans="8:21" x14ac:dyDescent="0.3">
      <c r="H12455" s="1"/>
      <c r="K12455" s="1"/>
      <c r="O12455" s="1"/>
      <c r="P12455" s="1"/>
      <c r="T12455" s="1"/>
      <c r="U12455" s="1"/>
    </row>
    <row r="12456" spans="8:21" x14ac:dyDescent="0.3">
      <c r="H12456" s="1"/>
      <c r="K12456" s="1"/>
      <c r="O12456" s="1"/>
      <c r="P12456" s="1"/>
      <c r="T12456" s="1"/>
      <c r="U12456" s="1"/>
    </row>
    <row r="12457" spans="8:21" x14ac:dyDescent="0.3">
      <c r="H12457" s="1"/>
      <c r="K12457" s="1"/>
      <c r="O12457" s="1"/>
      <c r="P12457" s="1"/>
      <c r="T12457" s="1"/>
      <c r="U12457" s="1"/>
    </row>
    <row r="12458" spans="8:21" x14ac:dyDescent="0.3">
      <c r="H12458" s="1"/>
      <c r="K12458" s="1"/>
      <c r="O12458" s="1"/>
      <c r="P12458" s="1"/>
      <c r="T12458" s="1"/>
      <c r="U12458" s="1"/>
    </row>
    <row r="12459" spans="8:21" x14ac:dyDescent="0.3">
      <c r="H12459" s="1"/>
      <c r="K12459" s="1"/>
      <c r="O12459" s="1"/>
      <c r="P12459" s="1"/>
      <c r="T12459" s="1"/>
      <c r="U12459" s="1"/>
    </row>
    <row r="12460" spans="8:21" x14ac:dyDescent="0.3">
      <c r="H12460" s="1"/>
      <c r="K12460" s="1"/>
      <c r="O12460" s="1"/>
      <c r="P12460" s="1"/>
      <c r="T12460" s="1"/>
      <c r="U12460" s="1"/>
    </row>
    <row r="12461" spans="8:21" x14ac:dyDescent="0.3">
      <c r="H12461" s="1"/>
      <c r="K12461" s="1"/>
      <c r="O12461" s="1"/>
      <c r="P12461" s="1"/>
      <c r="T12461" s="1"/>
      <c r="U12461" s="1"/>
    </row>
    <row r="12462" spans="8:21" x14ac:dyDescent="0.3">
      <c r="H12462" s="1"/>
      <c r="K12462" s="1"/>
      <c r="O12462" s="1"/>
      <c r="P12462" s="1"/>
      <c r="T12462" s="1"/>
      <c r="U12462" s="1"/>
    </row>
    <row r="12463" spans="8:21" x14ac:dyDescent="0.3">
      <c r="H12463" s="1"/>
      <c r="K12463" s="1"/>
      <c r="O12463" s="1"/>
      <c r="P12463" s="1"/>
      <c r="T12463" s="1"/>
      <c r="U12463" s="1"/>
    </row>
    <row r="12464" spans="8:21" x14ac:dyDescent="0.3">
      <c r="H12464" s="1"/>
      <c r="K12464" s="1"/>
      <c r="O12464" s="1"/>
      <c r="P12464" s="1"/>
      <c r="T12464" s="1"/>
      <c r="U12464" s="1"/>
    </row>
    <row r="12465" spans="8:21" x14ac:dyDescent="0.3">
      <c r="H12465" s="1"/>
      <c r="K12465" s="1"/>
      <c r="O12465" s="1"/>
      <c r="P12465" s="1"/>
      <c r="T12465" s="1"/>
      <c r="U12465" s="1"/>
    </row>
    <row r="12466" spans="8:21" x14ac:dyDescent="0.3">
      <c r="H12466" s="1"/>
      <c r="K12466" s="1"/>
      <c r="O12466" s="1"/>
      <c r="P12466" s="1"/>
      <c r="T12466" s="1"/>
      <c r="U12466" s="1"/>
    </row>
    <row r="12467" spans="8:21" x14ac:dyDescent="0.3">
      <c r="H12467" s="1"/>
      <c r="K12467" s="1"/>
      <c r="O12467" s="1"/>
      <c r="P12467" s="1"/>
      <c r="T12467" s="1"/>
      <c r="U12467" s="1"/>
    </row>
    <row r="12468" spans="8:21" x14ac:dyDescent="0.3">
      <c r="H12468" s="1"/>
      <c r="K12468" s="1"/>
      <c r="O12468" s="1"/>
      <c r="P12468" s="1"/>
      <c r="T12468" s="1"/>
      <c r="U12468" s="1"/>
    </row>
    <row r="12469" spans="8:21" x14ac:dyDescent="0.3">
      <c r="H12469" s="1"/>
      <c r="K12469" s="1"/>
      <c r="O12469" s="1"/>
      <c r="P12469" s="1"/>
      <c r="T12469" s="1"/>
      <c r="U12469" s="1"/>
    </row>
    <row r="12470" spans="8:21" x14ac:dyDescent="0.3">
      <c r="H12470" s="1"/>
      <c r="K12470" s="1"/>
      <c r="O12470" s="1"/>
      <c r="P12470" s="1"/>
      <c r="T12470" s="1"/>
      <c r="U12470" s="1"/>
    </row>
    <row r="12471" spans="8:21" x14ac:dyDescent="0.3">
      <c r="H12471" s="1"/>
      <c r="K12471" s="1"/>
      <c r="O12471" s="1"/>
      <c r="P12471" s="1"/>
      <c r="T12471" s="1"/>
      <c r="U12471" s="1"/>
    </row>
    <row r="12472" spans="8:21" x14ac:dyDescent="0.3">
      <c r="H12472" s="1"/>
      <c r="K12472" s="1"/>
      <c r="O12472" s="1"/>
      <c r="P12472" s="1"/>
      <c r="T12472" s="1"/>
      <c r="U12472" s="1"/>
    </row>
    <row r="12473" spans="8:21" x14ac:dyDescent="0.3">
      <c r="H12473" s="1"/>
      <c r="K12473" s="1"/>
      <c r="O12473" s="1"/>
      <c r="P12473" s="1"/>
      <c r="T12473" s="1"/>
      <c r="U12473" s="1"/>
    </row>
    <row r="12474" spans="8:21" x14ac:dyDescent="0.3">
      <c r="H12474" s="1"/>
      <c r="K12474" s="1"/>
      <c r="O12474" s="1"/>
      <c r="P12474" s="1"/>
      <c r="T12474" s="1"/>
      <c r="U12474" s="1"/>
    </row>
    <row r="12475" spans="8:21" x14ac:dyDescent="0.3">
      <c r="H12475" s="1"/>
      <c r="K12475" s="1"/>
      <c r="O12475" s="1"/>
      <c r="P12475" s="1"/>
      <c r="T12475" s="1"/>
      <c r="U12475" s="1"/>
    </row>
    <row r="12476" spans="8:21" x14ac:dyDescent="0.3">
      <c r="H12476" s="1"/>
      <c r="K12476" s="1"/>
      <c r="O12476" s="1"/>
      <c r="P12476" s="1"/>
      <c r="T12476" s="1"/>
      <c r="U12476" s="1"/>
    </row>
    <row r="12477" spans="8:21" x14ac:dyDescent="0.3">
      <c r="H12477" s="1"/>
      <c r="K12477" s="1"/>
      <c r="O12477" s="1"/>
      <c r="P12477" s="1"/>
      <c r="T12477" s="1"/>
      <c r="U12477" s="1"/>
    </row>
    <row r="12478" spans="8:21" x14ac:dyDescent="0.3">
      <c r="H12478" s="1"/>
      <c r="K12478" s="1"/>
      <c r="O12478" s="1"/>
      <c r="P12478" s="1"/>
      <c r="T12478" s="1"/>
      <c r="U12478" s="1"/>
    </row>
    <row r="12479" spans="8:21" x14ac:dyDescent="0.3">
      <c r="H12479" s="1"/>
      <c r="K12479" s="1"/>
      <c r="O12479" s="1"/>
      <c r="P12479" s="1"/>
      <c r="T12479" s="1"/>
      <c r="U12479" s="1"/>
    </row>
    <row r="12480" spans="8:21" x14ac:dyDescent="0.3">
      <c r="H12480" s="1"/>
      <c r="K12480" s="1"/>
      <c r="O12480" s="1"/>
      <c r="P12480" s="1"/>
      <c r="T12480" s="1"/>
      <c r="U12480" s="1"/>
    </row>
    <row r="12481" spans="8:21" x14ac:dyDescent="0.3">
      <c r="H12481" s="1"/>
      <c r="K12481" s="1"/>
      <c r="O12481" s="1"/>
      <c r="P12481" s="1"/>
      <c r="T12481" s="1"/>
      <c r="U12481" s="1"/>
    </row>
    <row r="12482" spans="8:21" x14ac:dyDescent="0.3">
      <c r="H12482" s="1"/>
      <c r="K12482" s="1"/>
      <c r="O12482" s="1"/>
      <c r="P12482" s="1"/>
      <c r="T12482" s="1"/>
      <c r="U12482" s="1"/>
    </row>
    <row r="12483" spans="8:21" x14ac:dyDescent="0.3">
      <c r="H12483" s="1"/>
      <c r="K12483" s="1"/>
      <c r="O12483" s="1"/>
      <c r="P12483" s="1"/>
      <c r="T12483" s="1"/>
      <c r="U12483" s="1"/>
    </row>
    <row r="12484" spans="8:21" x14ac:dyDescent="0.3">
      <c r="H12484" s="1"/>
      <c r="K12484" s="1"/>
      <c r="O12484" s="1"/>
      <c r="P12484" s="1"/>
      <c r="T12484" s="1"/>
      <c r="U12484" s="1"/>
    </row>
    <row r="12485" spans="8:21" x14ac:dyDescent="0.3">
      <c r="H12485" s="1"/>
      <c r="K12485" s="1"/>
      <c r="O12485" s="1"/>
      <c r="P12485" s="1"/>
      <c r="T12485" s="1"/>
      <c r="U12485" s="1"/>
    </row>
    <row r="12486" spans="8:21" x14ac:dyDescent="0.3">
      <c r="H12486" s="1"/>
      <c r="K12486" s="1"/>
      <c r="O12486" s="1"/>
      <c r="P12486" s="1"/>
      <c r="T12486" s="1"/>
      <c r="U12486" s="1"/>
    </row>
    <row r="12487" spans="8:21" x14ac:dyDescent="0.3">
      <c r="H12487" s="1"/>
      <c r="K12487" s="1"/>
      <c r="O12487" s="1"/>
      <c r="P12487" s="1"/>
      <c r="T12487" s="1"/>
      <c r="U12487" s="1"/>
    </row>
    <row r="12488" spans="8:21" x14ac:dyDescent="0.3">
      <c r="H12488" s="1"/>
      <c r="K12488" s="1"/>
      <c r="O12488" s="1"/>
      <c r="P12488" s="1"/>
      <c r="T12488" s="1"/>
      <c r="U12488" s="1"/>
    </row>
    <row r="12489" spans="8:21" x14ac:dyDescent="0.3">
      <c r="H12489" s="1"/>
      <c r="K12489" s="1"/>
      <c r="O12489" s="1"/>
      <c r="P12489" s="1"/>
      <c r="T12489" s="1"/>
      <c r="U12489" s="1"/>
    </row>
    <row r="12490" spans="8:21" x14ac:dyDescent="0.3">
      <c r="H12490" s="1"/>
      <c r="K12490" s="1"/>
      <c r="O12490" s="1"/>
      <c r="P12490" s="1"/>
      <c r="T12490" s="1"/>
      <c r="U12490" s="1"/>
    </row>
    <row r="12491" spans="8:21" x14ac:dyDescent="0.3">
      <c r="H12491" s="1"/>
      <c r="K12491" s="1"/>
      <c r="O12491" s="1"/>
      <c r="P12491" s="1"/>
      <c r="T12491" s="1"/>
      <c r="U12491" s="1"/>
    </row>
    <row r="12492" spans="8:21" x14ac:dyDescent="0.3">
      <c r="H12492" s="1"/>
      <c r="K12492" s="1"/>
      <c r="O12492" s="1"/>
      <c r="P12492" s="1"/>
      <c r="T12492" s="1"/>
      <c r="U12492" s="1"/>
    </row>
    <row r="12493" spans="8:21" x14ac:dyDescent="0.3">
      <c r="H12493" s="1"/>
      <c r="K12493" s="1"/>
      <c r="O12493" s="1"/>
      <c r="P12493" s="1"/>
      <c r="T12493" s="1"/>
      <c r="U12493" s="1"/>
    </row>
    <row r="12494" spans="8:21" x14ac:dyDescent="0.3">
      <c r="H12494" s="1"/>
      <c r="K12494" s="1"/>
      <c r="O12494" s="1"/>
      <c r="P12494" s="1"/>
      <c r="T12494" s="1"/>
      <c r="U12494" s="1"/>
    </row>
    <row r="12495" spans="8:21" x14ac:dyDescent="0.3">
      <c r="H12495" s="1"/>
      <c r="K12495" s="1"/>
      <c r="O12495" s="1"/>
      <c r="P12495" s="1"/>
      <c r="T12495" s="1"/>
      <c r="U12495" s="1"/>
    </row>
    <row r="12496" spans="8:21" x14ac:dyDescent="0.3">
      <c r="H12496" s="1"/>
      <c r="K12496" s="1"/>
      <c r="O12496" s="1"/>
      <c r="P12496" s="1"/>
      <c r="T12496" s="1"/>
      <c r="U12496" s="1"/>
    </row>
    <row r="12497" spans="8:21" x14ac:dyDescent="0.3">
      <c r="H12497" s="1"/>
      <c r="K12497" s="1"/>
      <c r="O12497" s="1"/>
      <c r="P12497" s="1"/>
      <c r="T12497" s="1"/>
      <c r="U12497" s="1"/>
    </row>
    <row r="12498" spans="8:21" x14ac:dyDescent="0.3">
      <c r="H12498" s="1"/>
      <c r="K12498" s="1"/>
      <c r="O12498" s="1"/>
      <c r="P12498" s="1"/>
      <c r="T12498" s="1"/>
      <c r="U12498" s="1"/>
    </row>
    <row r="12499" spans="8:21" x14ac:dyDescent="0.3">
      <c r="H12499" s="1"/>
      <c r="K12499" s="1"/>
      <c r="O12499" s="1"/>
      <c r="P12499" s="1"/>
      <c r="T12499" s="1"/>
      <c r="U12499" s="1"/>
    </row>
    <row r="12500" spans="8:21" x14ac:dyDescent="0.3">
      <c r="H12500" s="1"/>
      <c r="K12500" s="1"/>
      <c r="O12500" s="1"/>
      <c r="P12500" s="1"/>
      <c r="T12500" s="1"/>
      <c r="U12500" s="1"/>
    </row>
    <row r="12501" spans="8:21" x14ac:dyDescent="0.3">
      <c r="H12501" s="1"/>
      <c r="K12501" s="1"/>
      <c r="O12501" s="1"/>
      <c r="P12501" s="1"/>
      <c r="T12501" s="1"/>
      <c r="U12501" s="1"/>
    </row>
    <row r="12502" spans="8:21" x14ac:dyDescent="0.3">
      <c r="H12502" s="1"/>
      <c r="K12502" s="1"/>
      <c r="O12502" s="1"/>
      <c r="P12502" s="1"/>
      <c r="T12502" s="1"/>
      <c r="U12502" s="1"/>
    </row>
    <row r="12503" spans="8:21" x14ac:dyDescent="0.3">
      <c r="H12503" s="1"/>
      <c r="K12503" s="1"/>
      <c r="O12503" s="1"/>
      <c r="P12503" s="1"/>
      <c r="T12503" s="1"/>
      <c r="U12503" s="1"/>
    </row>
    <row r="12504" spans="8:21" x14ac:dyDescent="0.3">
      <c r="H12504" s="1"/>
      <c r="K12504" s="1"/>
      <c r="O12504" s="1"/>
      <c r="P12504" s="1"/>
      <c r="T12504" s="1"/>
      <c r="U12504" s="1"/>
    </row>
    <row r="12505" spans="8:21" x14ac:dyDescent="0.3">
      <c r="H12505" s="1"/>
      <c r="K12505" s="1"/>
      <c r="O12505" s="1"/>
      <c r="P12505" s="1"/>
      <c r="T12505" s="1"/>
      <c r="U12505" s="1"/>
    </row>
    <row r="12506" spans="8:21" x14ac:dyDescent="0.3">
      <c r="H12506" s="1"/>
      <c r="K12506" s="1"/>
      <c r="O12506" s="1"/>
      <c r="P12506" s="1"/>
      <c r="T12506" s="1"/>
      <c r="U12506" s="1"/>
    </row>
    <row r="12507" spans="8:21" x14ac:dyDescent="0.3">
      <c r="H12507" s="1"/>
      <c r="K12507" s="1"/>
      <c r="O12507" s="1"/>
      <c r="P12507" s="1"/>
      <c r="T12507" s="1"/>
      <c r="U12507" s="1"/>
    </row>
    <row r="12508" spans="8:21" x14ac:dyDescent="0.3">
      <c r="H12508" s="1"/>
      <c r="K12508" s="1"/>
      <c r="O12508" s="1"/>
      <c r="P12508" s="1"/>
      <c r="T12508" s="1"/>
      <c r="U12508" s="1"/>
    </row>
    <row r="12509" spans="8:21" x14ac:dyDescent="0.3">
      <c r="H12509" s="1"/>
      <c r="K12509" s="1"/>
      <c r="O12509" s="1"/>
      <c r="P12509" s="1"/>
      <c r="T12509" s="1"/>
      <c r="U12509" s="1"/>
    </row>
    <row r="12510" spans="8:21" x14ac:dyDescent="0.3">
      <c r="H12510" s="1"/>
      <c r="K12510" s="1"/>
      <c r="O12510" s="1"/>
      <c r="P12510" s="1"/>
      <c r="T12510" s="1"/>
      <c r="U12510" s="1"/>
    </row>
    <row r="12511" spans="8:21" x14ac:dyDescent="0.3">
      <c r="H12511" s="1"/>
      <c r="K12511" s="1"/>
      <c r="O12511" s="1"/>
      <c r="P12511" s="1"/>
      <c r="T12511" s="1"/>
      <c r="U12511" s="1"/>
    </row>
    <row r="12512" spans="8:21" x14ac:dyDescent="0.3">
      <c r="H12512" s="1"/>
      <c r="K12512" s="1"/>
      <c r="O12512" s="1"/>
      <c r="P12512" s="1"/>
      <c r="T12512" s="1"/>
      <c r="U12512" s="1"/>
    </row>
    <row r="12513" spans="8:21" x14ac:dyDescent="0.3">
      <c r="H12513" s="1"/>
      <c r="K12513" s="1"/>
      <c r="O12513" s="1"/>
      <c r="P12513" s="1"/>
      <c r="T12513" s="1"/>
      <c r="U12513" s="1"/>
    </row>
    <row r="12514" spans="8:21" x14ac:dyDescent="0.3">
      <c r="H12514" s="1"/>
      <c r="K12514" s="1"/>
      <c r="O12514" s="1"/>
      <c r="P12514" s="1"/>
      <c r="T12514" s="1"/>
      <c r="U12514" s="1"/>
    </row>
    <row r="12515" spans="8:21" x14ac:dyDescent="0.3">
      <c r="H12515" s="1"/>
      <c r="K12515" s="1"/>
      <c r="O12515" s="1"/>
      <c r="P12515" s="1"/>
      <c r="T12515" s="1"/>
      <c r="U12515" s="1"/>
    </row>
    <row r="12516" spans="8:21" x14ac:dyDescent="0.3">
      <c r="H12516" s="1"/>
      <c r="K12516" s="1"/>
      <c r="O12516" s="1"/>
      <c r="P12516" s="1"/>
      <c r="T12516" s="1"/>
      <c r="U12516" s="1"/>
    </row>
    <row r="12517" spans="8:21" x14ac:dyDescent="0.3">
      <c r="H12517" s="1"/>
      <c r="K12517" s="1"/>
      <c r="O12517" s="1"/>
      <c r="P12517" s="1"/>
      <c r="T12517" s="1"/>
      <c r="U12517" s="1"/>
    </row>
    <row r="12518" spans="8:21" x14ac:dyDescent="0.3">
      <c r="H12518" s="1"/>
      <c r="K12518" s="1"/>
      <c r="O12518" s="1"/>
      <c r="P12518" s="1"/>
      <c r="T12518" s="1"/>
      <c r="U12518" s="1"/>
    </row>
    <row r="12519" spans="8:21" x14ac:dyDescent="0.3">
      <c r="H12519" s="1"/>
      <c r="K12519" s="1"/>
      <c r="O12519" s="1"/>
      <c r="P12519" s="1"/>
      <c r="T12519" s="1"/>
      <c r="U12519" s="1"/>
    </row>
    <row r="12520" spans="8:21" x14ac:dyDescent="0.3">
      <c r="H12520" s="1"/>
      <c r="K12520" s="1"/>
      <c r="O12520" s="1"/>
      <c r="P12520" s="1"/>
      <c r="T12520" s="1"/>
      <c r="U12520" s="1"/>
    </row>
    <row r="12521" spans="8:21" x14ac:dyDescent="0.3">
      <c r="H12521" s="1"/>
      <c r="K12521" s="1"/>
      <c r="O12521" s="1"/>
      <c r="P12521" s="1"/>
      <c r="T12521" s="1"/>
      <c r="U12521" s="1"/>
    </row>
    <row r="12522" spans="8:21" x14ac:dyDescent="0.3">
      <c r="H12522" s="1"/>
      <c r="K12522" s="1"/>
      <c r="O12522" s="1"/>
      <c r="P12522" s="1"/>
      <c r="T12522" s="1"/>
      <c r="U12522" s="1"/>
    </row>
    <row r="12523" spans="8:21" x14ac:dyDescent="0.3">
      <c r="H12523" s="1"/>
      <c r="K12523" s="1"/>
      <c r="O12523" s="1"/>
      <c r="P12523" s="1"/>
      <c r="T12523" s="1"/>
      <c r="U12523" s="1"/>
    </row>
    <row r="12524" spans="8:21" x14ac:dyDescent="0.3">
      <c r="H12524" s="1"/>
      <c r="K12524" s="1"/>
      <c r="O12524" s="1"/>
      <c r="P12524" s="1"/>
      <c r="T12524" s="1"/>
      <c r="U12524" s="1"/>
    </row>
    <row r="12525" spans="8:21" x14ac:dyDescent="0.3">
      <c r="H12525" s="1"/>
      <c r="K12525" s="1"/>
      <c r="O12525" s="1"/>
      <c r="P12525" s="1"/>
      <c r="T12525" s="1"/>
      <c r="U12525" s="1"/>
    </row>
    <row r="12526" spans="8:21" x14ac:dyDescent="0.3">
      <c r="H12526" s="1"/>
      <c r="K12526" s="1"/>
      <c r="O12526" s="1"/>
      <c r="P12526" s="1"/>
      <c r="T12526" s="1"/>
      <c r="U12526" s="1"/>
    </row>
    <row r="12527" spans="8:21" x14ac:dyDescent="0.3">
      <c r="H12527" s="1"/>
      <c r="K12527" s="1"/>
      <c r="O12527" s="1"/>
      <c r="P12527" s="1"/>
      <c r="T12527" s="1"/>
      <c r="U12527" s="1"/>
    </row>
    <row r="12528" spans="8:21" x14ac:dyDescent="0.3">
      <c r="H12528" s="1"/>
      <c r="K12528" s="1"/>
      <c r="O12528" s="1"/>
      <c r="P12528" s="1"/>
      <c r="T12528" s="1"/>
      <c r="U12528" s="1"/>
    </row>
    <row r="12529" spans="8:21" x14ac:dyDescent="0.3">
      <c r="H12529" s="1"/>
      <c r="K12529" s="1"/>
      <c r="O12529" s="1"/>
      <c r="P12529" s="1"/>
      <c r="T12529" s="1"/>
      <c r="U12529" s="1"/>
    </row>
    <row r="12530" spans="8:21" x14ac:dyDescent="0.3">
      <c r="H12530" s="1"/>
      <c r="K12530" s="1"/>
      <c r="O12530" s="1"/>
      <c r="P12530" s="1"/>
      <c r="T12530" s="1"/>
      <c r="U12530" s="1"/>
    </row>
    <row r="12531" spans="8:21" x14ac:dyDescent="0.3">
      <c r="H12531" s="1"/>
      <c r="K12531" s="1"/>
      <c r="O12531" s="1"/>
      <c r="P12531" s="1"/>
      <c r="T12531" s="1"/>
      <c r="U12531" s="1"/>
    </row>
    <row r="12532" spans="8:21" x14ac:dyDescent="0.3">
      <c r="H12532" s="1"/>
      <c r="K12532" s="1"/>
      <c r="O12532" s="1"/>
      <c r="P12532" s="1"/>
      <c r="T12532" s="1"/>
      <c r="U12532" s="1"/>
    </row>
    <row r="12533" spans="8:21" x14ac:dyDescent="0.3">
      <c r="H12533" s="1"/>
      <c r="K12533" s="1"/>
      <c r="O12533" s="1"/>
      <c r="P12533" s="1"/>
      <c r="T12533" s="1"/>
      <c r="U12533" s="1"/>
    </row>
    <row r="12534" spans="8:21" x14ac:dyDescent="0.3">
      <c r="H12534" s="1"/>
      <c r="K12534" s="1"/>
      <c r="O12534" s="1"/>
      <c r="P12534" s="1"/>
      <c r="T12534" s="1"/>
      <c r="U12534" s="1"/>
    </row>
    <row r="12535" spans="8:21" x14ac:dyDescent="0.3">
      <c r="H12535" s="1"/>
      <c r="K12535" s="1"/>
      <c r="O12535" s="1"/>
      <c r="P12535" s="1"/>
      <c r="T12535" s="1"/>
      <c r="U12535" s="1"/>
    </row>
    <row r="12536" spans="8:21" x14ac:dyDescent="0.3">
      <c r="H12536" s="1"/>
      <c r="K12536" s="1"/>
      <c r="O12536" s="1"/>
      <c r="P12536" s="1"/>
      <c r="T12536" s="1"/>
      <c r="U12536" s="1"/>
    </row>
    <row r="12537" spans="8:21" x14ac:dyDescent="0.3">
      <c r="H12537" s="1"/>
      <c r="K12537" s="1"/>
      <c r="O12537" s="1"/>
      <c r="P12537" s="1"/>
      <c r="T12537" s="1"/>
      <c r="U12537" s="1"/>
    </row>
    <row r="12538" spans="8:21" x14ac:dyDescent="0.3">
      <c r="H12538" s="1"/>
      <c r="K12538" s="1"/>
      <c r="O12538" s="1"/>
      <c r="P12538" s="1"/>
      <c r="T12538" s="1"/>
      <c r="U12538" s="1"/>
    </row>
    <row r="12539" spans="8:21" x14ac:dyDescent="0.3">
      <c r="H12539" s="1"/>
      <c r="K12539" s="1"/>
      <c r="O12539" s="1"/>
      <c r="P12539" s="1"/>
      <c r="T12539" s="1"/>
      <c r="U12539" s="1"/>
    </row>
    <row r="12540" spans="8:21" x14ac:dyDescent="0.3">
      <c r="H12540" s="1"/>
      <c r="K12540" s="1"/>
      <c r="O12540" s="1"/>
      <c r="P12540" s="1"/>
      <c r="T12540" s="1"/>
      <c r="U12540" s="1"/>
    </row>
    <row r="12541" spans="8:21" x14ac:dyDescent="0.3">
      <c r="H12541" s="1"/>
      <c r="K12541" s="1"/>
      <c r="O12541" s="1"/>
      <c r="P12541" s="1"/>
      <c r="T12541" s="1"/>
      <c r="U12541" s="1"/>
    </row>
    <row r="12542" spans="8:21" x14ac:dyDescent="0.3">
      <c r="H12542" s="1"/>
      <c r="K12542" s="1"/>
      <c r="O12542" s="1"/>
      <c r="P12542" s="1"/>
      <c r="T12542" s="1"/>
      <c r="U12542" s="1"/>
    </row>
    <row r="12543" spans="8:21" x14ac:dyDescent="0.3">
      <c r="H12543" s="1"/>
      <c r="K12543" s="1"/>
      <c r="O12543" s="1"/>
      <c r="P12543" s="1"/>
      <c r="T12543" s="1"/>
      <c r="U12543" s="1"/>
    </row>
    <row r="12544" spans="8:21" x14ac:dyDescent="0.3">
      <c r="H12544" s="1"/>
      <c r="K12544" s="1"/>
      <c r="O12544" s="1"/>
      <c r="P12544" s="1"/>
      <c r="T12544" s="1"/>
      <c r="U12544" s="1"/>
    </row>
    <row r="12545" spans="8:21" x14ac:dyDescent="0.3">
      <c r="H12545" s="1"/>
      <c r="K12545" s="1"/>
      <c r="O12545" s="1"/>
      <c r="P12545" s="1"/>
      <c r="T12545" s="1"/>
      <c r="U12545" s="1"/>
    </row>
    <row r="12546" spans="8:21" x14ac:dyDescent="0.3">
      <c r="H12546" s="1"/>
      <c r="K12546" s="1"/>
      <c r="O12546" s="1"/>
      <c r="P12546" s="1"/>
      <c r="T12546" s="1"/>
      <c r="U12546" s="1"/>
    </row>
    <row r="12547" spans="8:21" x14ac:dyDescent="0.3">
      <c r="H12547" s="1"/>
      <c r="K12547" s="1"/>
      <c r="O12547" s="1"/>
      <c r="P12547" s="1"/>
      <c r="T12547" s="1"/>
      <c r="U12547" s="1"/>
    </row>
    <row r="12548" spans="8:21" x14ac:dyDescent="0.3">
      <c r="H12548" s="1"/>
      <c r="K12548" s="1"/>
      <c r="O12548" s="1"/>
      <c r="P12548" s="1"/>
      <c r="T12548" s="1"/>
      <c r="U12548" s="1"/>
    </row>
    <row r="12549" spans="8:21" x14ac:dyDescent="0.3">
      <c r="H12549" s="1"/>
      <c r="K12549" s="1"/>
      <c r="O12549" s="1"/>
      <c r="P12549" s="1"/>
      <c r="T12549" s="1"/>
      <c r="U12549" s="1"/>
    </row>
    <row r="12550" spans="8:21" x14ac:dyDescent="0.3">
      <c r="H12550" s="1"/>
      <c r="K12550" s="1"/>
      <c r="O12550" s="1"/>
      <c r="P12550" s="1"/>
      <c r="T12550" s="1"/>
      <c r="U12550" s="1"/>
    </row>
    <row r="12551" spans="8:21" x14ac:dyDescent="0.3">
      <c r="H12551" s="1"/>
      <c r="K12551" s="1"/>
      <c r="O12551" s="1"/>
      <c r="P12551" s="1"/>
      <c r="T12551" s="1"/>
      <c r="U12551" s="1"/>
    </row>
    <row r="12552" spans="8:21" x14ac:dyDescent="0.3">
      <c r="H12552" s="1"/>
      <c r="K12552" s="1"/>
      <c r="O12552" s="1"/>
      <c r="P12552" s="1"/>
      <c r="T12552" s="1"/>
      <c r="U12552" s="1"/>
    </row>
    <row r="12553" spans="8:21" x14ac:dyDescent="0.3">
      <c r="H12553" s="1"/>
      <c r="K12553" s="1"/>
      <c r="O12553" s="1"/>
      <c r="P12553" s="1"/>
      <c r="T12553" s="1"/>
      <c r="U12553" s="1"/>
    </row>
    <row r="12554" spans="8:21" x14ac:dyDescent="0.3">
      <c r="H12554" s="1"/>
      <c r="K12554" s="1"/>
      <c r="O12554" s="1"/>
      <c r="P12554" s="1"/>
      <c r="T12554" s="1"/>
      <c r="U12554" s="1"/>
    </row>
    <row r="12555" spans="8:21" x14ac:dyDescent="0.3">
      <c r="H12555" s="1"/>
      <c r="K12555" s="1"/>
      <c r="O12555" s="1"/>
      <c r="P12555" s="1"/>
      <c r="T12555" s="1"/>
      <c r="U12555" s="1"/>
    </row>
    <row r="12556" spans="8:21" x14ac:dyDescent="0.3">
      <c r="H12556" s="1"/>
      <c r="K12556" s="1"/>
      <c r="O12556" s="1"/>
      <c r="P12556" s="1"/>
      <c r="T12556" s="1"/>
      <c r="U12556" s="1"/>
    </row>
    <row r="12557" spans="8:21" x14ac:dyDescent="0.3">
      <c r="H12557" s="1"/>
      <c r="K12557" s="1"/>
      <c r="O12557" s="1"/>
      <c r="P12557" s="1"/>
      <c r="T12557" s="1"/>
      <c r="U12557" s="1"/>
    </row>
    <row r="12558" spans="8:21" x14ac:dyDescent="0.3">
      <c r="H12558" s="1"/>
      <c r="K12558" s="1"/>
      <c r="O12558" s="1"/>
      <c r="P12558" s="1"/>
      <c r="T12558" s="1"/>
      <c r="U12558" s="1"/>
    </row>
    <row r="12559" spans="8:21" x14ac:dyDescent="0.3">
      <c r="H12559" s="1"/>
      <c r="K12559" s="1"/>
      <c r="O12559" s="1"/>
      <c r="P12559" s="1"/>
      <c r="T12559" s="1"/>
      <c r="U12559" s="1"/>
    </row>
    <row r="12560" spans="8:21" x14ac:dyDescent="0.3">
      <c r="H12560" s="1"/>
      <c r="K12560" s="1"/>
      <c r="O12560" s="1"/>
      <c r="P12560" s="1"/>
      <c r="T12560" s="1"/>
      <c r="U12560" s="1"/>
    </row>
    <row r="12561" spans="8:21" x14ac:dyDescent="0.3">
      <c r="H12561" s="1"/>
      <c r="K12561" s="1"/>
      <c r="O12561" s="1"/>
      <c r="P12561" s="1"/>
      <c r="T12561" s="1"/>
      <c r="U12561" s="1"/>
    </row>
    <row r="12562" spans="8:21" x14ac:dyDescent="0.3">
      <c r="H12562" s="1"/>
      <c r="K12562" s="1"/>
      <c r="O12562" s="1"/>
      <c r="P12562" s="1"/>
      <c r="T12562" s="1"/>
      <c r="U12562" s="1"/>
    </row>
    <row r="12563" spans="8:21" x14ac:dyDescent="0.3">
      <c r="H12563" s="1"/>
      <c r="K12563" s="1"/>
      <c r="O12563" s="1"/>
      <c r="P12563" s="1"/>
      <c r="T12563" s="1"/>
      <c r="U12563" s="1"/>
    </row>
    <row r="12564" spans="8:21" x14ac:dyDescent="0.3">
      <c r="H12564" s="1"/>
      <c r="K12564" s="1"/>
      <c r="O12564" s="1"/>
      <c r="P12564" s="1"/>
      <c r="T12564" s="1"/>
      <c r="U12564" s="1"/>
    </row>
    <row r="12565" spans="8:21" x14ac:dyDescent="0.3">
      <c r="H12565" s="1"/>
      <c r="K12565" s="1"/>
      <c r="O12565" s="1"/>
      <c r="P12565" s="1"/>
      <c r="T12565" s="1"/>
      <c r="U12565" s="1"/>
    </row>
    <row r="12566" spans="8:21" x14ac:dyDescent="0.3">
      <c r="H12566" s="1"/>
      <c r="K12566" s="1"/>
      <c r="O12566" s="1"/>
      <c r="P12566" s="1"/>
      <c r="T12566" s="1"/>
      <c r="U12566" s="1"/>
    </row>
    <row r="12567" spans="8:21" x14ac:dyDescent="0.3">
      <c r="H12567" s="1"/>
      <c r="K12567" s="1"/>
      <c r="O12567" s="1"/>
      <c r="P12567" s="1"/>
      <c r="T12567" s="1"/>
      <c r="U12567" s="1"/>
    </row>
    <row r="12568" spans="8:21" x14ac:dyDescent="0.3">
      <c r="H12568" s="1"/>
      <c r="K12568" s="1"/>
      <c r="O12568" s="1"/>
      <c r="P12568" s="1"/>
      <c r="T12568" s="1"/>
      <c r="U12568" s="1"/>
    </row>
    <row r="12569" spans="8:21" x14ac:dyDescent="0.3">
      <c r="H12569" s="1"/>
      <c r="K12569" s="1"/>
      <c r="O12569" s="1"/>
      <c r="P12569" s="1"/>
      <c r="T12569" s="1"/>
      <c r="U12569" s="1"/>
    </row>
    <row r="12570" spans="8:21" x14ac:dyDescent="0.3">
      <c r="H12570" s="1"/>
      <c r="K12570" s="1"/>
      <c r="O12570" s="1"/>
      <c r="P12570" s="1"/>
      <c r="T12570" s="1"/>
      <c r="U12570" s="1"/>
    </row>
    <row r="12571" spans="8:21" x14ac:dyDescent="0.3">
      <c r="H12571" s="1"/>
      <c r="K12571" s="1"/>
      <c r="O12571" s="1"/>
      <c r="P12571" s="1"/>
      <c r="T12571" s="1"/>
      <c r="U12571" s="1"/>
    </row>
    <row r="12572" spans="8:21" x14ac:dyDescent="0.3">
      <c r="H12572" s="1"/>
      <c r="K12572" s="1"/>
      <c r="O12572" s="1"/>
      <c r="P12572" s="1"/>
      <c r="T12572" s="1"/>
      <c r="U12572" s="1"/>
    </row>
    <row r="12573" spans="8:21" x14ac:dyDescent="0.3">
      <c r="H12573" s="1"/>
      <c r="K12573" s="1"/>
      <c r="O12573" s="1"/>
      <c r="P12573" s="1"/>
      <c r="T12573" s="1"/>
      <c r="U12573" s="1"/>
    </row>
    <row r="12574" spans="8:21" x14ac:dyDescent="0.3">
      <c r="H12574" s="1"/>
      <c r="K12574" s="1"/>
      <c r="O12574" s="1"/>
      <c r="P12574" s="1"/>
      <c r="T12574" s="1"/>
      <c r="U12574" s="1"/>
    </row>
    <row r="12575" spans="8:21" x14ac:dyDescent="0.3">
      <c r="H12575" s="1"/>
      <c r="K12575" s="1"/>
      <c r="O12575" s="1"/>
      <c r="P12575" s="1"/>
      <c r="T12575" s="1"/>
      <c r="U12575" s="1"/>
    </row>
    <row r="12576" spans="8:21" x14ac:dyDescent="0.3">
      <c r="H12576" s="1"/>
      <c r="K12576" s="1"/>
      <c r="O12576" s="1"/>
      <c r="P12576" s="1"/>
      <c r="T12576" s="1"/>
      <c r="U12576" s="1"/>
    </row>
    <row r="12577" spans="8:21" x14ac:dyDescent="0.3">
      <c r="H12577" s="1"/>
      <c r="K12577" s="1"/>
      <c r="O12577" s="1"/>
      <c r="P12577" s="1"/>
      <c r="T12577" s="1"/>
      <c r="U12577" s="1"/>
    </row>
    <row r="12578" spans="8:21" x14ac:dyDescent="0.3">
      <c r="H12578" s="1"/>
      <c r="K12578" s="1"/>
      <c r="O12578" s="1"/>
      <c r="P12578" s="1"/>
      <c r="T12578" s="1"/>
      <c r="U12578" s="1"/>
    </row>
    <row r="12579" spans="8:21" x14ac:dyDescent="0.3">
      <c r="H12579" s="1"/>
      <c r="K12579" s="1"/>
      <c r="O12579" s="1"/>
      <c r="P12579" s="1"/>
      <c r="T12579" s="1"/>
      <c r="U12579" s="1"/>
    </row>
    <row r="12580" spans="8:21" x14ac:dyDescent="0.3">
      <c r="H12580" s="1"/>
      <c r="K12580" s="1"/>
      <c r="O12580" s="1"/>
      <c r="P12580" s="1"/>
      <c r="T12580" s="1"/>
      <c r="U12580" s="1"/>
    </row>
    <row r="12581" spans="8:21" x14ac:dyDescent="0.3">
      <c r="H12581" s="1"/>
      <c r="K12581" s="1"/>
      <c r="O12581" s="1"/>
      <c r="P12581" s="1"/>
      <c r="T12581" s="1"/>
      <c r="U12581" s="1"/>
    </row>
    <row r="12582" spans="8:21" x14ac:dyDescent="0.3">
      <c r="H12582" s="1"/>
      <c r="K12582" s="1"/>
      <c r="O12582" s="1"/>
      <c r="P12582" s="1"/>
      <c r="T12582" s="1"/>
      <c r="U12582" s="1"/>
    </row>
    <row r="12583" spans="8:21" x14ac:dyDescent="0.3">
      <c r="H12583" s="1"/>
      <c r="K12583" s="1"/>
      <c r="O12583" s="1"/>
      <c r="P12583" s="1"/>
      <c r="T12583" s="1"/>
      <c r="U12583" s="1"/>
    </row>
    <row r="12584" spans="8:21" x14ac:dyDescent="0.3">
      <c r="H12584" s="1"/>
      <c r="K12584" s="1"/>
      <c r="O12584" s="1"/>
      <c r="P12584" s="1"/>
      <c r="T12584" s="1"/>
      <c r="U12584" s="1"/>
    </row>
    <row r="12585" spans="8:21" x14ac:dyDescent="0.3">
      <c r="H12585" s="1"/>
      <c r="K12585" s="1"/>
      <c r="O12585" s="1"/>
      <c r="P12585" s="1"/>
      <c r="T12585" s="1"/>
      <c r="U12585" s="1"/>
    </row>
    <row r="12586" spans="8:21" x14ac:dyDescent="0.3">
      <c r="H12586" s="1"/>
      <c r="K12586" s="1"/>
      <c r="O12586" s="1"/>
      <c r="P12586" s="1"/>
      <c r="T12586" s="1"/>
      <c r="U12586" s="1"/>
    </row>
    <row r="12587" spans="8:21" x14ac:dyDescent="0.3">
      <c r="H12587" s="1"/>
      <c r="K12587" s="1"/>
      <c r="O12587" s="1"/>
      <c r="P12587" s="1"/>
      <c r="T12587" s="1"/>
      <c r="U12587" s="1"/>
    </row>
    <row r="12588" spans="8:21" x14ac:dyDescent="0.3">
      <c r="H12588" s="1"/>
      <c r="K12588" s="1"/>
      <c r="O12588" s="1"/>
      <c r="P12588" s="1"/>
      <c r="T12588" s="1"/>
      <c r="U12588" s="1"/>
    </row>
    <row r="12589" spans="8:21" x14ac:dyDescent="0.3">
      <c r="H12589" s="1"/>
      <c r="K12589" s="1"/>
      <c r="O12589" s="1"/>
      <c r="P12589" s="1"/>
      <c r="T12589" s="1"/>
      <c r="U12589" s="1"/>
    </row>
    <row r="12590" spans="8:21" x14ac:dyDescent="0.3">
      <c r="H12590" s="1"/>
      <c r="K12590" s="1"/>
      <c r="O12590" s="1"/>
      <c r="P12590" s="1"/>
      <c r="T12590" s="1"/>
      <c r="U12590" s="1"/>
    </row>
    <row r="12591" spans="8:21" x14ac:dyDescent="0.3">
      <c r="H12591" s="1"/>
      <c r="K12591" s="1"/>
      <c r="O12591" s="1"/>
      <c r="P12591" s="1"/>
      <c r="T12591" s="1"/>
      <c r="U12591" s="1"/>
    </row>
    <row r="12592" spans="8:21" x14ac:dyDescent="0.3">
      <c r="H12592" s="1"/>
      <c r="K12592" s="1"/>
      <c r="O12592" s="1"/>
      <c r="P12592" s="1"/>
      <c r="T12592" s="1"/>
      <c r="U12592" s="1"/>
    </row>
    <row r="12593" spans="8:21" x14ac:dyDescent="0.3">
      <c r="H12593" s="1"/>
      <c r="K12593" s="1"/>
      <c r="O12593" s="1"/>
      <c r="P12593" s="1"/>
      <c r="T12593" s="1"/>
      <c r="U12593" s="1"/>
    </row>
    <row r="12594" spans="8:21" x14ac:dyDescent="0.3">
      <c r="H12594" s="1"/>
      <c r="K12594" s="1"/>
      <c r="O12594" s="1"/>
      <c r="P12594" s="1"/>
      <c r="T12594" s="1"/>
      <c r="U12594" s="1"/>
    </row>
    <row r="12595" spans="8:21" x14ac:dyDescent="0.3">
      <c r="H12595" s="1"/>
      <c r="K12595" s="1"/>
      <c r="O12595" s="1"/>
      <c r="P12595" s="1"/>
      <c r="T12595" s="1"/>
      <c r="U12595" s="1"/>
    </row>
    <row r="12596" spans="8:21" x14ac:dyDescent="0.3">
      <c r="H12596" s="1"/>
      <c r="K12596" s="1"/>
      <c r="O12596" s="1"/>
      <c r="P12596" s="1"/>
      <c r="T12596" s="1"/>
      <c r="U12596" s="1"/>
    </row>
    <row r="12597" spans="8:21" x14ac:dyDescent="0.3">
      <c r="H12597" s="1"/>
      <c r="K12597" s="1"/>
      <c r="O12597" s="1"/>
      <c r="P12597" s="1"/>
      <c r="T12597" s="1"/>
      <c r="U12597" s="1"/>
    </row>
    <row r="12598" spans="8:21" x14ac:dyDescent="0.3">
      <c r="H12598" s="1"/>
      <c r="K12598" s="1"/>
      <c r="O12598" s="1"/>
      <c r="P12598" s="1"/>
      <c r="T12598" s="1"/>
      <c r="U12598" s="1"/>
    </row>
    <row r="12599" spans="8:21" x14ac:dyDescent="0.3">
      <c r="H12599" s="1"/>
      <c r="K12599" s="1"/>
      <c r="O12599" s="1"/>
      <c r="P12599" s="1"/>
      <c r="T12599" s="1"/>
      <c r="U12599" s="1"/>
    </row>
    <row r="12600" spans="8:21" x14ac:dyDescent="0.3">
      <c r="H12600" s="1"/>
      <c r="K12600" s="1"/>
      <c r="O12600" s="1"/>
      <c r="P12600" s="1"/>
      <c r="T12600" s="1"/>
      <c r="U12600" s="1"/>
    </row>
    <row r="12601" spans="8:21" x14ac:dyDescent="0.3">
      <c r="H12601" s="1"/>
      <c r="K12601" s="1"/>
      <c r="O12601" s="1"/>
      <c r="P12601" s="1"/>
      <c r="T12601" s="1"/>
      <c r="U12601" s="1"/>
    </row>
    <row r="12602" spans="8:21" x14ac:dyDescent="0.3">
      <c r="H12602" s="1"/>
      <c r="K12602" s="1"/>
      <c r="O12602" s="1"/>
      <c r="P12602" s="1"/>
      <c r="T12602" s="1"/>
      <c r="U12602" s="1"/>
    </row>
    <row r="12603" spans="8:21" x14ac:dyDescent="0.3">
      <c r="H12603" s="1"/>
      <c r="K12603" s="1"/>
      <c r="O12603" s="1"/>
      <c r="P12603" s="1"/>
      <c r="T12603" s="1"/>
      <c r="U12603" s="1"/>
    </row>
    <row r="12604" spans="8:21" x14ac:dyDescent="0.3">
      <c r="H12604" s="1"/>
      <c r="K12604" s="1"/>
      <c r="O12604" s="1"/>
      <c r="P12604" s="1"/>
      <c r="T12604" s="1"/>
      <c r="U12604" s="1"/>
    </row>
    <row r="12605" spans="8:21" x14ac:dyDescent="0.3">
      <c r="H12605" s="1"/>
      <c r="K12605" s="1"/>
      <c r="O12605" s="1"/>
      <c r="P12605" s="1"/>
      <c r="T12605" s="1"/>
      <c r="U12605" s="1"/>
    </row>
    <row r="12606" spans="8:21" x14ac:dyDescent="0.3">
      <c r="H12606" s="1"/>
      <c r="K12606" s="1"/>
      <c r="O12606" s="1"/>
      <c r="P12606" s="1"/>
      <c r="T12606" s="1"/>
      <c r="U12606" s="1"/>
    </row>
    <row r="12607" spans="8:21" x14ac:dyDescent="0.3">
      <c r="H12607" s="1"/>
      <c r="K12607" s="1"/>
      <c r="O12607" s="1"/>
      <c r="P12607" s="1"/>
      <c r="T12607" s="1"/>
      <c r="U12607" s="1"/>
    </row>
    <row r="12608" spans="8:21" x14ac:dyDescent="0.3">
      <c r="H12608" s="1"/>
      <c r="K12608" s="1"/>
      <c r="O12608" s="1"/>
      <c r="P12608" s="1"/>
      <c r="T12608" s="1"/>
      <c r="U12608" s="1"/>
    </row>
    <row r="12609" spans="8:21" x14ac:dyDescent="0.3">
      <c r="H12609" s="1"/>
      <c r="K12609" s="1"/>
      <c r="O12609" s="1"/>
      <c r="P12609" s="1"/>
      <c r="T12609" s="1"/>
      <c r="U12609" s="1"/>
    </row>
    <row r="12610" spans="8:21" x14ac:dyDescent="0.3">
      <c r="H12610" s="1"/>
      <c r="K12610" s="1"/>
      <c r="O12610" s="1"/>
      <c r="P12610" s="1"/>
      <c r="T12610" s="1"/>
      <c r="U12610" s="1"/>
    </row>
    <row r="12611" spans="8:21" x14ac:dyDescent="0.3">
      <c r="H12611" s="1"/>
      <c r="K12611" s="1"/>
      <c r="O12611" s="1"/>
      <c r="P12611" s="1"/>
      <c r="T12611" s="1"/>
      <c r="U12611" s="1"/>
    </row>
    <row r="12612" spans="8:21" x14ac:dyDescent="0.3">
      <c r="H12612" s="1"/>
      <c r="K12612" s="1"/>
      <c r="O12612" s="1"/>
      <c r="P12612" s="1"/>
      <c r="T12612" s="1"/>
      <c r="U12612" s="1"/>
    </row>
    <row r="12613" spans="8:21" x14ac:dyDescent="0.3">
      <c r="H12613" s="1"/>
      <c r="K12613" s="1"/>
      <c r="O12613" s="1"/>
      <c r="P12613" s="1"/>
      <c r="T12613" s="1"/>
      <c r="U12613" s="1"/>
    </row>
    <row r="12614" spans="8:21" x14ac:dyDescent="0.3">
      <c r="H12614" s="1"/>
      <c r="K12614" s="1"/>
      <c r="O12614" s="1"/>
      <c r="P12614" s="1"/>
      <c r="T12614" s="1"/>
      <c r="U12614" s="1"/>
    </row>
    <row r="12615" spans="8:21" x14ac:dyDescent="0.3">
      <c r="H12615" s="1"/>
      <c r="K12615" s="1"/>
      <c r="O12615" s="1"/>
      <c r="P12615" s="1"/>
      <c r="T12615" s="1"/>
      <c r="U12615" s="1"/>
    </row>
    <row r="12616" spans="8:21" x14ac:dyDescent="0.3">
      <c r="H12616" s="1"/>
      <c r="K12616" s="1"/>
      <c r="O12616" s="1"/>
      <c r="P12616" s="1"/>
      <c r="T12616" s="1"/>
      <c r="U12616" s="1"/>
    </row>
    <row r="12617" spans="8:21" x14ac:dyDescent="0.3">
      <c r="H12617" s="1"/>
      <c r="K12617" s="1"/>
      <c r="O12617" s="1"/>
      <c r="P12617" s="1"/>
      <c r="T12617" s="1"/>
      <c r="U12617" s="1"/>
    </row>
    <row r="12618" spans="8:21" x14ac:dyDescent="0.3">
      <c r="H12618" s="1"/>
      <c r="K12618" s="1"/>
      <c r="O12618" s="1"/>
      <c r="P12618" s="1"/>
      <c r="T12618" s="1"/>
      <c r="U12618" s="1"/>
    </row>
    <row r="12619" spans="8:21" x14ac:dyDescent="0.3">
      <c r="H12619" s="1"/>
      <c r="K12619" s="1"/>
      <c r="O12619" s="1"/>
      <c r="P12619" s="1"/>
      <c r="T12619" s="1"/>
      <c r="U12619" s="1"/>
    </row>
    <row r="12620" spans="8:21" x14ac:dyDescent="0.3">
      <c r="H12620" s="1"/>
      <c r="K12620" s="1"/>
      <c r="O12620" s="1"/>
      <c r="P12620" s="1"/>
      <c r="T12620" s="1"/>
      <c r="U12620" s="1"/>
    </row>
    <row r="12621" spans="8:21" x14ac:dyDescent="0.3">
      <c r="H12621" s="1"/>
      <c r="K12621" s="1"/>
      <c r="O12621" s="1"/>
      <c r="P12621" s="1"/>
      <c r="T12621" s="1"/>
      <c r="U12621" s="1"/>
    </row>
    <row r="12622" spans="8:21" x14ac:dyDescent="0.3">
      <c r="H12622" s="1"/>
      <c r="K12622" s="1"/>
      <c r="O12622" s="1"/>
      <c r="P12622" s="1"/>
      <c r="T12622" s="1"/>
      <c r="U12622" s="1"/>
    </row>
    <row r="12623" spans="8:21" x14ac:dyDescent="0.3">
      <c r="H12623" s="1"/>
      <c r="K12623" s="1"/>
      <c r="O12623" s="1"/>
      <c r="P12623" s="1"/>
      <c r="T12623" s="1"/>
      <c r="U12623" s="1"/>
    </row>
    <row r="12624" spans="8:21" x14ac:dyDescent="0.3">
      <c r="H12624" s="1"/>
      <c r="K12624" s="1"/>
      <c r="O12624" s="1"/>
      <c r="P12624" s="1"/>
      <c r="T12624" s="1"/>
      <c r="U12624" s="1"/>
    </row>
    <row r="12625" spans="8:21" x14ac:dyDescent="0.3">
      <c r="H12625" s="1"/>
      <c r="K12625" s="1"/>
      <c r="O12625" s="1"/>
      <c r="P12625" s="1"/>
      <c r="T12625" s="1"/>
      <c r="U12625" s="1"/>
    </row>
    <row r="12626" spans="8:21" x14ac:dyDescent="0.3">
      <c r="H12626" s="1"/>
      <c r="K12626" s="1"/>
      <c r="O12626" s="1"/>
      <c r="P12626" s="1"/>
      <c r="T12626" s="1"/>
      <c r="U12626" s="1"/>
    </row>
    <row r="12627" spans="8:21" x14ac:dyDescent="0.3">
      <c r="H12627" s="1"/>
      <c r="K12627" s="1"/>
      <c r="O12627" s="1"/>
      <c r="P12627" s="1"/>
      <c r="T12627" s="1"/>
      <c r="U12627" s="1"/>
    </row>
    <row r="12628" spans="8:21" x14ac:dyDescent="0.3">
      <c r="H12628" s="1"/>
      <c r="K12628" s="1"/>
      <c r="O12628" s="1"/>
      <c r="P12628" s="1"/>
      <c r="T12628" s="1"/>
      <c r="U12628" s="1"/>
    </row>
    <row r="12629" spans="8:21" x14ac:dyDescent="0.3">
      <c r="H12629" s="1"/>
      <c r="K12629" s="1"/>
      <c r="O12629" s="1"/>
      <c r="P12629" s="1"/>
      <c r="T12629" s="1"/>
      <c r="U12629" s="1"/>
    </row>
    <row r="12630" spans="8:21" x14ac:dyDescent="0.3">
      <c r="H12630" s="1"/>
      <c r="K12630" s="1"/>
      <c r="O12630" s="1"/>
      <c r="P12630" s="1"/>
      <c r="T12630" s="1"/>
      <c r="U12630" s="1"/>
    </row>
    <row r="12631" spans="8:21" x14ac:dyDescent="0.3">
      <c r="H12631" s="1"/>
      <c r="K12631" s="1"/>
      <c r="O12631" s="1"/>
      <c r="P12631" s="1"/>
      <c r="T12631" s="1"/>
      <c r="U12631" s="1"/>
    </row>
    <row r="12632" spans="8:21" x14ac:dyDescent="0.3">
      <c r="H12632" s="1"/>
      <c r="K12632" s="1"/>
      <c r="O12632" s="1"/>
      <c r="P12632" s="1"/>
      <c r="T12632" s="1"/>
      <c r="U12632" s="1"/>
    </row>
    <row r="12633" spans="8:21" x14ac:dyDescent="0.3">
      <c r="H12633" s="1"/>
      <c r="K12633" s="1"/>
      <c r="O12633" s="1"/>
      <c r="P12633" s="1"/>
      <c r="T12633" s="1"/>
      <c r="U12633" s="1"/>
    </row>
    <row r="12634" spans="8:21" x14ac:dyDescent="0.3">
      <c r="H12634" s="1"/>
      <c r="K12634" s="1"/>
      <c r="O12634" s="1"/>
      <c r="P12634" s="1"/>
      <c r="T12634" s="1"/>
      <c r="U12634" s="1"/>
    </row>
    <row r="12635" spans="8:21" x14ac:dyDescent="0.3">
      <c r="H12635" s="1"/>
      <c r="K12635" s="1"/>
      <c r="O12635" s="1"/>
      <c r="P12635" s="1"/>
      <c r="T12635" s="1"/>
      <c r="U12635" s="1"/>
    </row>
    <row r="12636" spans="8:21" x14ac:dyDescent="0.3">
      <c r="H12636" s="1"/>
      <c r="K12636" s="1"/>
      <c r="O12636" s="1"/>
      <c r="P12636" s="1"/>
      <c r="T12636" s="1"/>
      <c r="U12636" s="1"/>
    </row>
    <row r="12637" spans="8:21" x14ac:dyDescent="0.3">
      <c r="H12637" s="1"/>
      <c r="K12637" s="1"/>
      <c r="O12637" s="1"/>
      <c r="P12637" s="1"/>
      <c r="T12637" s="1"/>
      <c r="U12637" s="1"/>
    </row>
    <row r="12638" spans="8:21" x14ac:dyDescent="0.3">
      <c r="H12638" s="1"/>
      <c r="K12638" s="1"/>
      <c r="O12638" s="1"/>
      <c r="P12638" s="1"/>
      <c r="T12638" s="1"/>
      <c r="U12638" s="1"/>
    </row>
    <row r="12639" spans="8:21" x14ac:dyDescent="0.3">
      <c r="H12639" s="1"/>
      <c r="K12639" s="1"/>
      <c r="O12639" s="1"/>
      <c r="P12639" s="1"/>
      <c r="T12639" s="1"/>
      <c r="U12639" s="1"/>
    </row>
    <row r="12640" spans="8:21" x14ac:dyDescent="0.3">
      <c r="H12640" s="1"/>
      <c r="K12640" s="1"/>
      <c r="O12640" s="1"/>
      <c r="P12640" s="1"/>
      <c r="T12640" s="1"/>
      <c r="U12640" s="1"/>
    </row>
    <row r="12641" spans="8:21" x14ac:dyDescent="0.3">
      <c r="H12641" s="1"/>
      <c r="K12641" s="1"/>
      <c r="O12641" s="1"/>
      <c r="P12641" s="1"/>
      <c r="T12641" s="1"/>
      <c r="U12641" s="1"/>
    </row>
    <row r="12642" spans="8:21" x14ac:dyDescent="0.3">
      <c r="H12642" s="1"/>
      <c r="K12642" s="1"/>
      <c r="O12642" s="1"/>
      <c r="P12642" s="1"/>
      <c r="T12642" s="1"/>
      <c r="U12642" s="1"/>
    </row>
    <row r="12643" spans="8:21" x14ac:dyDescent="0.3">
      <c r="H12643" s="1"/>
      <c r="K12643" s="1"/>
      <c r="O12643" s="1"/>
      <c r="P12643" s="1"/>
      <c r="T12643" s="1"/>
      <c r="U12643" s="1"/>
    </row>
    <row r="12644" spans="8:21" x14ac:dyDescent="0.3">
      <c r="H12644" s="1"/>
      <c r="K12644" s="1"/>
      <c r="O12644" s="1"/>
      <c r="P12644" s="1"/>
      <c r="T12644" s="1"/>
      <c r="U12644" s="1"/>
    </row>
    <row r="12645" spans="8:21" x14ac:dyDescent="0.3">
      <c r="H12645" s="1"/>
      <c r="K12645" s="1"/>
      <c r="O12645" s="1"/>
      <c r="P12645" s="1"/>
      <c r="T12645" s="1"/>
      <c r="U12645" s="1"/>
    </row>
    <row r="12646" spans="8:21" x14ac:dyDescent="0.3">
      <c r="H12646" s="1"/>
      <c r="K12646" s="1"/>
      <c r="O12646" s="1"/>
      <c r="P12646" s="1"/>
      <c r="T12646" s="1"/>
      <c r="U12646" s="1"/>
    </row>
    <row r="12647" spans="8:21" x14ac:dyDescent="0.3">
      <c r="H12647" s="1"/>
      <c r="K12647" s="1"/>
      <c r="O12647" s="1"/>
      <c r="P12647" s="1"/>
      <c r="T12647" s="1"/>
      <c r="U12647" s="1"/>
    </row>
    <row r="12648" spans="8:21" x14ac:dyDescent="0.3">
      <c r="H12648" s="1"/>
      <c r="K12648" s="1"/>
      <c r="O12648" s="1"/>
      <c r="P12648" s="1"/>
      <c r="T12648" s="1"/>
      <c r="U12648" s="1"/>
    </row>
    <row r="12649" spans="8:21" x14ac:dyDescent="0.3">
      <c r="H12649" s="1"/>
      <c r="K12649" s="1"/>
      <c r="O12649" s="1"/>
      <c r="P12649" s="1"/>
      <c r="T12649" s="1"/>
      <c r="U12649" s="1"/>
    </row>
    <row r="12650" spans="8:21" x14ac:dyDescent="0.3">
      <c r="H12650" s="1"/>
      <c r="K12650" s="1"/>
      <c r="O12650" s="1"/>
      <c r="P12650" s="1"/>
      <c r="T12650" s="1"/>
      <c r="U12650" s="1"/>
    </row>
    <row r="12651" spans="8:21" x14ac:dyDescent="0.3">
      <c r="H12651" s="1"/>
      <c r="K12651" s="1"/>
      <c r="O12651" s="1"/>
      <c r="P12651" s="1"/>
      <c r="T12651" s="1"/>
      <c r="U12651" s="1"/>
    </row>
    <row r="12652" spans="8:21" x14ac:dyDescent="0.3">
      <c r="H12652" s="1"/>
      <c r="K12652" s="1"/>
      <c r="O12652" s="1"/>
      <c r="P12652" s="1"/>
      <c r="T12652" s="1"/>
      <c r="U12652" s="1"/>
    </row>
    <row r="12653" spans="8:21" x14ac:dyDescent="0.3">
      <c r="H12653" s="1"/>
      <c r="K12653" s="1"/>
      <c r="O12653" s="1"/>
      <c r="P12653" s="1"/>
      <c r="T12653" s="1"/>
      <c r="U12653" s="1"/>
    </row>
    <row r="12654" spans="8:21" x14ac:dyDescent="0.3">
      <c r="H12654" s="1"/>
      <c r="K12654" s="1"/>
      <c r="O12654" s="1"/>
      <c r="P12654" s="1"/>
      <c r="T12654" s="1"/>
      <c r="U12654" s="1"/>
    </row>
    <row r="12655" spans="8:21" x14ac:dyDescent="0.3">
      <c r="H12655" s="1"/>
      <c r="K12655" s="1"/>
      <c r="O12655" s="1"/>
      <c r="P12655" s="1"/>
      <c r="T12655" s="1"/>
      <c r="U12655" s="1"/>
    </row>
    <row r="12656" spans="8:21" x14ac:dyDescent="0.3">
      <c r="H12656" s="1"/>
      <c r="K12656" s="1"/>
      <c r="O12656" s="1"/>
      <c r="P12656" s="1"/>
      <c r="T12656" s="1"/>
      <c r="U12656" s="1"/>
    </row>
    <row r="12657" spans="8:21" x14ac:dyDescent="0.3">
      <c r="H12657" s="1"/>
      <c r="K12657" s="1"/>
      <c r="O12657" s="1"/>
      <c r="P12657" s="1"/>
      <c r="T12657" s="1"/>
      <c r="U12657" s="1"/>
    </row>
    <row r="12658" spans="8:21" x14ac:dyDescent="0.3">
      <c r="H12658" s="1"/>
      <c r="K12658" s="1"/>
      <c r="O12658" s="1"/>
      <c r="P12658" s="1"/>
      <c r="T12658" s="1"/>
      <c r="U12658" s="1"/>
    </row>
    <row r="12659" spans="8:21" x14ac:dyDescent="0.3">
      <c r="H12659" s="1"/>
      <c r="K12659" s="1"/>
      <c r="O12659" s="1"/>
      <c r="P12659" s="1"/>
      <c r="T12659" s="1"/>
      <c r="U12659" s="1"/>
    </row>
    <row r="12660" spans="8:21" x14ac:dyDescent="0.3">
      <c r="H12660" s="1"/>
      <c r="K12660" s="1"/>
      <c r="O12660" s="1"/>
      <c r="P12660" s="1"/>
      <c r="T12660" s="1"/>
      <c r="U12660" s="1"/>
    </row>
    <row r="12661" spans="8:21" x14ac:dyDescent="0.3">
      <c r="H12661" s="1"/>
      <c r="K12661" s="1"/>
      <c r="O12661" s="1"/>
      <c r="P12661" s="1"/>
      <c r="T12661" s="1"/>
      <c r="U12661" s="1"/>
    </row>
    <row r="12662" spans="8:21" x14ac:dyDescent="0.3">
      <c r="H12662" s="1"/>
      <c r="K12662" s="1"/>
      <c r="O12662" s="1"/>
      <c r="P12662" s="1"/>
      <c r="T12662" s="1"/>
      <c r="U12662" s="1"/>
    </row>
    <row r="12663" spans="8:21" x14ac:dyDescent="0.3">
      <c r="H12663" s="1"/>
      <c r="K12663" s="1"/>
      <c r="O12663" s="1"/>
      <c r="P12663" s="1"/>
      <c r="T12663" s="1"/>
      <c r="U12663" s="1"/>
    </row>
    <row r="12664" spans="8:21" x14ac:dyDescent="0.3">
      <c r="H12664" s="1"/>
      <c r="K12664" s="1"/>
      <c r="O12664" s="1"/>
      <c r="P12664" s="1"/>
      <c r="T12664" s="1"/>
      <c r="U12664" s="1"/>
    </row>
    <row r="12665" spans="8:21" x14ac:dyDescent="0.3">
      <c r="H12665" s="1"/>
      <c r="K12665" s="1"/>
      <c r="O12665" s="1"/>
      <c r="P12665" s="1"/>
      <c r="T12665" s="1"/>
      <c r="U12665" s="1"/>
    </row>
    <row r="12666" spans="8:21" x14ac:dyDescent="0.3">
      <c r="H12666" s="1"/>
      <c r="K12666" s="1"/>
      <c r="O12666" s="1"/>
      <c r="P12666" s="1"/>
      <c r="T12666" s="1"/>
      <c r="U12666" s="1"/>
    </row>
    <row r="12667" spans="8:21" x14ac:dyDescent="0.3">
      <c r="H12667" s="1"/>
      <c r="K12667" s="1"/>
      <c r="O12667" s="1"/>
      <c r="P12667" s="1"/>
      <c r="T12667" s="1"/>
      <c r="U12667" s="1"/>
    </row>
    <row r="12668" spans="8:21" x14ac:dyDescent="0.3">
      <c r="H12668" s="1"/>
      <c r="K12668" s="1"/>
      <c r="O12668" s="1"/>
      <c r="P12668" s="1"/>
      <c r="T12668" s="1"/>
      <c r="U12668" s="1"/>
    </row>
    <row r="12669" spans="8:21" x14ac:dyDescent="0.3">
      <c r="H12669" s="1"/>
      <c r="K12669" s="1"/>
      <c r="O12669" s="1"/>
      <c r="P12669" s="1"/>
      <c r="T12669" s="1"/>
      <c r="U12669" s="1"/>
    </row>
    <row r="12670" spans="8:21" x14ac:dyDescent="0.3">
      <c r="H12670" s="1"/>
      <c r="K12670" s="1"/>
      <c r="O12670" s="1"/>
      <c r="P12670" s="1"/>
      <c r="T12670" s="1"/>
      <c r="U12670" s="1"/>
    </row>
    <row r="12671" spans="8:21" x14ac:dyDescent="0.3">
      <c r="H12671" s="1"/>
      <c r="K12671" s="1"/>
      <c r="O12671" s="1"/>
      <c r="P12671" s="1"/>
      <c r="T12671" s="1"/>
      <c r="U12671" s="1"/>
    </row>
    <row r="12672" spans="8:21" x14ac:dyDescent="0.3">
      <c r="H12672" s="1"/>
      <c r="K12672" s="1"/>
      <c r="O12672" s="1"/>
      <c r="P12672" s="1"/>
      <c r="T12672" s="1"/>
      <c r="U12672" s="1"/>
    </row>
    <row r="12673" spans="8:21" x14ac:dyDescent="0.3">
      <c r="H12673" s="1"/>
      <c r="K12673" s="1"/>
      <c r="O12673" s="1"/>
      <c r="P12673" s="1"/>
      <c r="T12673" s="1"/>
      <c r="U12673" s="1"/>
    </row>
    <row r="12674" spans="8:21" x14ac:dyDescent="0.3">
      <c r="H12674" s="1"/>
      <c r="K12674" s="1"/>
      <c r="O12674" s="1"/>
      <c r="P12674" s="1"/>
      <c r="T12674" s="1"/>
      <c r="U12674" s="1"/>
    </row>
    <row r="12675" spans="8:21" x14ac:dyDescent="0.3">
      <c r="H12675" s="1"/>
      <c r="K12675" s="1"/>
      <c r="O12675" s="1"/>
      <c r="P12675" s="1"/>
      <c r="T12675" s="1"/>
      <c r="U12675" s="1"/>
    </row>
    <row r="12676" spans="8:21" x14ac:dyDescent="0.3">
      <c r="H12676" s="1"/>
      <c r="K12676" s="1"/>
      <c r="O12676" s="1"/>
      <c r="P12676" s="1"/>
      <c r="T12676" s="1"/>
      <c r="U12676" s="1"/>
    </row>
    <row r="12677" spans="8:21" x14ac:dyDescent="0.3">
      <c r="H12677" s="1"/>
      <c r="K12677" s="1"/>
      <c r="O12677" s="1"/>
      <c r="P12677" s="1"/>
      <c r="T12677" s="1"/>
      <c r="U12677" s="1"/>
    </row>
    <row r="12678" spans="8:21" x14ac:dyDescent="0.3">
      <c r="H12678" s="1"/>
      <c r="K12678" s="1"/>
      <c r="O12678" s="1"/>
      <c r="P12678" s="1"/>
      <c r="T12678" s="1"/>
      <c r="U12678" s="1"/>
    </row>
    <row r="12679" spans="8:21" x14ac:dyDescent="0.3">
      <c r="H12679" s="1"/>
      <c r="K12679" s="1"/>
      <c r="O12679" s="1"/>
      <c r="P12679" s="1"/>
      <c r="T12679" s="1"/>
      <c r="U12679" s="1"/>
    </row>
    <row r="12680" spans="8:21" x14ac:dyDescent="0.3">
      <c r="H12680" s="1"/>
      <c r="K12680" s="1"/>
      <c r="O12680" s="1"/>
      <c r="P12680" s="1"/>
      <c r="T12680" s="1"/>
      <c r="U12680" s="1"/>
    </row>
    <row r="12681" spans="8:21" x14ac:dyDescent="0.3">
      <c r="H12681" s="1"/>
      <c r="K12681" s="1"/>
      <c r="O12681" s="1"/>
      <c r="P12681" s="1"/>
      <c r="T12681" s="1"/>
      <c r="U12681" s="1"/>
    </row>
    <row r="12682" spans="8:21" x14ac:dyDescent="0.3">
      <c r="H12682" s="1"/>
      <c r="K12682" s="1"/>
      <c r="O12682" s="1"/>
      <c r="P12682" s="1"/>
      <c r="T12682" s="1"/>
      <c r="U12682" s="1"/>
    </row>
    <row r="12683" spans="8:21" x14ac:dyDescent="0.3">
      <c r="H12683" s="1"/>
      <c r="K12683" s="1"/>
      <c r="O12683" s="1"/>
      <c r="P12683" s="1"/>
      <c r="T12683" s="1"/>
      <c r="U12683" s="1"/>
    </row>
    <row r="12684" spans="8:21" x14ac:dyDescent="0.3">
      <c r="H12684" s="1"/>
      <c r="K12684" s="1"/>
      <c r="O12684" s="1"/>
      <c r="P12684" s="1"/>
      <c r="T12684" s="1"/>
      <c r="U12684" s="1"/>
    </row>
    <row r="12685" spans="8:21" x14ac:dyDescent="0.3">
      <c r="H12685" s="1"/>
      <c r="K12685" s="1"/>
      <c r="O12685" s="1"/>
      <c r="P12685" s="1"/>
      <c r="T12685" s="1"/>
      <c r="U12685" s="1"/>
    </row>
    <row r="12686" spans="8:21" x14ac:dyDescent="0.3">
      <c r="H12686" s="1"/>
      <c r="K12686" s="1"/>
      <c r="O12686" s="1"/>
      <c r="P12686" s="1"/>
      <c r="T12686" s="1"/>
      <c r="U12686" s="1"/>
    </row>
    <row r="12687" spans="8:21" x14ac:dyDescent="0.3">
      <c r="H12687" s="1"/>
      <c r="K12687" s="1"/>
      <c r="O12687" s="1"/>
      <c r="P12687" s="1"/>
      <c r="T12687" s="1"/>
      <c r="U12687" s="1"/>
    </row>
    <row r="12688" spans="8:21" x14ac:dyDescent="0.3">
      <c r="H12688" s="1"/>
      <c r="K12688" s="1"/>
      <c r="O12688" s="1"/>
      <c r="P12688" s="1"/>
      <c r="T12688" s="1"/>
      <c r="U12688" s="1"/>
    </row>
    <row r="12689" spans="8:21" x14ac:dyDescent="0.3">
      <c r="H12689" s="1"/>
      <c r="K12689" s="1"/>
      <c r="O12689" s="1"/>
      <c r="P12689" s="1"/>
      <c r="T12689" s="1"/>
      <c r="U12689" s="1"/>
    </row>
    <row r="12690" spans="8:21" x14ac:dyDescent="0.3">
      <c r="H12690" s="1"/>
      <c r="K12690" s="1"/>
      <c r="O12690" s="1"/>
      <c r="P12690" s="1"/>
      <c r="T12690" s="1"/>
      <c r="U12690" s="1"/>
    </row>
    <row r="12691" spans="8:21" x14ac:dyDescent="0.3">
      <c r="H12691" s="1"/>
      <c r="K12691" s="1"/>
      <c r="O12691" s="1"/>
      <c r="P12691" s="1"/>
      <c r="T12691" s="1"/>
      <c r="U12691" s="1"/>
    </row>
    <row r="12692" spans="8:21" x14ac:dyDescent="0.3">
      <c r="H12692" s="1"/>
      <c r="K12692" s="1"/>
      <c r="O12692" s="1"/>
      <c r="P12692" s="1"/>
      <c r="T12692" s="1"/>
      <c r="U12692" s="1"/>
    </row>
    <row r="12693" spans="8:21" x14ac:dyDescent="0.3">
      <c r="H12693" s="1"/>
      <c r="K12693" s="1"/>
      <c r="O12693" s="1"/>
      <c r="P12693" s="1"/>
      <c r="T12693" s="1"/>
      <c r="U12693" s="1"/>
    </row>
    <row r="12694" spans="8:21" x14ac:dyDescent="0.3">
      <c r="H12694" s="1"/>
      <c r="K12694" s="1"/>
      <c r="O12694" s="1"/>
      <c r="P12694" s="1"/>
      <c r="T12694" s="1"/>
      <c r="U12694" s="1"/>
    </row>
    <row r="12695" spans="8:21" x14ac:dyDescent="0.3">
      <c r="H12695" s="1"/>
      <c r="K12695" s="1"/>
      <c r="O12695" s="1"/>
      <c r="P12695" s="1"/>
      <c r="T12695" s="1"/>
      <c r="U12695" s="1"/>
    </row>
    <row r="12696" spans="8:21" x14ac:dyDescent="0.3">
      <c r="H12696" s="1"/>
      <c r="K12696" s="1"/>
      <c r="O12696" s="1"/>
      <c r="P12696" s="1"/>
      <c r="T12696" s="1"/>
      <c r="U12696" s="1"/>
    </row>
    <row r="12697" spans="8:21" x14ac:dyDescent="0.3">
      <c r="H12697" s="1"/>
      <c r="K12697" s="1"/>
      <c r="O12697" s="1"/>
      <c r="P12697" s="1"/>
      <c r="T12697" s="1"/>
      <c r="U12697" s="1"/>
    </row>
    <row r="12698" spans="8:21" x14ac:dyDescent="0.3">
      <c r="H12698" s="1"/>
      <c r="K12698" s="1"/>
      <c r="O12698" s="1"/>
      <c r="P12698" s="1"/>
      <c r="T12698" s="1"/>
      <c r="U12698" s="1"/>
    </row>
    <row r="12699" spans="8:21" x14ac:dyDescent="0.3">
      <c r="H12699" s="1"/>
      <c r="K12699" s="1"/>
      <c r="O12699" s="1"/>
      <c r="P12699" s="1"/>
      <c r="T12699" s="1"/>
      <c r="U12699" s="1"/>
    </row>
    <row r="12700" spans="8:21" x14ac:dyDescent="0.3">
      <c r="H12700" s="1"/>
      <c r="K12700" s="1"/>
      <c r="O12700" s="1"/>
      <c r="P12700" s="1"/>
      <c r="T12700" s="1"/>
      <c r="U12700" s="1"/>
    </row>
    <row r="12701" spans="8:21" x14ac:dyDescent="0.3">
      <c r="H12701" s="1"/>
      <c r="K12701" s="1"/>
      <c r="O12701" s="1"/>
      <c r="P12701" s="1"/>
      <c r="T12701" s="1"/>
      <c r="U12701" s="1"/>
    </row>
    <row r="12702" spans="8:21" x14ac:dyDescent="0.3">
      <c r="H12702" s="1"/>
      <c r="K12702" s="1"/>
      <c r="O12702" s="1"/>
      <c r="P12702" s="1"/>
      <c r="T12702" s="1"/>
      <c r="U12702" s="1"/>
    </row>
    <row r="12703" spans="8:21" x14ac:dyDescent="0.3">
      <c r="H12703" s="1"/>
      <c r="K12703" s="1"/>
      <c r="O12703" s="1"/>
      <c r="P12703" s="1"/>
      <c r="T12703" s="1"/>
      <c r="U12703" s="1"/>
    </row>
    <row r="12704" spans="8:21" x14ac:dyDescent="0.3">
      <c r="H12704" s="1"/>
      <c r="K12704" s="1"/>
      <c r="O12704" s="1"/>
      <c r="P12704" s="1"/>
      <c r="T12704" s="1"/>
      <c r="U12704" s="1"/>
    </row>
    <row r="12705" spans="8:21" x14ac:dyDescent="0.3">
      <c r="H12705" s="1"/>
      <c r="K12705" s="1"/>
      <c r="O12705" s="1"/>
      <c r="P12705" s="1"/>
      <c r="T12705" s="1"/>
      <c r="U12705" s="1"/>
    </row>
    <row r="12706" spans="8:21" x14ac:dyDescent="0.3">
      <c r="H12706" s="1"/>
      <c r="K12706" s="1"/>
      <c r="O12706" s="1"/>
      <c r="P12706" s="1"/>
      <c r="T12706" s="1"/>
      <c r="U12706" s="1"/>
    </row>
    <row r="12707" spans="8:21" x14ac:dyDescent="0.3">
      <c r="H12707" s="1"/>
      <c r="K12707" s="1"/>
      <c r="O12707" s="1"/>
      <c r="P12707" s="1"/>
      <c r="T12707" s="1"/>
      <c r="U12707" s="1"/>
    </row>
    <row r="12708" spans="8:21" x14ac:dyDescent="0.3">
      <c r="H12708" s="1"/>
      <c r="K12708" s="1"/>
      <c r="O12708" s="1"/>
      <c r="P12708" s="1"/>
      <c r="T12708" s="1"/>
      <c r="U12708" s="1"/>
    </row>
    <row r="12709" spans="8:21" x14ac:dyDescent="0.3">
      <c r="H12709" s="1"/>
      <c r="K12709" s="1"/>
      <c r="O12709" s="1"/>
      <c r="P12709" s="1"/>
      <c r="T12709" s="1"/>
      <c r="U12709" s="1"/>
    </row>
    <row r="12710" spans="8:21" x14ac:dyDescent="0.3">
      <c r="H12710" s="1"/>
      <c r="K12710" s="1"/>
      <c r="O12710" s="1"/>
      <c r="P12710" s="1"/>
      <c r="T12710" s="1"/>
      <c r="U12710" s="1"/>
    </row>
    <row r="12711" spans="8:21" x14ac:dyDescent="0.3">
      <c r="H12711" s="1"/>
      <c r="K12711" s="1"/>
      <c r="O12711" s="1"/>
      <c r="P12711" s="1"/>
      <c r="T12711" s="1"/>
      <c r="U12711" s="1"/>
    </row>
    <row r="12712" spans="8:21" x14ac:dyDescent="0.3">
      <c r="H12712" s="1"/>
      <c r="K12712" s="1"/>
      <c r="O12712" s="1"/>
      <c r="P12712" s="1"/>
      <c r="T12712" s="1"/>
      <c r="U12712" s="1"/>
    </row>
    <row r="12713" spans="8:21" x14ac:dyDescent="0.3">
      <c r="H12713" s="1"/>
      <c r="K12713" s="1"/>
      <c r="O12713" s="1"/>
      <c r="P12713" s="1"/>
      <c r="T12713" s="1"/>
      <c r="U12713" s="1"/>
    </row>
    <row r="12714" spans="8:21" x14ac:dyDescent="0.3">
      <c r="H12714" s="1"/>
      <c r="K12714" s="1"/>
      <c r="O12714" s="1"/>
      <c r="P12714" s="1"/>
      <c r="T12714" s="1"/>
      <c r="U12714" s="1"/>
    </row>
    <row r="12715" spans="8:21" x14ac:dyDescent="0.3">
      <c r="H12715" s="1"/>
      <c r="K12715" s="1"/>
      <c r="O12715" s="1"/>
      <c r="P12715" s="1"/>
      <c r="T12715" s="1"/>
      <c r="U12715" s="1"/>
    </row>
    <row r="12716" spans="8:21" x14ac:dyDescent="0.3">
      <c r="H12716" s="1"/>
      <c r="K12716" s="1"/>
      <c r="O12716" s="1"/>
      <c r="P12716" s="1"/>
      <c r="T12716" s="1"/>
      <c r="U12716" s="1"/>
    </row>
    <row r="12717" spans="8:21" x14ac:dyDescent="0.3">
      <c r="H12717" s="1"/>
      <c r="K12717" s="1"/>
      <c r="O12717" s="1"/>
      <c r="P12717" s="1"/>
      <c r="T12717" s="1"/>
      <c r="U12717" s="1"/>
    </row>
    <row r="12718" spans="8:21" x14ac:dyDescent="0.3">
      <c r="H12718" s="1"/>
      <c r="K12718" s="1"/>
      <c r="O12718" s="1"/>
      <c r="P12718" s="1"/>
      <c r="T12718" s="1"/>
      <c r="U12718" s="1"/>
    </row>
    <row r="12719" spans="8:21" x14ac:dyDescent="0.3">
      <c r="H12719" s="1"/>
      <c r="K12719" s="1"/>
      <c r="O12719" s="1"/>
      <c r="P12719" s="1"/>
      <c r="T12719" s="1"/>
      <c r="U12719" s="1"/>
    </row>
    <row r="12720" spans="8:21" x14ac:dyDescent="0.3">
      <c r="H12720" s="1"/>
      <c r="K12720" s="1"/>
      <c r="O12720" s="1"/>
      <c r="P12720" s="1"/>
      <c r="T12720" s="1"/>
      <c r="U12720" s="1"/>
    </row>
    <row r="12721" spans="8:21" x14ac:dyDescent="0.3">
      <c r="H12721" s="1"/>
      <c r="K12721" s="1"/>
      <c r="O12721" s="1"/>
      <c r="P12721" s="1"/>
      <c r="T12721" s="1"/>
      <c r="U12721" s="1"/>
    </row>
    <row r="12722" spans="8:21" x14ac:dyDescent="0.3">
      <c r="H12722" s="1"/>
      <c r="K12722" s="1"/>
      <c r="O12722" s="1"/>
      <c r="P12722" s="1"/>
      <c r="T12722" s="1"/>
      <c r="U12722" s="1"/>
    </row>
    <row r="12723" spans="8:21" x14ac:dyDescent="0.3">
      <c r="H12723" s="1"/>
      <c r="K12723" s="1"/>
      <c r="O12723" s="1"/>
      <c r="P12723" s="1"/>
      <c r="T12723" s="1"/>
      <c r="U12723" s="1"/>
    </row>
    <row r="12724" spans="8:21" x14ac:dyDescent="0.3">
      <c r="H12724" s="1"/>
      <c r="K12724" s="1"/>
      <c r="O12724" s="1"/>
      <c r="P12724" s="1"/>
      <c r="T12724" s="1"/>
      <c r="U12724" s="1"/>
    </row>
    <row r="12725" spans="8:21" x14ac:dyDescent="0.3">
      <c r="H12725" s="1"/>
      <c r="K12725" s="1"/>
      <c r="O12725" s="1"/>
      <c r="P12725" s="1"/>
      <c r="T12725" s="1"/>
      <c r="U12725" s="1"/>
    </row>
    <row r="12726" spans="8:21" x14ac:dyDescent="0.3">
      <c r="H12726" s="1"/>
      <c r="K12726" s="1"/>
      <c r="O12726" s="1"/>
      <c r="P12726" s="1"/>
      <c r="T12726" s="1"/>
      <c r="U12726" s="1"/>
    </row>
    <row r="12727" spans="8:21" x14ac:dyDescent="0.3">
      <c r="H12727" s="1"/>
      <c r="K12727" s="1"/>
      <c r="O12727" s="1"/>
      <c r="P12727" s="1"/>
      <c r="T12727" s="1"/>
      <c r="U12727" s="1"/>
    </row>
    <row r="12728" spans="8:21" x14ac:dyDescent="0.3">
      <c r="H12728" s="1"/>
      <c r="K12728" s="1"/>
      <c r="O12728" s="1"/>
      <c r="P12728" s="1"/>
      <c r="T12728" s="1"/>
      <c r="U12728" s="1"/>
    </row>
    <row r="12729" spans="8:21" x14ac:dyDescent="0.3">
      <c r="H12729" s="1"/>
      <c r="K12729" s="1"/>
      <c r="O12729" s="1"/>
      <c r="P12729" s="1"/>
      <c r="T12729" s="1"/>
      <c r="U12729" s="1"/>
    </row>
    <row r="12730" spans="8:21" x14ac:dyDescent="0.3">
      <c r="H12730" s="1"/>
      <c r="K12730" s="1"/>
      <c r="O12730" s="1"/>
      <c r="P12730" s="1"/>
      <c r="T12730" s="1"/>
      <c r="U12730" s="1"/>
    </row>
    <row r="12731" spans="8:21" x14ac:dyDescent="0.3">
      <c r="H12731" s="1"/>
      <c r="K12731" s="1"/>
      <c r="O12731" s="1"/>
      <c r="P12731" s="1"/>
      <c r="T12731" s="1"/>
      <c r="U12731" s="1"/>
    </row>
    <row r="12732" spans="8:21" x14ac:dyDescent="0.3">
      <c r="H12732" s="1"/>
      <c r="K12732" s="1"/>
      <c r="O12732" s="1"/>
      <c r="P12732" s="1"/>
      <c r="T12732" s="1"/>
      <c r="U12732" s="1"/>
    </row>
    <row r="12733" spans="8:21" x14ac:dyDescent="0.3">
      <c r="H12733" s="1"/>
      <c r="K12733" s="1"/>
      <c r="O12733" s="1"/>
      <c r="P12733" s="1"/>
      <c r="T12733" s="1"/>
      <c r="U12733" s="1"/>
    </row>
    <row r="12734" spans="8:21" x14ac:dyDescent="0.3">
      <c r="H12734" s="1"/>
      <c r="K12734" s="1"/>
      <c r="O12734" s="1"/>
      <c r="P12734" s="1"/>
      <c r="T12734" s="1"/>
      <c r="U12734" s="1"/>
    </row>
    <row r="12735" spans="8:21" x14ac:dyDescent="0.3">
      <c r="H12735" s="1"/>
      <c r="K12735" s="1"/>
      <c r="O12735" s="1"/>
      <c r="P12735" s="1"/>
      <c r="T12735" s="1"/>
      <c r="U12735" s="1"/>
    </row>
    <row r="12736" spans="8:21" x14ac:dyDescent="0.3">
      <c r="H12736" s="1"/>
      <c r="K12736" s="1"/>
      <c r="O12736" s="1"/>
      <c r="P12736" s="1"/>
      <c r="T12736" s="1"/>
      <c r="U12736" s="1"/>
    </row>
    <row r="12737" spans="8:21" x14ac:dyDescent="0.3">
      <c r="H12737" s="1"/>
      <c r="K12737" s="1"/>
      <c r="O12737" s="1"/>
      <c r="P12737" s="1"/>
      <c r="T12737" s="1"/>
      <c r="U12737" s="1"/>
    </row>
    <row r="12738" spans="8:21" x14ac:dyDescent="0.3">
      <c r="H12738" s="1"/>
      <c r="K12738" s="1"/>
      <c r="O12738" s="1"/>
      <c r="P12738" s="1"/>
      <c r="T12738" s="1"/>
      <c r="U12738" s="1"/>
    </row>
    <row r="12739" spans="8:21" x14ac:dyDescent="0.3">
      <c r="H12739" s="1"/>
      <c r="K12739" s="1"/>
      <c r="O12739" s="1"/>
      <c r="P12739" s="1"/>
      <c r="T12739" s="1"/>
      <c r="U12739" s="1"/>
    </row>
    <row r="12740" spans="8:21" x14ac:dyDescent="0.3">
      <c r="H12740" s="1"/>
      <c r="K12740" s="1"/>
      <c r="O12740" s="1"/>
      <c r="P12740" s="1"/>
      <c r="T12740" s="1"/>
      <c r="U12740" s="1"/>
    </row>
    <row r="12741" spans="8:21" x14ac:dyDescent="0.3">
      <c r="H12741" s="1"/>
      <c r="K12741" s="1"/>
      <c r="O12741" s="1"/>
      <c r="P12741" s="1"/>
      <c r="T12741" s="1"/>
      <c r="U12741" s="1"/>
    </row>
    <row r="12742" spans="8:21" x14ac:dyDescent="0.3">
      <c r="H12742" s="1"/>
      <c r="K12742" s="1"/>
      <c r="O12742" s="1"/>
      <c r="P12742" s="1"/>
      <c r="T12742" s="1"/>
      <c r="U12742" s="1"/>
    </row>
    <row r="12743" spans="8:21" x14ac:dyDescent="0.3">
      <c r="H12743" s="1"/>
      <c r="K12743" s="1"/>
      <c r="O12743" s="1"/>
      <c r="P12743" s="1"/>
      <c r="T12743" s="1"/>
      <c r="U12743" s="1"/>
    </row>
    <row r="12744" spans="8:21" x14ac:dyDescent="0.3">
      <c r="H12744" s="1"/>
      <c r="K12744" s="1"/>
      <c r="O12744" s="1"/>
      <c r="P12744" s="1"/>
      <c r="T12744" s="1"/>
      <c r="U12744" s="1"/>
    </row>
    <row r="12745" spans="8:21" x14ac:dyDescent="0.3">
      <c r="H12745" s="1"/>
      <c r="K12745" s="1"/>
      <c r="O12745" s="1"/>
      <c r="P12745" s="1"/>
      <c r="T12745" s="1"/>
      <c r="U12745" s="1"/>
    </row>
    <row r="12746" spans="8:21" x14ac:dyDescent="0.3">
      <c r="H12746" s="1"/>
      <c r="K12746" s="1"/>
      <c r="O12746" s="1"/>
      <c r="P12746" s="1"/>
      <c r="T12746" s="1"/>
      <c r="U12746" s="1"/>
    </row>
    <row r="12747" spans="8:21" x14ac:dyDescent="0.3">
      <c r="H12747" s="1"/>
      <c r="K12747" s="1"/>
      <c r="O12747" s="1"/>
      <c r="P12747" s="1"/>
      <c r="T12747" s="1"/>
      <c r="U12747" s="1"/>
    </row>
    <row r="12748" spans="8:21" x14ac:dyDescent="0.3">
      <c r="H12748" s="1"/>
      <c r="K12748" s="1"/>
      <c r="O12748" s="1"/>
      <c r="P12748" s="1"/>
      <c r="T12748" s="1"/>
      <c r="U12748" s="1"/>
    </row>
    <row r="12749" spans="8:21" x14ac:dyDescent="0.3">
      <c r="H12749" s="1"/>
      <c r="K12749" s="1"/>
      <c r="O12749" s="1"/>
      <c r="P12749" s="1"/>
      <c r="T12749" s="1"/>
      <c r="U12749" s="1"/>
    </row>
    <row r="12750" spans="8:21" x14ac:dyDescent="0.3">
      <c r="H12750" s="1"/>
      <c r="K12750" s="1"/>
      <c r="O12750" s="1"/>
      <c r="P12750" s="1"/>
      <c r="T12750" s="1"/>
      <c r="U12750" s="1"/>
    </row>
    <row r="12751" spans="8:21" x14ac:dyDescent="0.3">
      <c r="H12751" s="1"/>
      <c r="K12751" s="1"/>
      <c r="O12751" s="1"/>
      <c r="P12751" s="1"/>
      <c r="T12751" s="1"/>
      <c r="U12751" s="1"/>
    </row>
    <row r="12752" spans="8:21" x14ac:dyDescent="0.3">
      <c r="H12752" s="1"/>
      <c r="K12752" s="1"/>
      <c r="O12752" s="1"/>
      <c r="P12752" s="1"/>
      <c r="T12752" s="1"/>
      <c r="U12752" s="1"/>
    </row>
    <row r="12753" spans="8:21" x14ac:dyDescent="0.3">
      <c r="H12753" s="1"/>
      <c r="K12753" s="1"/>
      <c r="O12753" s="1"/>
      <c r="P12753" s="1"/>
      <c r="T12753" s="1"/>
      <c r="U12753" s="1"/>
    </row>
    <row r="12754" spans="8:21" x14ac:dyDescent="0.3">
      <c r="H12754" s="1"/>
      <c r="K12754" s="1"/>
      <c r="O12754" s="1"/>
      <c r="P12754" s="1"/>
      <c r="T12754" s="1"/>
      <c r="U12754" s="1"/>
    </row>
    <row r="12755" spans="8:21" x14ac:dyDescent="0.3">
      <c r="H12755" s="1"/>
      <c r="K12755" s="1"/>
      <c r="O12755" s="1"/>
      <c r="P12755" s="1"/>
      <c r="T12755" s="1"/>
      <c r="U12755" s="1"/>
    </row>
    <row r="12756" spans="8:21" x14ac:dyDescent="0.3">
      <c r="H12756" s="1"/>
      <c r="K12756" s="1"/>
      <c r="O12756" s="1"/>
      <c r="P12756" s="1"/>
      <c r="T12756" s="1"/>
      <c r="U12756" s="1"/>
    </row>
    <row r="12757" spans="8:21" x14ac:dyDescent="0.3">
      <c r="H12757" s="1"/>
      <c r="K12757" s="1"/>
      <c r="O12757" s="1"/>
      <c r="P12757" s="1"/>
      <c r="T12757" s="1"/>
      <c r="U12757" s="1"/>
    </row>
    <row r="12758" spans="8:21" x14ac:dyDescent="0.3">
      <c r="H12758" s="1"/>
      <c r="K12758" s="1"/>
      <c r="O12758" s="1"/>
      <c r="P12758" s="1"/>
      <c r="T12758" s="1"/>
      <c r="U12758" s="1"/>
    </row>
    <row r="12759" spans="8:21" x14ac:dyDescent="0.3">
      <c r="H12759" s="1"/>
      <c r="K12759" s="1"/>
      <c r="O12759" s="1"/>
      <c r="P12759" s="1"/>
      <c r="T12759" s="1"/>
      <c r="U12759" s="1"/>
    </row>
    <row r="12760" spans="8:21" x14ac:dyDescent="0.3">
      <c r="H12760" s="1"/>
      <c r="K12760" s="1"/>
      <c r="O12760" s="1"/>
      <c r="P12760" s="1"/>
      <c r="T12760" s="1"/>
      <c r="U12760" s="1"/>
    </row>
    <row r="12761" spans="8:21" x14ac:dyDescent="0.3">
      <c r="H12761" s="1"/>
      <c r="K12761" s="1"/>
      <c r="O12761" s="1"/>
      <c r="P12761" s="1"/>
      <c r="T12761" s="1"/>
      <c r="U12761" s="1"/>
    </row>
    <row r="12762" spans="8:21" x14ac:dyDescent="0.3">
      <c r="H12762" s="1"/>
      <c r="K12762" s="1"/>
      <c r="O12762" s="1"/>
      <c r="P12762" s="1"/>
      <c r="T12762" s="1"/>
      <c r="U12762" s="1"/>
    </row>
    <row r="12763" spans="8:21" x14ac:dyDescent="0.3">
      <c r="H12763" s="1"/>
      <c r="K12763" s="1"/>
      <c r="O12763" s="1"/>
      <c r="P12763" s="1"/>
      <c r="T12763" s="1"/>
      <c r="U12763" s="1"/>
    </row>
    <row r="12764" spans="8:21" x14ac:dyDescent="0.3">
      <c r="H12764" s="1"/>
      <c r="K12764" s="1"/>
      <c r="O12764" s="1"/>
      <c r="P12764" s="1"/>
      <c r="T12764" s="1"/>
      <c r="U12764" s="1"/>
    </row>
    <row r="12765" spans="8:21" x14ac:dyDescent="0.3">
      <c r="H12765" s="1"/>
      <c r="K12765" s="1"/>
      <c r="O12765" s="1"/>
      <c r="P12765" s="1"/>
      <c r="T12765" s="1"/>
      <c r="U12765" s="1"/>
    </row>
    <row r="12766" spans="8:21" x14ac:dyDescent="0.3">
      <c r="H12766" s="1"/>
      <c r="K12766" s="1"/>
      <c r="O12766" s="1"/>
      <c r="P12766" s="1"/>
      <c r="T12766" s="1"/>
      <c r="U12766" s="1"/>
    </row>
    <row r="12767" spans="8:21" x14ac:dyDescent="0.3">
      <c r="H12767" s="1"/>
      <c r="K12767" s="1"/>
      <c r="O12767" s="1"/>
      <c r="P12767" s="1"/>
      <c r="T12767" s="1"/>
      <c r="U12767" s="1"/>
    </row>
    <row r="12768" spans="8:21" x14ac:dyDescent="0.3">
      <c r="H12768" s="1"/>
      <c r="K12768" s="1"/>
      <c r="O12768" s="1"/>
      <c r="P12768" s="1"/>
      <c r="T12768" s="1"/>
      <c r="U12768" s="1"/>
    </row>
    <row r="12769" spans="8:21" x14ac:dyDescent="0.3">
      <c r="H12769" s="1"/>
      <c r="K12769" s="1"/>
      <c r="O12769" s="1"/>
      <c r="P12769" s="1"/>
      <c r="T12769" s="1"/>
      <c r="U12769" s="1"/>
    </row>
    <row r="12770" spans="8:21" x14ac:dyDescent="0.3">
      <c r="H12770" s="1"/>
      <c r="K12770" s="1"/>
      <c r="O12770" s="1"/>
      <c r="P12770" s="1"/>
      <c r="T12770" s="1"/>
      <c r="U12770" s="1"/>
    </row>
    <row r="12771" spans="8:21" x14ac:dyDescent="0.3">
      <c r="H12771" s="1"/>
      <c r="K12771" s="1"/>
      <c r="O12771" s="1"/>
      <c r="P12771" s="1"/>
      <c r="T12771" s="1"/>
      <c r="U12771" s="1"/>
    </row>
    <row r="12772" spans="8:21" x14ac:dyDescent="0.3">
      <c r="H12772" s="1"/>
      <c r="K12772" s="1"/>
      <c r="O12772" s="1"/>
      <c r="P12772" s="1"/>
      <c r="T12772" s="1"/>
      <c r="U12772" s="1"/>
    </row>
    <row r="12773" spans="8:21" x14ac:dyDescent="0.3">
      <c r="H12773" s="1"/>
      <c r="K12773" s="1"/>
      <c r="O12773" s="1"/>
      <c r="P12773" s="1"/>
      <c r="T12773" s="1"/>
      <c r="U12773" s="1"/>
    </row>
    <row r="12774" spans="8:21" x14ac:dyDescent="0.3">
      <c r="H12774" s="1"/>
      <c r="K12774" s="1"/>
      <c r="O12774" s="1"/>
      <c r="P12774" s="1"/>
      <c r="T12774" s="1"/>
      <c r="U12774" s="1"/>
    </row>
    <row r="12775" spans="8:21" x14ac:dyDescent="0.3">
      <c r="H12775" s="1"/>
      <c r="K12775" s="1"/>
      <c r="O12775" s="1"/>
      <c r="P12775" s="1"/>
      <c r="T12775" s="1"/>
      <c r="U12775" s="1"/>
    </row>
    <row r="12776" spans="8:21" x14ac:dyDescent="0.3">
      <c r="H12776" s="1"/>
      <c r="K12776" s="1"/>
      <c r="O12776" s="1"/>
      <c r="P12776" s="1"/>
      <c r="T12776" s="1"/>
      <c r="U12776" s="1"/>
    </row>
    <row r="12777" spans="8:21" x14ac:dyDescent="0.3">
      <c r="H12777" s="1"/>
      <c r="K12777" s="1"/>
      <c r="O12777" s="1"/>
      <c r="P12777" s="1"/>
      <c r="T12777" s="1"/>
      <c r="U12777" s="1"/>
    </row>
    <row r="12778" spans="8:21" x14ac:dyDescent="0.3">
      <c r="H12778" s="1"/>
      <c r="K12778" s="1"/>
      <c r="O12778" s="1"/>
      <c r="P12778" s="1"/>
      <c r="T12778" s="1"/>
      <c r="U12778" s="1"/>
    </row>
    <row r="12779" spans="8:21" x14ac:dyDescent="0.3">
      <c r="H12779" s="1"/>
      <c r="K12779" s="1"/>
      <c r="O12779" s="1"/>
      <c r="P12779" s="1"/>
      <c r="T12779" s="1"/>
      <c r="U12779" s="1"/>
    </row>
    <row r="12780" spans="8:21" x14ac:dyDescent="0.3">
      <c r="H12780" s="1"/>
      <c r="K12780" s="1"/>
      <c r="O12780" s="1"/>
      <c r="P12780" s="1"/>
      <c r="T12780" s="1"/>
      <c r="U12780" s="1"/>
    </row>
    <row r="12781" spans="8:21" x14ac:dyDescent="0.3">
      <c r="H12781" s="1"/>
      <c r="K12781" s="1"/>
      <c r="O12781" s="1"/>
      <c r="P12781" s="1"/>
      <c r="T12781" s="1"/>
      <c r="U12781" s="1"/>
    </row>
    <row r="12782" spans="8:21" x14ac:dyDescent="0.3">
      <c r="H12782" s="1"/>
      <c r="K12782" s="1"/>
      <c r="O12782" s="1"/>
      <c r="P12782" s="1"/>
      <c r="T12782" s="1"/>
      <c r="U12782" s="1"/>
    </row>
    <row r="12783" spans="8:21" x14ac:dyDescent="0.3">
      <c r="H12783" s="1"/>
      <c r="K12783" s="1"/>
      <c r="O12783" s="1"/>
      <c r="P12783" s="1"/>
      <c r="T12783" s="1"/>
      <c r="U12783" s="1"/>
    </row>
    <row r="12784" spans="8:21" x14ac:dyDescent="0.3">
      <c r="H12784" s="1"/>
      <c r="K12784" s="1"/>
      <c r="O12784" s="1"/>
      <c r="P12784" s="1"/>
      <c r="T12784" s="1"/>
      <c r="U12784" s="1"/>
    </row>
    <row r="12785" spans="8:21" x14ac:dyDescent="0.3">
      <c r="H12785" s="1"/>
      <c r="K12785" s="1"/>
      <c r="O12785" s="1"/>
      <c r="P12785" s="1"/>
      <c r="T12785" s="1"/>
      <c r="U12785" s="1"/>
    </row>
    <row r="12786" spans="8:21" x14ac:dyDescent="0.3">
      <c r="H12786" s="1"/>
      <c r="K12786" s="1"/>
      <c r="O12786" s="1"/>
      <c r="P12786" s="1"/>
      <c r="T12786" s="1"/>
      <c r="U12786" s="1"/>
    </row>
    <row r="12787" spans="8:21" x14ac:dyDescent="0.3">
      <c r="H12787" s="1"/>
      <c r="K12787" s="1"/>
      <c r="O12787" s="1"/>
      <c r="P12787" s="1"/>
      <c r="T12787" s="1"/>
      <c r="U12787" s="1"/>
    </row>
    <row r="12788" spans="8:21" x14ac:dyDescent="0.3">
      <c r="H12788" s="1"/>
      <c r="K12788" s="1"/>
      <c r="O12788" s="1"/>
      <c r="P12788" s="1"/>
      <c r="T12788" s="1"/>
      <c r="U12788" s="1"/>
    </row>
    <row r="12789" spans="8:21" x14ac:dyDescent="0.3">
      <c r="H12789" s="1"/>
      <c r="K12789" s="1"/>
      <c r="O12789" s="1"/>
      <c r="P12789" s="1"/>
      <c r="T12789" s="1"/>
      <c r="U12789" s="1"/>
    </row>
    <row r="12790" spans="8:21" x14ac:dyDescent="0.3">
      <c r="H12790" s="1"/>
      <c r="K12790" s="1"/>
      <c r="O12790" s="1"/>
      <c r="P12790" s="1"/>
      <c r="T12790" s="1"/>
      <c r="U12790" s="1"/>
    </row>
    <row r="12791" spans="8:21" x14ac:dyDescent="0.3">
      <c r="H12791" s="1"/>
      <c r="K12791" s="1"/>
      <c r="O12791" s="1"/>
      <c r="P12791" s="1"/>
      <c r="T12791" s="1"/>
      <c r="U12791" s="1"/>
    </row>
    <row r="12792" spans="8:21" x14ac:dyDescent="0.3">
      <c r="H12792" s="1"/>
      <c r="K12792" s="1"/>
      <c r="O12792" s="1"/>
      <c r="P12792" s="1"/>
      <c r="T12792" s="1"/>
      <c r="U12792" s="1"/>
    </row>
    <row r="12793" spans="8:21" x14ac:dyDescent="0.3">
      <c r="H12793" s="1"/>
      <c r="K12793" s="1"/>
      <c r="O12793" s="1"/>
      <c r="P12793" s="1"/>
      <c r="T12793" s="1"/>
      <c r="U12793" s="1"/>
    </row>
    <row r="12794" spans="8:21" x14ac:dyDescent="0.3">
      <c r="H12794" s="1"/>
      <c r="K12794" s="1"/>
      <c r="O12794" s="1"/>
      <c r="P12794" s="1"/>
      <c r="T12794" s="1"/>
      <c r="U12794" s="1"/>
    </row>
    <row r="12795" spans="8:21" x14ac:dyDescent="0.3">
      <c r="H12795" s="1"/>
      <c r="K12795" s="1"/>
      <c r="O12795" s="1"/>
      <c r="P12795" s="1"/>
      <c r="T12795" s="1"/>
      <c r="U12795" s="1"/>
    </row>
    <row r="12796" spans="8:21" x14ac:dyDescent="0.3">
      <c r="H12796" s="1"/>
      <c r="K12796" s="1"/>
      <c r="O12796" s="1"/>
      <c r="P12796" s="1"/>
      <c r="T12796" s="1"/>
      <c r="U12796" s="1"/>
    </row>
    <row r="12797" spans="8:21" x14ac:dyDescent="0.3">
      <c r="H12797" s="1"/>
      <c r="K12797" s="1"/>
      <c r="O12797" s="1"/>
      <c r="P12797" s="1"/>
      <c r="T12797" s="1"/>
      <c r="U12797" s="1"/>
    </row>
    <row r="12798" spans="8:21" x14ac:dyDescent="0.3">
      <c r="H12798" s="1"/>
      <c r="K12798" s="1"/>
      <c r="O12798" s="1"/>
      <c r="P12798" s="1"/>
      <c r="T12798" s="1"/>
      <c r="U12798" s="1"/>
    </row>
    <row r="12799" spans="8:21" x14ac:dyDescent="0.3">
      <c r="H12799" s="1"/>
      <c r="K12799" s="1"/>
      <c r="O12799" s="1"/>
      <c r="P12799" s="1"/>
      <c r="T12799" s="1"/>
      <c r="U12799" s="1"/>
    </row>
    <row r="12800" spans="8:21" x14ac:dyDescent="0.3">
      <c r="H12800" s="1"/>
      <c r="K12800" s="1"/>
      <c r="O12800" s="1"/>
      <c r="P12800" s="1"/>
      <c r="T12800" s="1"/>
      <c r="U12800" s="1"/>
    </row>
    <row r="12801" spans="8:21" x14ac:dyDescent="0.3">
      <c r="H12801" s="1"/>
      <c r="K12801" s="1"/>
      <c r="O12801" s="1"/>
      <c r="P12801" s="1"/>
      <c r="T12801" s="1"/>
      <c r="U12801" s="1"/>
    </row>
    <row r="12802" spans="8:21" x14ac:dyDescent="0.3">
      <c r="H12802" s="1"/>
      <c r="K12802" s="1"/>
      <c r="O12802" s="1"/>
      <c r="P12802" s="1"/>
      <c r="T12802" s="1"/>
      <c r="U12802" s="1"/>
    </row>
    <row r="12803" spans="8:21" x14ac:dyDescent="0.3">
      <c r="H12803" s="1"/>
      <c r="K12803" s="1"/>
      <c r="O12803" s="1"/>
      <c r="P12803" s="1"/>
      <c r="T12803" s="1"/>
      <c r="U12803" s="1"/>
    </row>
    <row r="12804" spans="8:21" x14ac:dyDescent="0.3">
      <c r="H12804" s="1"/>
      <c r="K12804" s="1"/>
      <c r="O12804" s="1"/>
      <c r="P12804" s="1"/>
      <c r="T12804" s="1"/>
      <c r="U12804" s="1"/>
    </row>
    <row r="12805" spans="8:21" x14ac:dyDescent="0.3">
      <c r="H12805" s="1"/>
      <c r="K12805" s="1"/>
      <c r="O12805" s="1"/>
      <c r="P12805" s="1"/>
      <c r="T12805" s="1"/>
      <c r="U12805" s="1"/>
    </row>
    <row r="12806" spans="8:21" x14ac:dyDescent="0.3">
      <c r="H12806" s="1"/>
      <c r="K12806" s="1"/>
      <c r="O12806" s="1"/>
      <c r="P12806" s="1"/>
      <c r="T12806" s="1"/>
      <c r="U12806" s="1"/>
    </row>
    <row r="12807" spans="8:21" x14ac:dyDescent="0.3">
      <c r="H12807" s="1"/>
      <c r="K12807" s="1"/>
      <c r="O12807" s="1"/>
      <c r="P12807" s="1"/>
      <c r="T12807" s="1"/>
      <c r="U12807" s="1"/>
    </row>
    <row r="12808" spans="8:21" x14ac:dyDescent="0.3">
      <c r="H12808" s="1"/>
      <c r="K12808" s="1"/>
      <c r="O12808" s="1"/>
      <c r="P12808" s="1"/>
      <c r="T12808" s="1"/>
      <c r="U12808" s="1"/>
    </row>
    <row r="12809" spans="8:21" x14ac:dyDescent="0.3">
      <c r="H12809" s="1"/>
      <c r="K12809" s="1"/>
      <c r="O12809" s="1"/>
      <c r="P12809" s="1"/>
      <c r="T12809" s="1"/>
      <c r="U12809" s="1"/>
    </row>
    <row r="12810" spans="8:21" x14ac:dyDescent="0.3">
      <c r="H12810" s="1"/>
      <c r="K12810" s="1"/>
      <c r="O12810" s="1"/>
      <c r="P12810" s="1"/>
      <c r="T12810" s="1"/>
      <c r="U12810" s="1"/>
    </row>
    <row r="12811" spans="8:21" x14ac:dyDescent="0.3">
      <c r="H12811" s="1"/>
      <c r="K12811" s="1"/>
      <c r="O12811" s="1"/>
      <c r="P12811" s="1"/>
      <c r="T12811" s="1"/>
      <c r="U12811" s="1"/>
    </row>
    <row r="12812" spans="8:21" x14ac:dyDescent="0.3">
      <c r="H12812" s="1"/>
      <c r="K12812" s="1"/>
      <c r="O12812" s="1"/>
      <c r="P12812" s="1"/>
      <c r="T12812" s="1"/>
      <c r="U12812" s="1"/>
    </row>
    <row r="12813" spans="8:21" x14ac:dyDescent="0.3">
      <c r="H12813" s="1"/>
      <c r="K12813" s="1"/>
      <c r="O12813" s="1"/>
      <c r="P12813" s="1"/>
      <c r="T12813" s="1"/>
      <c r="U12813" s="1"/>
    </row>
    <row r="12814" spans="8:21" x14ac:dyDescent="0.3">
      <c r="H12814" s="1"/>
      <c r="K12814" s="1"/>
      <c r="O12814" s="1"/>
      <c r="P12814" s="1"/>
      <c r="T12814" s="1"/>
      <c r="U12814" s="1"/>
    </row>
    <row r="12815" spans="8:21" x14ac:dyDescent="0.3">
      <c r="H12815" s="1"/>
      <c r="K12815" s="1"/>
      <c r="O12815" s="1"/>
      <c r="P12815" s="1"/>
      <c r="T12815" s="1"/>
      <c r="U12815" s="1"/>
    </row>
    <row r="12816" spans="8:21" x14ac:dyDescent="0.3">
      <c r="H12816" s="1"/>
      <c r="K12816" s="1"/>
      <c r="O12816" s="1"/>
      <c r="P12816" s="1"/>
      <c r="T12816" s="1"/>
      <c r="U12816" s="1"/>
    </row>
    <row r="12817" spans="8:21" x14ac:dyDescent="0.3">
      <c r="H12817" s="1"/>
      <c r="K12817" s="1"/>
      <c r="O12817" s="1"/>
      <c r="P12817" s="1"/>
      <c r="T12817" s="1"/>
      <c r="U12817" s="1"/>
    </row>
    <row r="12818" spans="8:21" x14ac:dyDescent="0.3">
      <c r="H12818" s="1"/>
      <c r="K12818" s="1"/>
      <c r="O12818" s="1"/>
      <c r="P12818" s="1"/>
      <c r="T12818" s="1"/>
      <c r="U12818" s="1"/>
    </row>
    <row r="12819" spans="8:21" x14ac:dyDescent="0.3">
      <c r="H12819" s="1"/>
      <c r="K12819" s="1"/>
      <c r="O12819" s="1"/>
      <c r="P12819" s="1"/>
      <c r="T12819" s="1"/>
      <c r="U12819" s="1"/>
    </row>
    <row r="12820" spans="8:21" x14ac:dyDescent="0.3">
      <c r="H12820" s="1"/>
      <c r="K12820" s="1"/>
      <c r="O12820" s="1"/>
      <c r="P12820" s="1"/>
      <c r="T12820" s="1"/>
      <c r="U12820" s="1"/>
    </row>
    <row r="12821" spans="8:21" x14ac:dyDescent="0.3">
      <c r="H12821" s="1"/>
      <c r="K12821" s="1"/>
      <c r="O12821" s="1"/>
      <c r="P12821" s="1"/>
      <c r="T12821" s="1"/>
      <c r="U12821" s="1"/>
    </row>
    <row r="12822" spans="8:21" x14ac:dyDescent="0.3">
      <c r="H12822" s="1"/>
      <c r="K12822" s="1"/>
      <c r="O12822" s="1"/>
      <c r="P12822" s="1"/>
      <c r="T12822" s="1"/>
      <c r="U12822" s="1"/>
    </row>
    <row r="12823" spans="8:21" x14ac:dyDescent="0.3">
      <c r="H12823" s="1"/>
      <c r="K12823" s="1"/>
      <c r="O12823" s="1"/>
      <c r="P12823" s="1"/>
      <c r="T12823" s="1"/>
      <c r="U12823" s="1"/>
    </row>
    <row r="12824" spans="8:21" x14ac:dyDescent="0.3">
      <c r="H12824" s="1"/>
      <c r="K12824" s="1"/>
      <c r="O12824" s="1"/>
      <c r="P12824" s="1"/>
      <c r="T12824" s="1"/>
      <c r="U12824" s="1"/>
    </row>
    <row r="12825" spans="8:21" x14ac:dyDescent="0.3">
      <c r="H12825" s="1"/>
      <c r="K12825" s="1"/>
      <c r="O12825" s="1"/>
      <c r="P12825" s="1"/>
      <c r="T12825" s="1"/>
      <c r="U12825" s="1"/>
    </row>
    <row r="12826" spans="8:21" x14ac:dyDescent="0.3">
      <c r="H12826" s="1"/>
      <c r="K12826" s="1"/>
      <c r="O12826" s="1"/>
      <c r="P12826" s="1"/>
      <c r="T12826" s="1"/>
      <c r="U12826" s="1"/>
    </row>
    <row r="12827" spans="8:21" x14ac:dyDescent="0.3">
      <c r="H12827" s="1"/>
      <c r="K12827" s="1"/>
      <c r="O12827" s="1"/>
      <c r="P12827" s="1"/>
      <c r="T12827" s="1"/>
      <c r="U12827" s="1"/>
    </row>
    <row r="12828" spans="8:21" x14ac:dyDescent="0.3">
      <c r="H12828" s="1"/>
      <c r="K12828" s="1"/>
      <c r="O12828" s="1"/>
      <c r="P12828" s="1"/>
      <c r="T12828" s="1"/>
      <c r="U12828" s="1"/>
    </row>
    <row r="12829" spans="8:21" x14ac:dyDescent="0.3">
      <c r="H12829" s="1"/>
      <c r="K12829" s="1"/>
      <c r="O12829" s="1"/>
      <c r="P12829" s="1"/>
      <c r="T12829" s="1"/>
      <c r="U12829" s="1"/>
    </row>
    <row r="12830" spans="8:21" x14ac:dyDescent="0.3">
      <c r="H12830" s="1"/>
      <c r="K12830" s="1"/>
      <c r="O12830" s="1"/>
      <c r="P12830" s="1"/>
      <c r="T12830" s="1"/>
      <c r="U12830" s="1"/>
    </row>
    <row r="12831" spans="8:21" x14ac:dyDescent="0.3">
      <c r="H12831" s="1"/>
      <c r="K12831" s="1"/>
      <c r="O12831" s="1"/>
      <c r="P12831" s="1"/>
      <c r="T12831" s="1"/>
      <c r="U12831" s="1"/>
    </row>
    <row r="12832" spans="8:21" x14ac:dyDescent="0.3">
      <c r="H12832" s="1"/>
      <c r="K12832" s="1"/>
      <c r="O12832" s="1"/>
      <c r="P12832" s="1"/>
      <c r="T12832" s="1"/>
      <c r="U12832" s="1"/>
    </row>
    <row r="12833" spans="8:21" x14ac:dyDescent="0.3">
      <c r="H12833" s="1"/>
      <c r="K12833" s="1"/>
      <c r="O12833" s="1"/>
      <c r="P12833" s="1"/>
      <c r="T12833" s="1"/>
      <c r="U12833" s="1"/>
    </row>
    <row r="12834" spans="8:21" x14ac:dyDescent="0.3">
      <c r="H12834" s="1"/>
      <c r="K12834" s="1"/>
      <c r="O12834" s="1"/>
      <c r="P12834" s="1"/>
      <c r="T12834" s="1"/>
      <c r="U12834" s="1"/>
    </row>
    <row r="12835" spans="8:21" x14ac:dyDescent="0.3">
      <c r="H12835" s="1"/>
      <c r="K12835" s="1"/>
      <c r="O12835" s="1"/>
      <c r="P12835" s="1"/>
      <c r="T12835" s="1"/>
      <c r="U12835" s="1"/>
    </row>
    <row r="12836" spans="8:21" x14ac:dyDescent="0.3">
      <c r="H12836" s="1"/>
      <c r="K12836" s="1"/>
      <c r="O12836" s="1"/>
      <c r="P12836" s="1"/>
      <c r="T12836" s="1"/>
      <c r="U12836" s="1"/>
    </row>
    <row r="12837" spans="8:21" x14ac:dyDescent="0.3">
      <c r="H12837" s="1"/>
      <c r="K12837" s="1"/>
      <c r="O12837" s="1"/>
      <c r="P12837" s="1"/>
      <c r="T12837" s="1"/>
      <c r="U12837" s="1"/>
    </row>
    <row r="12838" spans="8:21" x14ac:dyDescent="0.3">
      <c r="H12838" s="1"/>
      <c r="K12838" s="1"/>
      <c r="O12838" s="1"/>
      <c r="P12838" s="1"/>
      <c r="T12838" s="1"/>
      <c r="U12838" s="1"/>
    </row>
    <row r="12839" spans="8:21" x14ac:dyDescent="0.3">
      <c r="H12839" s="1"/>
      <c r="K12839" s="1"/>
      <c r="O12839" s="1"/>
      <c r="P12839" s="1"/>
      <c r="T12839" s="1"/>
      <c r="U12839" s="1"/>
    </row>
    <row r="12840" spans="8:21" x14ac:dyDescent="0.3">
      <c r="H12840" s="1"/>
      <c r="K12840" s="1"/>
      <c r="O12840" s="1"/>
      <c r="P12840" s="1"/>
      <c r="T12840" s="1"/>
      <c r="U12840" s="1"/>
    </row>
    <row r="12841" spans="8:21" x14ac:dyDescent="0.3">
      <c r="H12841" s="1"/>
      <c r="K12841" s="1"/>
      <c r="O12841" s="1"/>
      <c r="P12841" s="1"/>
      <c r="T12841" s="1"/>
      <c r="U12841" s="1"/>
    </row>
    <row r="12842" spans="8:21" x14ac:dyDescent="0.3">
      <c r="H12842" s="1"/>
      <c r="K12842" s="1"/>
      <c r="O12842" s="1"/>
      <c r="P12842" s="1"/>
      <c r="T12842" s="1"/>
      <c r="U12842" s="1"/>
    </row>
    <row r="12843" spans="8:21" x14ac:dyDescent="0.3">
      <c r="H12843" s="1"/>
      <c r="K12843" s="1"/>
      <c r="O12843" s="1"/>
      <c r="P12843" s="1"/>
      <c r="T12843" s="1"/>
      <c r="U12843" s="1"/>
    </row>
    <row r="12844" spans="8:21" x14ac:dyDescent="0.3">
      <c r="H12844" s="1"/>
      <c r="K12844" s="1"/>
      <c r="O12844" s="1"/>
      <c r="P12844" s="1"/>
      <c r="T12844" s="1"/>
      <c r="U12844" s="1"/>
    </row>
    <row r="12845" spans="8:21" x14ac:dyDescent="0.3">
      <c r="H12845" s="1"/>
      <c r="K12845" s="1"/>
      <c r="O12845" s="1"/>
      <c r="P12845" s="1"/>
      <c r="T12845" s="1"/>
      <c r="U12845" s="1"/>
    </row>
    <row r="12846" spans="8:21" x14ac:dyDescent="0.3">
      <c r="H12846" s="1"/>
      <c r="K12846" s="1"/>
      <c r="O12846" s="1"/>
      <c r="P12846" s="1"/>
      <c r="T12846" s="1"/>
      <c r="U12846" s="1"/>
    </row>
    <row r="12847" spans="8:21" x14ac:dyDescent="0.3">
      <c r="H12847" s="1"/>
      <c r="K12847" s="1"/>
      <c r="O12847" s="1"/>
      <c r="P12847" s="1"/>
      <c r="T12847" s="1"/>
      <c r="U12847" s="1"/>
    </row>
    <row r="12848" spans="8:21" x14ac:dyDescent="0.3">
      <c r="H12848" s="1"/>
      <c r="K12848" s="1"/>
      <c r="O12848" s="1"/>
      <c r="P12848" s="1"/>
      <c r="T12848" s="1"/>
      <c r="U12848" s="1"/>
    </row>
    <row r="12849" spans="8:21" x14ac:dyDescent="0.3">
      <c r="H12849" s="1"/>
      <c r="K12849" s="1"/>
      <c r="O12849" s="1"/>
      <c r="P12849" s="1"/>
      <c r="T12849" s="1"/>
      <c r="U12849" s="1"/>
    </row>
    <row r="12850" spans="8:21" x14ac:dyDescent="0.3">
      <c r="H12850" s="1"/>
      <c r="K12850" s="1"/>
      <c r="O12850" s="1"/>
      <c r="P12850" s="1"/>
      <c r="T12850" s="1"/>
      <c r="U12850" s="1"/>
    </row>
    <row r="12851" spans="8:21" x14ac:dyDescent="0.3">
      <c r="H12851" s="1"/>
      <c r="K12851" s="1"/>
      <c r="O12851" s="1"/>
      <c r="P12851" s="1"/>
      <c r="T12851" s="1"/>
      <c r="U12851" s="1"/>
    </row>
    <row r="12852" spans="8:21" x14ac:dyDescent="0.3">
      <c r="H12852" s="1"/>
      <c r="K12852" s="1"/>
      <c r="O12852" s="1"/>
      <c r="P12852" s="1"/>
      <c r="T12852" s="1"/>
      <c r="U12852" s="1"/>
    </row>
    <row r="12853" spans="8:21" x14ac:dyDescent="0.3">
      <c r="H12853" s="1"/>
      <c r="K12853" s="1"/>
      <c r="O12853" s="1"/>
      <c r="P12853" s="1"/>
      <c r="T12853" s="1"/>
      <c r="U12853" s="1"/>
    </row>
    <row r="12854" spans="8:21" x14ac:dyDescent="0.3">
      <c r="H12854" s="1"/>
      <c r="K12854" s="1"/>
      <c r="O12854" s="1"/>
      <c r="P12854" s="1"/>
      <c r="T12854" s="1"/>
      <c r="U12854" s="1"/>
    </row>
    <row r="12855" spans="8:21" x14ac:dyDescent="0.3">
      <c r="H12855" s="1"/>
      <c r="K12855" s="1"/>
      <c r="O12855" s="1"/>
      <c r="P12855" s="1"/>
      <c r="T12855" s="1"/>
      <c r="U12855" s="1"/>
    </row>
    <row r="12856" spans="8:21" x14ac:dyDescent="0.3">
      <c r="H12856" s="1"/>
      <c r="K12856" s="1"/>
      <c r="O12856" s="1"/>
      <c r="P12856" s="1"/>
      <c r="T12856" s="1"/>
      <c r="U12856" s="1"/>
    </row>
    <row r="12857" spans="8:21" x14ac:dyDescent="0.3">
      <c r="H12857" s="1"/>
      <c r="K12857" s="1"/>
      <c r="O12857" s="1"/>
      <c r="P12857" s="1"/>
      <c r="T12857" s="1"/>
      <c r="U12857" s="1"/>
    </row>
    <row r="12858" spans="8:21" x14ac:dyDescent="0.3">
      <c r="H12858" s="1"/>
      <c r="K12858" s="1"/>
      <c r="O12858" s="1"/>
      <c r="P12858" s="1"/>
      <c r="T12858" s="1"/>
      <c r="U12858" s="1"/>
    </row>
    <row r="12859" spans="8:21" x14ac:dyDescent="0.3">
      <c r="H12859" s="1"/>
      <c r="K12859" s="1"/>
      <c r="O12859" s="1"/>
      <c r="P12859" s="1"/>
      <c r="T12859" s="1"/>
      <c r="U12859" s="1"/>
    </row>
    <row r="12860" spans="8:21" x14ac:dyDescent="0.3">
      <c r="H12860" s="1"/>
      <c r="K12860" s="1"/>
      <c r="O12860" s="1"/>
      <c r="P12860" s="1"/>
      <c r="T12860" s="1"/>
      <c r="U12860" s="1"/>
    </row>
    <row r="12861" spans="8:21" x14ac:dyDescent="0.3">
      <c r="H12861" s="1"/>
      <c r="K12861" s="1"/>
      <c r="O12861" s="1"/>
      <c r="P12861" s="1"/>
      <c r="T12861" s="1"/>
      <c r="U12861" s="1"/>
    </row>
    <row r="12862" spans="8:21" x14ac:dyDescent="0.3">
      <c r="H12862" s="1"/>
      <c r="K12862" s="1"/>
      <c r="O12862" s="1"/>
      <c r="P12862" s="1"/>
      <c r="T12862" s="1"/>
      <c r="U12862" s="1"/>
    </row>
    <row r="12863" spans="8:21" x14ac:dyDescent="0.3">
      <c r="H12863" s="1"/>
      <c r="K12863" s="1"/>
      <c r="O12863" s="1"/>
      <c r="P12863" s="1"/>
      <c r="T12863" s="1"/>
      <c r="U12863" s="1"/>
    </row>
    <row r="12864" spans="8:21" x14ac:dyDescent="0.3">
      <c r="H12864" s="1"/>
      <c r="K12864" s="1"/>
      <c r="O12864" s="1"/>
      <c r="P12864" s="1"/>
      <c r="T12864" s="1"/>
      <c r="U12864" s="1"/>
    </row>
    <row r="12865" spans="8:21" x14ac:dyDescent="0.3">
      <c r="H12865" s="1"/>
      <c r="K12865" s="1"/>
      <c r="O12865" s="1"/>
      <c r="P12865" s="1"/>
      <c r="T12865" s="1"/>
      <c r="U12865" s="1"/>
    </row>
    <row r="12866" spans="8:21" x14ac:dyDescent="0.3">
      <c r="H12866" s="1"/>
      <c r="K12866" s="1"/>
      <c r="O12866" s="1"/>
      <c r="P12866" s="1"/>
      <c r="T12866" s="1"/>
      <c r="U12866" s="1"/>
    </row>
    <row r="12867" spans="8:21" x14ac:dyDescent="0.3">
      <c r="H12867" s="1"/>
      <c r="K12867" s="1"/>
      <c r="O12867" s="1"/>
      <c r="P12867" s="1"/>
      <c r="T12867" s="1"/>
      <c r="U12867" s="1"/>
    </row>
    <row r="12868" spans="8:21" x14ac:dyDescent="0.3">
      <c r="H12868" s="1"/>
      <c r="K12868" s="1"/>
      <c r="O12868" s="1"/>
      <c r="P12868" s="1"/>
      <c r="T12868" s="1"/>
      <c r="U12868" s="1"/>
    </row>
    <row r="12869" spans="8:21" x14ac:dyDescent="0.3">
      <c r="H12869" s="1"/>
      <c r="K12869" s="1"/>
      <c r="O12869" s="1"/>
      <c r="P12869" s="1"/>
      <c r="T12869" s="1"/>
      <c r="U12869" s="1"/>
    </row>
    <row r="12870" spans="8:21" x14ac:dyDescent="0.3">
      <c r="H12870" s="1"/>
      <c r="K12870" s="1"/>
      <c r="O12870" s="1"/>
      <c r="P12870" s="1"/>
      <c r="T12870" s="1"/>
      <c r="U12870" s="1"/>
    </row>
    <row r="12871" spans="8:21" x14ac:dyDescent="0.3">
      <c r="H12871" s="1"/>
      <c r="K12871" s="1"/>
      <c r="O12871" s="1"/>
      <c r="P12871" s="1"/>
      <c r="T12871" s="1"/>
      <c r="U12871" s="1"/>
    </row>
    <row r="12872" spans="8:21" x14ac:dyDescent="0.3">
      <c r="H12872" s="1"/>
      <c r="K12872" s="1"/>
      <c r="O12872" s="1"/>
      <c r="P12872" s="1"/>
      <c r="T12872" s="1"/>
      <c r="U12872" s="1"/>
    </row>
    <row r="12873" spans="8:21" x14ac:dyDescent="0.3">
      <c r="H12873" s="1"/>
      <c r="K12873" s="1"/>
      <c r="O12873" s="1"/>
      <c r="P12873" s="1"/>
      <c r="T12873" s="1"/>
      <c r="U12873" s="1"/>
    </row>
    <row r="12874" spans="8:21" x14ac:dyDescent="0.3">
      <c r="H12874" s="1"/>
      <c r="K12874" s="1"/>
      <c r="O12874" s="1"/>
      <c r="P12874" s="1"/>
      <c r="T12874" s="1"/>
      <c r="U12874" s="1"/>
    </row>
    <row r="12875" spans="8:21" x14ac:dyDescent="0.3">
      <c r="H12875" s="1"/>
      <c r="K12875" s="1"/>
      <c r="O12875" s="1"/>
      <c r="P12875" s="1"/>
      <c r="T12875" s="1"/>
      <c r="U12875" s="1"/>
    </row>
    <row r="12876" spans="8:21" x14ac:dyDescent="0.3">
      <c r="H12876" s="1"/>
      <c r="K12876" s="1"/>
      <c r="O12876" s="1"/>
      <c r="P12876" s="1"/>
      <c r="T12876" s="1"/>
      <c r="U12876" s="1"/>
    </row>
    <row r="12877" spans="8:21" x14ac:dyDescent="0.3">
      <c r="H12877" s="1"/>
      <c r="K12877" s="1"/>
      <c r="O12877" s="1"/>
      <c r="P12877" s="1"/>
      <c r="T12877" s="1"/>
      <c r="U12877" s="1"/>
    </row>
    <row r="12878" spans="8:21" x14ac:dyDescent="0.3">
      <c r="H12878" s="1"/>
      <c r="K12878" s="1"/>
      <c r="O12878" s="1"/>
      <c r="P12878" s="1"/>
      <c r="T12878" s="1"/>
      <c r="U12878" s="1"/>
    </row>
    <row r="12879" spans="8:21" x14ac:dyDescent="0.3">
      <c r="H12879" s="1"/>
      <c r="K12879" s="1"/>
      <c r="O12879" s="1"/>
      <c r="P12879" s="1"/>
      <c r="T12879" s="1"/>
      <c r="U12879" s="1"/>
    </row>
    <row r="12880" spans="8:21" x14ac:dyDescent="0.3">
      <c r="H12880" s="1"/>
      <c r="K12880" s="1"/>
      <c r="O12880" s="1"/>
      <c r="P12880" s="1"/>
      <c r="T12880" s="1"/>
      <c r="U12880" s="1"/>
    </row>
    <row r="12881" spans="8:21" x14ac:dyDescent="0.3">
      <c r="H12881" s="1"/>
      <c r="K12881" s="1"/>
      <c r="O12881" s="1"/>
      <c r="P12881" s="1"/>
      <c r="T12881" s="1"/>
      <c r="U12881" s="1"/>
    </row>
    <row r="12882" spans="8:21" x14ac:dyDescent="0.3">
      <c r="H12882" s="1"/>
      <c r="K12882" s="1"/>
      <c r="O12882" s="1"/>
      <c r="P12882" s="1"/>
      <c r="T12882" s="1"/>
      <c r="U12882" s="1"/>
    </row>
    <row r="12883" spans="8:21" x14ac:dyDescent="0.3">
      <c r="H12883" s="1"/>
      <c r="K12883" s="1"/>
      <c r="O12883" s="1"/>
      <c r="P12883" s="1"/>
      <c r="T12883" s="1"/>
      <c r="U12883" s="1"/>
    </row>
    <row r="12884" spans="8:21" x14ac:dyDescent="0.3">
      <c r="H12884" s="1"/>
      <c r="K12884" s="1"/>
      <c r="O12884" s="1"/>
      <c r="P12884" s="1"/>
      <c r="T12884" s="1"/>
      <c r="U12884" s="1"/>
    </row>
    <row r="12885" spans="8:21" x14ac:dyDescent="0.3">
      <c r="H12885" s="1"/>
      <c r="K12885" s="1"/>
      <c r="O12885" s="1"/>
      <c r="P12885" s="1"/>
      <c r="T12885" s="1"/>
      <c r="U12885" s="1"/>
    </row>
    <row r="12886" spans="8:21" x14ac:dyDescent="0.3">
      <c r="H12886" s="1"/>
      <c r="K12886" s="1"/>
      <c r="O12886" s="1"/>
      <c r="P12886" s="1"/>
      <c r="T12886" s="1"/>
      <c r="U12886" s="1"/>
    </row>
    <row r="12887" spans="8:21" x14ac:dyDescent="0.3">
      <c r="H12887" s="1"/>
      <c r="K12887" s="1"/>
      <c r="O12887" s="1"/>
      <c r="P12887" s="1"/>
      <c r="T12887" s="1"/>
      <c r="U12887" s="1"/>
    </row>
    <row r="12888" spans="8:21" x14ac:dyDescent="0.3">
      <c r="H12888" s="1"/>
      <c r="K12888" s="1"/>
      <c r="O12888" s="1"/>
      <c r="P12888" s="1"/>
      <c r="T12888" s="1"/>
      <c r="U12888" s="1"/>
    </row>
    <row r="12889" spans="8:21" x14ac:dyDescent="0.3">
      <c r="H12889" s="1"/>
      <c r="K12889" s="1"/>
      <c r="O12889" s="1"/>
      <c r="P12889" s="1"/>
      <c r="T12889" s="1"/>
      <c r="U12889" s="1"/>
    </row>
    <row r="12890" spans="8:21" x14ac:dyDescent="0.3">
      <c r="H12890" s="1"/>
      <c r="K12890" s="1"/>
      <c r="O12890" s="1"/>
      <c r="P12890" s="1"/>
      <c r="T12890" s="1"/>
      <c r="U12890" s="1"/>
    </row>
    <row r="12891" spans="8:21" x14ac:dyDescent="0.3">
      <c r="H12891" s="1"/>
      <c r="K12891" s="1"/>
      <c r="O12891" s="1"/>
      <c r="P12891" s="1"/>
      <c r="T12891" s="1"/>
      <c r="U12891" s="1"/>
    </row>
    <row r="12892" spans="8:21" x14ac:dyDescent="0.3">
      <c r="H12892" s="1"/>
      <c r="K12892" s="1"/>
      <c r="O12892" s="1"/>
      <c r="P12892" s="1"/>
      <c r="T12892" s="1"/>
      <c r="U12892" s="1"/>
    </row>
    <row r="12893" spans="8:21" x14ac:dyDescent="0.3">
      <c r="H12893" s="1"/>
      <c r="K12893" s="1"/>
      <c r="O12893" s="1"/>
      <c r="P12893" s="1"/>
      <c r="T12893" s="1"/>
      <c r="U12893" s="1"/>
    </row>
    <row r="12894" spans="8:21" x14ac:dyDescent="0.3">
      <c r="H12894" s="1"/>
      <c r="K12894" s="1"/>
      <c r="O12894" s="1"/>
      <c r="P12894" s="1"/>
      <c r="T12894" s="1"/>
      <c r="U12894" s="1"/>
    </row>
    <row r="12895" spans="8:21" x14ac:dyDescent="0.3">
      <c r="H12895" s="1"/>
      <c r="K12895" s="1"/>
      <c r="O12895" s="1"/>
      <c r="P12895" s="1"/>
      <c r="T12895" s="1"/>
      <c r="U12895" s="1"/>
    </row>
    <row r="12896" spans="8:21" x14ac:dyDescent="0.3">
      <c r="H12896" s="1"/>
      <c r="K12896" s="1"/>
      <c r="O12896" s="1"/>
      <c r="P12896" s="1"/>
      <c r="T12896" s="1"/>
      <c r="U12896" s="1"/>
    </row>
    <row r="12897" spans="8:21" x14ac:dyDescent="0.3">
      <c r="H12897" s="1"/>
      <c r="K12897" s="1"/>
      <c r="O12897" s="1"/>
      <c r="P12897" s="1"/>
      <c r="T12897" s="1"/>
      <c r="U12897" s="1"/>
    </row>
    <row r="12898" spans="8:21" x14ac:dyDescent="0.3">
      <c r="H12898" s="1"/>
      <c r="K12898" s="1"/>
      <c r="O12898" s="1"/>
      <c r="P12898" s="1"/>
      <c r="T12898" s="1"/>
      <c r="U12898" s="1"/>
    </row>
    <row r="12899" spans="8:21" x14ac:dyDescent="0.3">
      <c r="H12899" s="1"/>
      <c r="K12899" s="1"/>
      <c r="O12899" s="1"/>
      <c r="P12899" s="1"/>
      <c r="T12899" s="1"/>
      <c r="U12899" s="1"/>
    </row>
    <row r="12900" spans="8:21" x14ac:dyDescent="0.3">
      <c r="H12900" s="1"/>
      <c r="K12900" s="1"/>
      <c r="O12900" s="1"/>
      <c r="P12900" s="1"/>
      <c r="T12900" s="1"/>
      <c r="U12900" s="1"/>
    </row>
    <row r="12901" spans="8:21" x14ac:dyDescent="0.3">
      <c r="H12901" s="1"/>
      <c r="K12901" s="1"/>
      <c r="O12901" s="1"/>
      <c r="P12901" s="1"/>
      <c r="T12901" s="1"/>
      <c r="U12901" s="1"/>
    </row>
    <row r="12902" spans="8:21" x14ac:dyDescent="0.3">
      <c r="H12902" s="1"/>
      <c r="K12902" s="1"/>
      <c r="O12902" s="1"/>
      <c r="P12902" s="1"/>
      <c r="T12902" s="1"/>
      <c r="U12902" s="1"/>
    </row>
    <row r="12903" spans="8:21" x14ac:dyDescent="0.3">
      <c r="H12903" s="1"/>
      <c r="K12903" s="1"/>
      <c r="O12903" s="1"/>
      <c r="P12903" s="1"/>
      <c r="T12903" s="1"/>
      <c r="U12903" s="1"/>
    </row>
    <row r="12904" spans="8:21" x14ac:dyDescent="0.3">
      <c r="H12904" s="1"/>
      <c r="K12904" s="1"/>
      <c r="O12904" s="1"/>
      <c r="P12904" s="1"/>
      <c r="T12904" s="1"/>
      <c r="U12904" s="1"/>
    </row>
    <row r="12905" spans="8:21" x14ac:dyDescent="0.3">
      <c r="H12905" s="1"/>
      <c r="K12905" s="1"/>
      <c r="O12905" s="1"/>
      <c r="P12905" s="1"/>
      <c r="T12905" s="1"/>
      <c r="U12905" s="1"/>
    </row>
    <row r="12906" spans="8:21" x14ac:dyDescent="0.3">
      <c r="H12906" s="1"/>
      <c r="K12906" s="1"/>
      <c r="O12906" s="1"/>
      <c r="P12906" s="1"/>
      <c r="T12906" s="1"/>
      <c r="U12906" s="1"/>
    </row>
    <row r="12907" spans="8:21" x14ac:dyDescent="0.3">
      <c r="H12907" s="1"/>
      <c r="K12907" s="1"/>
      <c r="O12907" s="1"/>
      <c r="P12907" s="1"/>
      <c r="T12907" s="1"/>
      <c r="U12907" s="1"/>
    </row>
    <row r="12908" spans="8:21" x14ac:dyDescent="0.3">
      <c r="H12908" s="1"/>
      <c r="K12908" s="1"/>
      <c r="O12908" s="1"/>
      <c r="P12908" s="1"/>
      <c r="T12908" s="1"/>
      <c r="U12908" s="1"/>
    </row>
    <row r="12909" spans="8:21" x14ac:dyDescent="0.3">
      <c r="H12909" s="1"/>
      <c r="K12909" s="1"/>
      <c r="O12909" s="1"/>
      <c r="P12909" s="1"/>
      <c r="T12909" s="1"/>
      <c r="U12909" s="1"/>
    </row>
    <row r="12910" spans="8:21" x14ac:dyDescent="0.3">
      <c r="H12910" s="1"/>
      <c r="K12910" s="1"/>
      <c r="O12910" s="1"/>
      <c r="P12910" s="1"/>
      <c r="T12910" s="1"/>
      <c r="U12910" s="1"/>
    </row>
    <row r="12911" spans="8:21" x14ac:dyDescent="0.3">
      <c r="H12911" s="1"/>
      <c r="K12911" s="1"/>
      <c r="O12911" s="1"/>
      <c r="P12911" s="1"/>
      <c r="T12911" s="1"/>
      <c r="U12911" s="1"/>
    </row>
    <row r="12912" spans="8:21" x14ac:dyDescent="0.3">
      <c r="H12912" s="1"/>
      <c r="K12912" s="1"/>
      <c r="O12912" s="1"/>
      <c r="P12912" s="1"/>
      <c r="T12912" s="1"/>
      <c r="U12912" s="1"/>
    </row>
    <row r="12913" spans="8:21" x14ac:dyDescent="0.3">
      <c r="H12913" s="1"/>
      <c r="K12913" s="1"/>
      <c r="O12913" s="1"/>
      <c r="P12913" s="1"/>
      <c r="T12913" s="1"/>
      <c r="U12913" s="1"/>
    </row>
    <row r="12914" spans="8:21" x14ac:dyDescent="0.3">
      <c r="H12914" s="1"/>
      <c r="K12914" s="1"/>
      <c r="O12914" s="1"/>
      <c r="P12914" s="1"/>
      <c r="T12914" s="1"/>
      <c r="U12914" s="1"/>
    </row>
    <row r="12915" spans="8:21" x14ac:dyDescent="0.3">
      <c r="H12915" s="1"/>
      <c r="K12915" s="1"/>
      <c r="O12915" s="1"/>
      <c r="P12915" s="1"/>
      <c r="T12915" s="1"/>
      <c r="U12915" s="1"/>
    </row>
    <row r="12916" spans="8:21" x14ac:dyDescent="0.3">
      <c r="H12916" s="1"/>
      <c r="K12916" s="1"/>
      <c r="O12916" s="1"/>
      <c r="P12916" s="1"/>
      <c r="T12916" s="1"/>
      <c r="U12916" s="1"/>
    </row>
    <row r="12917" spans="8:21" x14ac:dyDescent="0.3">
      <c r="H12917" s="1"/>
      <c r="K12917" s="1"/>
      <c r="O12917" s="1"/>
      <c r="P12917" s="1"/>
      <c r="T12917" s="1"/>
      <c r="U12917" s="1"/>
    </row>
    <row r="12918" spans="8:21" x14ac:dyDescent="0.3">
      <c r="H12918" s="1"/>
      <c r="K12918" s="1"/>
      <c r="O12918" s="1"/>
      <c r="P12918" s="1"/>
      <c r="T12918" s="1"/>
      <c r="U12918" s="1"/>
    </row>
    <row r="12919" spans="8:21" x14ac:dyDescent="0.3">
      <c r="H12919" s="1"/>
      <c r="K12919" s="1"/>
      <c r="O12919" s="1"/>
      <c r="P12919" s="1"/>
      <c r="T12919" s="1"/>
      <c r="U12919" s="1"/>
    </row>
    <row r="12920" spans="8:21" x14ac:dyDescent="0.3">
      <c r="H12920" s="1"/>
      <c r="K12920" s="1"/>
      <c r="O12920" s="1"/>
      <c r="P12920" s="1"/>
      <c r="T12920" s="1"/>
      <c r="U12920" s="1"/>
    </row>
    <row r="12921" spans="8:21" x14ac:dyDescent="0.3">
      <c r="H12921" s="1"/>
      <c r="K12921" s="1"/>
      <c r="O12921" s="1"/>
      <c r="P12921" s="1"/>
      <c r="T12921" s="1"/>
      <c r="U12921" s="1"/>
    </row>
    <row r="12922" spans="8:21" x14ac:dyDescent="0.3">
      <c r="H12922" s="1"/>
      <c r="K12922" s="1"/>
      <c r="O12922" s="1"/>
      <c r="P12922" s="1"/>
      <c r="T12922" s="1"/>
      <c r="U12922" s="1"/>
    </row>
    <row r="12923" spans="8:21" x14ac:dyDescent="0.3">
      <c r="H12923" s="1"/>
      <c r="K12923" s="1"/>
      <c r="O12923" s="1"/>
      <c r="P12923" s="1"/>
      <c r="T12923" s="1"/>
      <c r="U12923" s="1"/>
    </row>
    <row r="12924" spans="8:21" x14ac:dyDescent="0.3">
      <c r="H12924" s="1"/>
      <c r="K12924" s="1"/>
      <c r="O12924" s="1"/>
      <c r="P12924" s="1"/>
      <c r="T12924" s="1"/>
      <c r="U12924" s="1"/>
    </row>
    <row r="12925" spans="8:21" x14ac:dyDescent="0.3">
      <c r="H12925" s="1"/>
      <c r="K12925" s="1"/>
      <c r="O12925" s="1"/>
      <c r="P12925" s="1"/>
      <c r="T12925" s="1"/>
      <c r="U12925" s="1"/>
    </row>
    <row r="12926" spans="8:21" x14ac:dyDescent="0.3">
      <c r="H12926" s="1"/>
      <c r="K12926" s="1"/>
      <c r="O12926" s="1"/>
      <c r="P12926" s="1"/>
      <c r="T12926" s="1"/>
      <c r="U12926" s="1"/>
    </row>
    <row r="12927" spans="8:21" x14ac:dyDescent="0.3">
      <c r="H12927" s="1"/>
      <c r="K12927" s="1"/>
      <c r="O12927" s="1"/>
      <c r="P12927" s="1"/>
      <c r="T12927" s="1"/>
      <c r="U12927" s="1"/>
    </row>
    <row r="12928" spans="8:21" x14ac:dyDescent="0.3">
      <c r="H12928" s="1"/>
      <c r="K12928" s="1"/>
      <c r="O12928" s="1"/>
      <c r="P12928" s="1"/>
      <c r="T12928" s="1"/>
      <c r="U12928" s="1"/>
    </row>
    <row r="12929" spans="8:21" x14ac:dyDescent="0.3">
      <c r="H12929" s="1"/>
      <c r="K12929" s="1"/>
      <c r="O12929" s="1"/>
      <c r="P12929" s="1"/>
      <c r="T12929" s="1"/>
      <c r="U12929" s="1"/>
    </row>
    <row r="12930" spans="8:21" x14ac:dyDescent="0.3">
      <c r="H12930" s="1"/>
      <c r="K12930" s="1"/>
      <c r="O12930" s="1"/>
      <c r="P12930" s="1"/>
      <c r="T12930" s="1"/>
      <c r="U12930" s="1"/>
    </row>
    <row r="12931" spans="8:21" x14ac:dyDescent="0.3">
      <c r="H12931" s="1"/>
      <c r="K12931" s="1"/>
      <c r="O12931" s="1"/>
      <c r="P12931" s="1"/>
      <c r="T12931" s="1"/>
      <c r="U12931" s="1"/>
    </row>
    <row r="12932" spans="8:21" x14ac:dyDescent="0.3">
      <c r="H12932" s="1"/>
      <c r="K12932" s="1"/>
      <c r="O12932" s="1"/>
      <c r="P12932" s="1"/>
      <c r="T12932" s="1"/>
      <c r="U12932" s="1"/>
    </row>
    <row r="12933" spans="8:21" x14ac:dyDescent="0.3">
      <c r="H12933" s="1"/>
      <c r="K12933" s="1"/>
      <c r="O12933" s="1"/>
      <c r="P12933" s="1"/>
      <c r="T12933" s="1"/>
      <c r="U12933" s="1"/>
    </row>
    <row r="12934" spans="8:21" x14ac:dyDescent="0.3">
      <c r="H12934" s="1"/>
      <c r="K12934" s="1"/>
      <c r="O12934" s="1"/>
      <c r="P12934" s="1"/>
      <c r="T12934" s="1"/>
      <c r="U12934" s="1"/>
    </row>
    <row r="12935" spans="8:21" x14ac:dyDescent="0.3">
      <c r="H12935" s="1"/>
      <c r="K12935" s="1"/>
      <c r="O12935" s="1"/>
      <c r="P12935" s="1"/>
      <c r="T12935" s="1"/>
      <c r="U12935" s="1"/>
    </row>
    <row r="12936" spans="8:21" x14ac:dyDescent="0.3">
      <c r="H12936" s="1"/>
      <c r="K12936" s="1"/>
      <c r="O12936" s="1"/>
      <c r="P12936" s="1"/>
      <c r="T12936" s="1"/>
      <c r="U12936" s="1"/>
    </row>
    <row r="12937" spans="8:21" x14ac:dyDescent="0.3">
      <c r="H12937" s="1"/>
      <c r="K12937" s="1"/>
      <c r="O12937" s="1"/>
      <c r="P12937" s="1"/>
      <c r="T12937" s="1"/>
      <c r="U12937" s="1"/>
    </row>
    <row r="12938" spans="8:21" x14ac:dyDescent="0.3">
      <c r="H12938" s="1"/>
      <c r="K12938" s="1"/>
      <c r="O12938" s="1"/>
      <c r="P12938" s="1"/>
      <c r="T12938" s="1"/>
      <c r="U12938" s="1"/>
    </row>
    <row r="12939" spans="8:21" x14ac:dyDescent="0.3">
      <c r="H12939" s="1"/>
      <c r="K12939" s="1"/>
      <c r="O12939" s="1"/>
      <c r="P12939" s="1"/>
      <c r="T12939" s="1"/>
      <c r="U12939" s="1"/>
    </row>
    <row r="12940" spans="8:21" x14ac:dyDescent="0.3">
      <c r="H12940" s="1"/>
      <c r="K12940" s="1"/>
      <c r="O12940" s="1"/>
      <c r="P12940" s="1"/>
      <c r="T12940" s="1"/>
      <c r="U12940" s="1"/>
    </row>
    <row r="12941" spans="8:21" x14ac:dyDescent="0.3">
      <c r="H12941" s="1"/>
      <c r="K12941" s="1"/>
      <c r="O12941" s="1"/>
      <c r="P12941" s="1"/>
      <c r="T12941" s="1"/>
      <c r="U12941" s="1"/>
    </row>
    <row r="12942" spans="8:21" x14ac:dyDescent="0.3">
      <c r="H12942" s="1"/>
      <c r="K12942" s="1"/>
      <c r="O12942" s="1"/>
      <c r="P12942" s="1"/>
      <c r="T12942" s="1"/>
      <c r="U12942" s="1"/>
    </row>
    <row r="12943" spans="8:21" x14ac:dyDescent="0.3">
      <c r="H12943" s="1"/>
      <c r="K12943" s="1"/>
      <c r="O12943" s="1"/>
      <c r="P12943" s="1"/>
      <c r="T12943" s="1"/>
      <c r="U12943" s="1"/>
    </row>
    <row r="12944" spans="8:21" x14ac:dyDescent="0.3">
      <c r="H12944" s="1"/>
      <c r="K12944" s="1"/>
      <c r="O12944" s="1"/>
      <c r="P12944" s="1"/>
      <c r="T12944" s="1"/>
      <c r="U12944" s="1"/>
    </row>
    <row r="12945" spans="8:21" x14ac:dyDescent="0.3">
      <c r="H12945" s="1"/>
      <c r="K12945" s="1"/>
      <c r="O12945" s="1"/>
      <c r="P12945" s="1"/>
      <c r="T12945" s="1"/>
      <c r="U12945" s="1"/>
    </row>
    <row r="12946" spans="8:21" x14ac:dyDescent="0.3">
      <c r="H12946" s="1"/>
      <c r="K12946" s="1"/>
      <c r="O12946" s="1"/>
      <c r="P12946" s="1"/>
      <c r="T12946" s="1"/>
      <c r="U12946" s="1"/>
    </row>
    <row r="12947" spans="8:21" x14ac:dyDescent="0.3">
      <c r="H12947" s="1"/>
      <c r="K12947" s="1"/>
      <c r="O12947" s="1"/>
      <c r="P12947" s="1"/>
      <c r="T12947" s="1"/>
      <c r="U12947" s="1"/>
    </row>
    <row r="12948" spans="8:21" x14ac:dyDescent="0.3">
      <c r="H12948" s="1"/>
      <c r="K12948" s="1"/>
      <c r="O12948" s="1"/>
      <c r="P12948" s="1"/>
      <c r="T12948" s="1"/>
      <c r="U12948" s="1"/>
    </row>
    <row r="12949" spans="8:21" x14ac:dyDescent="0.3">
      <c r="H12949" s="1"/>
      <c r="K12949" s="1"/>
      <c r="O12949" s="1"/>
      <c r="P12949" s="1"/>
      <c r="T12949" s="1"/>
      <c r="U12949" s="1"/>
    </row>
    <row r="12950" spans="8:21" x14ac:dyDescent="0.3">
      <c r="H12950" s="1"/>
      <c r="K12950" s="1"/>
      <c r="O12950" s="1"/>
      <c r="P12950" s="1"/>
      <c r="T12950" s="1"/>
      <c r="U12950" s="1"/>
    </row>
    <row r="12951" spans="8:21" x14ac:dyDescent="0.3">
      <c r="H12951" s="1"/>
      <c r="K12951" s="1"/>
      <c r="O12951" s="1"/>
      <c r="P12951" s="1"/>
      <c r="T12951" s="1"/>
      <c r="U12951" s="1"/>
    </row>
    <row r="12952" spans="8:21" x14ac:dyDescent="0.3">
      <c r="H12952" s="1"/>
      <c r="K12952" s="1"/>
      <c r="O12952" s="1"/>
      <c r="P12952" s="1"/>
      <c r="T12952" s="1"/>
      <c r="U12952" s="1"/>
    </row>
    <row r="12953" spans="8:21" x14ac:dyDescent="0.3">
      <c r="H12953" s="1"/>
      <c r="K12953" s="1"/>
      <c r="O12953" s="1"/>
      <c r="P12953" s="1"/>
      <c r="T12953" s="1"/>
      <c r="U12953" s="1"/>
    </row>
    <row r="12954" spans="8:21" x14ac:dyDescent="0.3">
      <c r="H12954" s="1"/>
      <c r="K12954" s="1"/>
      <c r="O12954" s="1"/>
      <c r="P12954" s="1"/>
      <c r="T12954" s="1"/>
      <c r="U12954" s="1"/>
    </row>
    <row r="12955" spans="8:21" x14ac:dyDescent="0.3">
      <c r="H12955" s="1"/>
      <c r="K12955" s="1"/>
      <c r="O12955" s="1"/>
      <c r="P12955" s="1"/>
      <c r="T12955" s="1"/>
      <c r="U12955" s="1"/>
    </row>
    <row r="12956" spans="8:21" x14ac:dyDescent="0.3">
      <c r="H12956" s="1"/>
      <c r="K12956" s="1"/>
      <c r="O12956" s="1"/>
      <c r="P12956" s="1"/>
      <c r="T12956" s="1"/>
      <c r="U12956" s="1"/>
    </row>
    <row r="12957" spans="8:21" x14ac:dyDescent="0.3">
      <c r="H12957" s="1"/>
      <c r="K12957" s="1"/>
      <c r="O12957" s="1"/>
      <c r="P12957" s="1"/>
      <c r="T12957" s="1"/>
      <c r="U12957" s="1"/>
    </row>
    <row r="12958" spans="8:21" x14ac:dyDescent="0.3">
      <c r="H12958" s="1"/>
      <c r="K12958" s="1"/>
      <c r="O12958" s="1"/>
      <c r="P12958" s="1"/>
      <c r="T12958" s="1"/>
      <c r="U12958" s="1"/>
    </row>
    <row r="12959" spans="8:21" x14ac:dyDescent="0.3">
      <c r="H12959" s="1"/>
      <c r="K12959" s="1"/>
      <c r="O12959" s="1"/>
      <c r="P12959" s="1"/>
      <c r="T12959" s="1"/>
      <c r="U12959" s="1"/>
    </row>
    <row r="12960" spans="8:21" x14ac:dyDescent="0.3">
      <c r="H12960" s="1"/>
      <c r="K12960" s="1"/>
      <c r="O12960" s="1"/>
      <c r="P12960" s="1"/>
      <c r="T12960" s="1"/>
      <c r="U12960" s="1"/>
    </row>
    <row r="12961" spans="8:21" x14ac:dyDescent="0.3">
      <c r="H12961" s="1"/>
      <c r="K12961" s="1"/>
      <c r="O12961" s="1"/>
      <c r="P12961" s="1"/>
      <c r="T12961" s="1"/>
      <c r="U12961" s="1"/>
    </row>
    <row r="12962" spans="8:21" x14ac:dyDescent="0.3">
      <c r="H12962" s="1"/>
      <c r="K12962" s="1"/>
      <c r="O12962" s="1"/>
      <c r="P12962" s="1"/>
      <c r="T12962" s="1"/>
      <c r="U12962" s="1"/>
    </row>
    <row r="12963" spans="8:21" x14ac:dyDescent="0.3">
      <c r="H12963" s="1"/>
      <c r="K12963" s="1"/>
      <c r="O12963" s="1"/>
      <c r="P12963" s="1"/>
      <c r="T12963" s="1"/>
      <c r="U12963" s="1"/>
    </row>
    <row r="12964" spans="8:21" x14ac:dyDescent="0.3">
      <c r="H12964" s="1"/>
      <c r="K12964" s="1"/>
      <c r="O12964" s="1"/>
      <c r="P12964" s="1"/>
      <c r="T12964" s="1"/>
      <c r="U12964" s="1"/>
    </row>
    <row r="12965" spans="8:21" x14ac:dyDescent="0.3">
      <c r="H12965" s="1"/>
      <c r="K12965" s="1"/>
      <c r="O12965" s="1"/>
      <c r="P12965" s="1"/>
      <c r="T12965" s="1"/>
      <c r="U12965" s="1"/>
    </row>
    <row r="12966" spans="8:21" x14ac:dyDescent="0.3">
      <c r="H12966" s="1"/>
      <c r="K12966" s="1"/>
      <c r="O12966" s="1"/>
      <c r="P12966" s="1"/>
      <c r="T12966" s="1"/>
      <c r="U12966" s="1"/>
    </row>
    <row r="12967" spans="8:21" x14ac:dyDescent="0.3">
      <c r="H12967" s="1"/>
      <c r="K12967" s="1"/>
      <c r="O12967" s="1"/>
      <c r="P12967" s="1"/>
      <c r="T12967" s="1"/>
      <c r="U12967" s="1"/>
    </row>
    <row r="12968" spans="8:21" x14ac:dyDescent="0.3">
      <c r="H12968" s="1"/>
      <c r="K12968" s="1"/>
      <c r="O12968" s="1"/>
      <c r="P12968" s="1"/>
      <c r="T12968" s="1"/>
      <c r="U12968" s="1"/>
    </row>
    <row r="12969" spans="8:21" x14ac:dyDescent="0.3">
      <c r="H12969" s="1"/>
      <c r="K12969" s="1"/>
      <c r="O12969" s="1"/>
      <c r="P12969" s="1"/>
      <c r="T12969" s="1"/>
      <c r="U12969" s="1"/>
    </row>
    <row r="12970" spans="8:21" x14ac:dyDescent="0.3">
      <c r="H12970" s="1"/>
      <c r="K12970" s="1"/>
      <c r="O12970" s="1"/>
      <c r="P12970" s="1"/>
      <c r="T12970" s="1"/>
      <c r="U12970" s="1"/>
    </row>
    <row r="12971" spans="8:21" x14ac:dyDescent="0.3">
      <c r="H12971" s="1"/>
      <c r="K12971" s="1"/>
      <c r="O12971" s="1"/>
      <c r="P12971" s="1"/>
      <c r="T12971" s="1"/>
      <c r="U12971" s="1"/>
    </row>
    <row r="12972" spans="8:21" x14ac:dyDescent="0.3">
      <c r="H12972" s="1"/>
      <c r="K12972" s="1"/>
      <c r="O12972" s="1"/>
      <c r="P12972" s="1"/>
      <c r="T12972" s="1"/>
      <c r="U12972" s="1"/>
    </row>
    <row r="12973" spans="8:21" x14ac:dyDescent="0.3">
      <c r="H12973" s="1"/>
      <c r="K12973" s="1"/>
      <c r="O12973" s="1"/>
      <c r="P12973" s="1"/>
      <c r="T12973" s="1"/>
      <c r="U12973" s="1"/>
    </row>
    <row r="12974" spans="8:21" x14ac:dyDescent="0.3">
      <c r="H12974" s="1"/>
      <c r="K12974" s="1"/>
      <c r="O12974" s="1"/>
      <c r="P12974" s="1"/>
      <c r="T12974" s="1"/>
      <c r="U12974" s="1"/>
    </row>
    <row r="12975" spans="8:21" x14ac:dyDescent="0.3">
      <c r="H12975" s="1"/>
      <c r="K12975" s="1"/>
      <c r="O12975" s="1"/>
      <c r="P12975" s="1"/>
      <c r="T12975" s="1"/>
      <c r="U12975" s="1"/>
    </row>
    <row r="12976" spans="8:21" x14ac:dyDescent="0.3">
      <c r="H12976" s="1"/>
      <c r="K12976" s="1"/>
      <c r="O12976" s="1"/>
      <c r="P12976" s="1"/>
      <c r="T12976" s="1"/>
      <c r="U12976" s="1"/>
    </row>
    <row r="12977" spans="8:21" x14ac:dyDescent="0.3">
      <c r="H12977" s="1"/>
      <c r="K12977" s="1"/>
      <c r="O12977" s="1"/>
      <c r="P12977" s="1"/>
      <c r="T12977" s="1"/>
      <c r="U12977" s="1"/>
    </row>
    <row r="12978" spans="8:21" x14ac:dyDescent="0.3">
      <c r="H12978" s="1"/>
      <c r="K12978" s="1"/>
      <c r="O12978" s="1"/>
      <c r="P12978" s="1"/>
      <c r="T12978" s="1"/>
      <c r="U12978" s="1"/>
    </row>
    <row r="12979" spans="8:21" x14ac:dyDescent="0.3">
      <c r="H12979" s="1"/>
      <c r="K12979" s="1"/>
      <c r="O12979" s="1"/>
      <c r="P12979" s="1"/>
      <c r="T12979" s="1"/>
      <c r="U12979" s="1"/>
    </row>
    <row r="12980" spans="8:21" x14ac:dyDescent="0.3">
      <c r="H12980" s="1"/>
      <c r="K12980" s="1"/>
      <c r="O12980" s="1"/>
      <c r="P12980" s="1"/>
      <c r="T12980" s="1"/>
      <c r="U12980" s="1"/>
    </row>
    <row r="12981" spans="8:21" x14ac:dyDescent="0.3">
      <c r="H12981" s="1"/>
      <c r="K12981" s="1"/>
      <c r="O12981" s="1"/>
      <c r="P12981" s="1"/>
      <c r="T12981" s="1"/>
      <c r="U12981" s="1"/>
    </row>
    <row r="12982" spans="8:21" x14ac:dyDescent="0.3">
      <c r="H12982" s="1"/>
      <c r="K12982" s="1"/>
      <c r="O12982" s="1"/>
      <c r="P12982" s="1"/>
      <c r="T12982" s="1"/>
      <c r="U12982" s="1"/>
    </row>
    <row r="12983" spans="8:21" x14ac:dyDescent="0.3">
      <c r="H12983" s="1"/>
      <c r="K12983" s="1"/>
      <c r="O12983" s="1"/>
      <c r="P12983" s="1"/>
      <c r="T12983" s="1"/>
      <c r="U12983" s="1"/>
    </row>
    <row r="12984" spans="8:21" x14ac:dyDescent="0.3">
      <c r="H12984" s="1"/>
      <c r="K12984" s="1"/>
      <c r="O12984" s="1"/>
      <c r="P12984" s="1"/>
      <c r="T12984" s="1"/>
      <c r="U12984" s="1"/>
    </row>
    <row r="12985" spans="8:21" x14ac:dyDescent="0.3">
      <c r="H12985" s="1"/>
      <c r="K12985" s="1"/>
      <c r="O12985" s="1"/>
      <c r="P12985" s="1"/>
      <c r="T12985" s="1"/>
      <c r="U12985" s="1"/>
    </row>
    <row r="12986" spans="8:21" x14ac:dyDescent="0.3">
      <c r="H12986" s="1"/>
      <c r="K12986" s="1"/>
      <c r="O12986" s="1"/>
      <c r="P12986" s="1"/>
      <c r="T12986" s="1"/>
      <c r="U12986" s="1"/>
    </row>
    <row r="12987" spans="8:21" x14ac:dyDescent="0.3">
      <c r="H12987" s="1"/>
      <c r="K12987" s="1"/>
      <c r="O12987" s="1"/>
      <c r="P12987" s="1"/>
      <c r="T12987" s="1"/>
      <c r="U12987" s="1"/>
    </row>
    <row r="12988" spans="8:21" x14ac:dyDescent="0.3">
      <c r="H12988" s="1"/>
      <c r="K12988" s="1"/>
      <c r="O12988" s="1"/>
      <c r="P12988" s="1"/>
      <c r="T12988" s="1"/>
      <c r="U12988" s="1"/>
    </row>
    <row r="12989" spans="8:21" x14ac:dyDescent="0.3">
      <c r="H12989" s="1"/>
      <c r="K12989" s="1"/>
      <c r="O12989" s="1"/>
      <c r="P12989" s="1"/>
      <c r="T12989" s="1"/>
      <c r="U12989" s="1"/>
    </row>
    <row r="12990" spans="8:21" x14ac:dyDescent="0.3">
      <c r="H12990" s="1"/>
      <c r="K12990" s="1"/>
      <c r="O12990" s="1"/>
      <c r="P12990" s="1"/>
      <c r="T12990" s="1"/>
      <c r="U12990" s="1"/>
    </row>
    <row r="12991" spans="8:21" x14ac:dyDescent="0.3">
      <c r="H12991" s="1"/>
      <c r="K12991" s="1"/>
      <c r="O12991" s="1"/>
      <c r="P12991" s="1"/>
      <c r="T12991" s="1"/>
      <c r="U12991" s="1"/>
    </row>
    <row r="12992" spans="8:21" x14ac:dyDescent="0.3">
      <c r="H12992" s="1"/>
      <c r="K12992" s="1"/>
      <c r="O12992" s="1"/>
      <c r="P12992" s="1"/>
      <c r="T12992" s="1"/>
      <c r="U12992" s="1"/>
    </row>
    <row r="12993" spans="8:21" x14ac:dyDescent="0.3">
      <c r="H12993" s="1"/>
      <c r="K12993" s="1"/>
      <c r="O12993" s="1"/>
      <c r="P12993" s="1"/>
      <c r="T12993" s="1"/>
      <c r="U12993" s="1"/>
    </row>
    <row r="12994" spans="8:21" x14ac:dyDescent="0.3">
      <c r="H12994" s="1"/>
      <c r="K12994" s="1"/>
      <c r="O12994" s="1"/>
      <c r="P12994" s="1"/>
      <c r="T12994" s="1"/>
      <c r="U12994" s="1"/>
    </row>
    <row r="12995" spans="8:21" x14ac:dyDescent="0.3">
      <c r="H12995" s="1"/>
      <c r="K12995" s="1"/>
      <c r="O12995" s="1"/>
      <c r="P12995" s="1"/>
      <c r="T12995" s="1"/>
      <c r="U12995" s="1"/>
    </row>
    <row r="12996" spans="8:21" x14ac:dyDescent="0.3">
      <c r="H12996" s="1"/>
      <c r="K12996" s="1"/>
      <c r="O12996" s="1"/>
      <c r="P12996" s="1"/>
      <c r="T12996" s="1"/>
      <c r="U12996" s="1"/>
    </row>
    <row r="12997" spans="8:21" x14ac:dyDescent="0.3">
      <c r="H12997" s="1"/>
      <c r="K12997" s="1"/>
      <c r="O12997" s="1"/>
      <c r="P12997" s="1"/>
      <c r="T12997" s="1"/>
      <c r="U12997" s="1"/>
    </row>
    <row r="12998" spans="8:21" x14ac:dyDescent="0.3">
      <c r="H12998" s="1"/>
      <c r="K12998" s="1"/>
      <c r="O12998" s="1"/>
      <c r="P12998" s="1"/>
      <c r="T12998" s="1"/>
      <c r="U12998" s="1"/>
    </row>
    <row r="12999" spans="8:21" x14ac:dyDescent="0.3">
      <c r="H12999" s="1"/>
      <c r="K12999" s="1"/>
      <c r="O12999" s="1"/>
      <c r="P12999" s="1"/>
      <c r="T12999" s="1"/>
      <c r="U12999" s="1"/>
    </row>
    <row r="13000" spans="8:21" x14ac:dyDescent="0.3">
      <c r="H13000" s="1"/>
      <c r="K13000" s="1"/>
      <c r="O13000" s="1"/>
      <c r="P13000" s="1"/>
      <c r="T13000" s="1"/>
      <c r="U13000" s="1"/>
    </row>
    <row r="13001" spans="8:21" x14ac:dyDescent="0.3">
      <c r="H13001" s="1"/>
      <c r="K13001" s="1"/>
      <c r="O13001" s="1"/>
      <c r="P13001" s="1"/>
      <c r="T13001" s="1"/>
      <c r="U13001" s="1"/>
    </row>
    <row r="13002" spans="8:21" x14ac:dyDescent="0.3">
      <c r="H13002" s="1"/>
      <c r="K13002" s="1"/>
      <c r="O13002" s="1"/>
      <c r="P13002" s="1"/>
      <c r="T13002" s="1"/>
      <c r="U13002" s="1"/>
    </row>
    <row r="13003" spans="8:21" x14ac:dyDescent="0.3">
      <c r="H13003" s="1"/>
      <c r="K13003" s="1"/>
      <c r="O13003" s="1"/>
      <c r="P13003" s="1"/>
      <c r="T13003" s="1"/>
      <c r="U13003" s="1"/>
    </row>
    <row r="13004" spans="8:21" x14ac:dyDescent="0.3">
      <c r="H13004" s="1"/>
      <c r="K13004" s="1"/>
      <c r="O13004" s="1"/>
      <c r="P13004" s="1"/>
      <c r="T13004" s="1"/>
      <c r="U13004" s="1"/>
    </row>
    <row r="13005" spans="8:21" x14ac:dyDescent="0.3">
      <c r="H13005" s="1"/>
      <c r="K13005" s="1"/>
      <c r="O13005" s="1"/>
      <c r="P13005" s="1"/>
      <c r="T13005" s="1"/>
      <c r="U13005" s="1"/>
    </row>
    <row r="13006" spans="8:21" x14ac:dyDescent="0.3">
      <c r="H13006" s="1"/>
      <c r="K13006" s="1"/>
      <c r="O13006" s="1"/>
      <c r="P13006" s="1"/>
      <c r="T13006" s="1"/>
      <c r="U13006" s="1"/>
    </row>
    <row r="13007" spans="8:21" x14ac:dyDescent="0.3">
      <c r="H13007" s="1"/>
      <c r="K13007" s="1"/>
      <c r="O13007" s="1"/>
      <c r="P13007" s="1"/>
      <c r="T13007" s="1"/>
      <c r="U13007" s="1"/>
    </row>
    <row r="13008" spans="8:21" x14ac:dyDescent="0.3">
      <c r="H13008" s="1"/>
      <c r="K13008" s="1"/>
      <c r="O13008" s="1"/>
      <c r="P13008" s="1"/>
      <c r="T13008" s="1"/>
      <c r="U13008" s="1"/>
    </row>
    <row r="13009" spans="8:21" x14ac:dyDescent="0.3">
      <c r="H13009" s="1"/>
      <c r="K13009" s="1"/>
      <c r="O13009" s="1"/>
      <c r="P13009" s="1"/>
      <c r="T13009" s="1"/>
      <c r="U13009" s="1"/>
    </row>
    <row r="13010" spans="8:21" x14ac:dyDescent="0.3">
      <c r="H13010" s="1"/>
      <c r="K13010" s="1"/>
      <c r="O13010" s="1"/>
      <c r="P13010" s="1"/>
      <c r="T13010" s="1"/>
      <c r="U13010" s="1"/>
    </row>
    <row r="13011" spans="8:21" x14ac:dyDescent="0.3">
      <c r="H13011" s="1"/>
      <c r="K13011" s="1"/>
      <c r="O13011" s="1"/>
      <c r="P13011" s="1"/>
      <c r="T13011" s="1"/>
      <c r="U13011" s="1"/>
    </row>
    <row r="13012" spans="8:21" x14ac:dyDescent="0.3">
      <c r="H13012" s="1"/>
      <c r="K13012" s="1"/>
      <c r="O13012" s="1"/>
      <c r="P13012" s="1"/>
      <c r="T13012" s="1"/>
      <c r="U13012" s="1"/>
    </row>
    <row r="13013" spans="8:21" x14ac:dyDescent="0.3">
      <c r="H13013" s="1"/>
      <c r="K13013" s="1"/>
      <c r="O13013" s="1"/>
      <c r="P13013" s="1"/>
      <c r="T13013" s="1"/>
      <c r="U13013" s="1"/>
    </row>
    <row r="13014" spans="8:21" x14ac:dyDescent="0.3">
      <c r="H13014" s="1"/>
      <c r="K13014" s="1"/>
      <c r="O13014" s="1"/>
      <c r="P13014" s="1"/>
      <c r="T13014" s="1"/>
      <c r="U13014" s="1"/>
    </row>
    <row r="13015" spans="8:21" x14ac:dyDescent="0.3">
      <c r="H13015" s="1"/>
      <c r="K13015" s="1"/>
      <c r="O13015" s="1"/>
      <c r="P13015" s="1"/>
      <c r="T13015" s="1"/>
      <c r="U13015" s="1"/>
    </row>
    <row r="13016" spans="8:21" x14ac:dyDescent="0.3">
      <c r="H13016" s="1"/>
      <c r="K13016" s="1"/>
      <c r="O13016" s="1"/>
      <c r="P13016" s="1"/>
      <c r="T13016" s="1"/>
      <c r="U13016" s="1"/>
    </row>
    <row r="13017" spans="8:21" x14ac:dyDescent="0.3">
      <c r="H13017" s="1"/>
      <c r="K13017" s="1"/>
      <c r="O13017" s="1"/>
      <c r="P13017" s="1"/>
      <c r="T13017" s="1"/>
      <c r="U13017" s="1"/>
    </row>
    <row r="13018" spans="8:21" x14ac:dyDescent="0.3">
      <c r="H13018" s="1"/>
      <c r="K13018" s="1"/>
      <c r="O13018" s="1"/>
      <c r="P13018" s="1"/>
      <c r="T13018" s="1"/>
      <c r="U13018" s="1"/>
    </row>
    <row r="13019" spans="8:21" x14ac:dyDescent="0.3">
      <c r="H13019" s="1"/>
      <c r="K13019" s="1"/>
      <c r="O13019" s="1"/>
      <c r="P13019" s="1"/>
      <c r="T13019" s="1"/>
      <c r="U13019" s="1"/>
    </row>
    <row r="13020" spans="8:21" x14ac:dyDescent="0.3">
      <c r="H13020" s="1"/>
      <c r="K13020" s="1"/>
      <c r="O13020" s="1"/>
      <c r="P13020" s="1"/>
      <c r="T13020" s="1"/>
      <c r="U13020" s="1"/>
    </row>
    <row r="13021" spans="8:21" x14ac:dyDescent="0.3">
      <c r="H13021" s="1"/>
      <c r="K13021" s="1"/>
      <c r="O13021" s="1"/>
      <c r="P13021" s="1"/>
      <c r="T13021" s="1"/>
      <c r="U13021" s="1"/>
    </row>
    <row r="13022" spans="8:21" x14ac:dyDescent="0.3">
      <c r="H13022" s="1"/>
      <c r="K13022" s="1"/>
      <c r="O13022" s="1"/>
      <c r="P13022" s="1"/>
      <c r="T13022" s="1"/>
      <c r="U13022" s="1"/>
    </row>
    <row r="13023" spans="8:21" x14ac:dyDescent="0.3">
      <c r="H13023" s="1"/>
      <c r="K13023" s="1"/>
      <c r="O13023" s="1"/>
      <c r="P13023" s="1"/>
      <c r="T13023" s="1"/>
      <c r="U13023" s="1"/>
    </row>
    <row r="13024" spans="8:21" x14ac:dyDescent="0.3">
      <c r="H13024" s="1"/>
      <c r="K13024" s="1"/>
      <c r="O13024" s="1"/>
      <c r="P13024" s="1"/>
      <c r="T13024" s="1"/>
      <c r="U13024" s="1"/>
    </row>
    <row r="13025" spans="8:21" x14ac:dyDescent="0.3">
      <c r="H13025" s="1"/>
      <c r="K13025" s="1"/>
      <c r="O13025" s="1"/>
      <c r="P13025" s="1"/>
      <c r="T13025" s="1"/>
      <c r="U13025" s="1"/>
    </row>
    <row r="13026" spans="8:21" x14ac:dyDescent="0.3">
      <c r="H13026" s="1"/>
      <c r="K13026" s="1"/>
      <c r="O13026" s="1"/>
      <c r="P13026" s="1"/>
      <c r="T13026" s="1"/>
      <c r="U13026" s="1"/>
    </row>
    <row r="13027" spans="8:21" x14ac:dyDescent="0.3">
      <c r="H13027" s="1"/>
      <c r="K13027" s="1"/>
      <c r="O13027" s="1"/>
      <c r="P13027" s="1"/>
      <c r="T13027" s="1"/>
      <c r="U13027" s="1"/>
    </row>
    <row r="13028" spans="8:21" x14ac:dyDescent="0.3">
      <c r="H13028" s="1"/>
      <c r="K13028" s="1"/>
      <c r="O13028" s="1"/>
      <c r="P13028" s="1"/>
      <c r="T13028" s="1"/>
      <c r="U13028" s="1"/>
    </row>
    <row r="13029" spans="8:21" x14ac:dyDescent="0.3">
      <c r="H13029" s="1"/>
      <c r="K13029" s="1"/>
      <c r="O13029" s="1"/>
      <c r="P13029" s="1"/>
      <c r="T13029" s="1"/>
      <c r="U13029" s="1"/>
    </row>
    <row r="13030" spans="8:21" x14ac:dyDescent="0.3">
      <c r="H13030" s="1"/>
      <c r="K13030" s="1"/>
      <c r="O13030" s="1"/>
      <c r="P13030" s="1"/>
      <c r="T13030" s="1"/>
      <c r="U13030" s="1"/>
    </row>
    <row r="13031" spans="8:21" x14ac:dyDescent="0.3">
      <c r="H13031" s="1"/>
      <c r="K13031" s="1"/>
      <c r="O13031" s="1"/>
      <c r="P13031" s="1"/>
      <c r="T13031" s="1"/>
      <c r="U13031" s="1"/>
    </row>
    <row r="13032" spans="8:21" x14ac:dyDescent="0.3">
      <c r="H13032" s="1"/>
      <c r="K13032" s="1"/>
      <c r="O13032" s="1"/>
      <c r="P13032" s="1"/>
      <c r="T13032" s="1"/>
      <c r="U13032" s="1"/>
    </row>
    <row r="13033" spans="8:21" x14ac:dyDescent="0.3">
      <c r="H13033" s="1"/>
      <c r="K13033" s="1"/>
      <c r="O13033" s="1"/>
      <c r="P13033" s="1"/>
      <c r="T13033" s="1"/>
      <c r="U13033" s="1"/>
    </row>
    <row r="13034" spans="8:21" x14ac:dyDescent="0.3">
      <c r="H13034" s="1"/>
      <c r="K13034" s="1"/>
      <c r="O13034" s="1"/>
      <c r="P13034" s="1"/>
      <c r="T13034" s="1"/>
      <c r="U13034" s="1"/>
    </row>
    <row r="13035" spans="8:21" x14ac:dyDescent="0.3">
      <c r="H13035" s="1"/>
      <c r="K13035" s="1"/>
      <c r="O13035" s="1"/>
      <c r="P13035" s="1"/>
      <c r="T13035" s="1"/>
      <c r="U13035" s="1"/>
    </row>
    <row r="13036" spans="8:21" x14ac:dyDescent="0.3">
      <c r="H13036" s="1"/>
      <c r="K13036" s="1"/>
      <c r="O13036" s="1"/>
      <c r="P13036" s="1"/>
      <c r="T13036" s="1"/>
      <c r="U13036" s="1"/>
    </row>
    <row r="13037" spans="8:21" x14ac:dyDescent="0.3">
      <c r="H13037" s="1"/>
      <c r="K13037" s="1"/>
      <c r="O13037" s="1"/>
      <c r="P13037" s="1"/>
      <c r="T13037" s="1"/>
      <c r="U13037" s="1"/>
    </row>
    <row r="13038" spans="8:21" x14ac:dyDescent="0.3">
      <c r="H13038" s="1"/>
      <c r="K13038" s="1"/>
      <c r="O13038" s="1"/>
      <c r="P13038" s="1"/>
      <c r="T13038" s="1"/>
      <c r="U13038" s="1"/>
    </row>
    <row r="13039" spans="8:21" x14ac:dyDescent="0.3">
      <c r="H13039" s="1"/>
      <c r="K13039" s="1"/>
      <c r="O13039" s="1"/>
      <c r="P13039" s="1"/>
      <c r="T13039" s="1"/>
      <c r="U13039" s="1"/>
    </row>
    <row r="13040" spans="8:21" x14ac:dyDescent="0.3">
      <c r="H13040" s="1"/>
      <c r="K13040" s="1"/>
      <c r="O13040" s="1"/>
      <c r="P13040" s="1"/>
      <c r="T13040" s="1"/>
      <c r="U13040" s="1"/>
    </row>
    <row r="13041" spans="8:21" x14ac:dyDescent="0.3">
      <c r="H13041" s="1"/>
      <c r="K13041" s="1"/>
      <c r="O13041" s="1"/>
      <c r="P13041" s="1"/>
      <c r="T13041" s="1"/>
      <c r="U13041" s="1"/>
    </row>
    <row r="13042" spans="8:21" x14ac:dyDescent="0.3">
      <c r="H13042" s="1"/>
      <c r="K13042" s="1"/>
      <c r="O13042" s="1"/>
      <c r="P13042" s="1"/>
      <c r="T13042" s="1"/>
      <c r="U13042" s="1"/>
    </row>
    <row r="13043" spans="8:21" x14ac:dyDescent="0.3">
      <c r="H13043" s="1"/>
      <c r="K13043" s="1"/>
      <c r="O13043" s="1"/>
      <c r="P13043" s="1"/>
      <c r="T13043" s="1"/>
      <c r="U13043" s="1"/>
    </row>
    <row r="13044" spans="8:21" x14ac:dyDescent="0.3">
      <c r="H13044" s="1"/>
      <c r="K13044" s="1"/>
      <c r="O13044" s="1"/>
      <c r="P13044" s="1"/>
      <c r="T13044" s="1"/>
      <c r="U13044" s="1"/>
    </row>
    <row r="13045" spans="8:21" x14ac:dyDescent="0.3">
      <c r="H13045" s="1"/>
      <c r="K13045" s="1"/>
      <c r="O13045" s="1"/>
      <c r="P13045" s="1"/>
      <c r="T13045" s="1"/>
      <c r="U13045" s="1"/>
    </row>
    <row r="13046" spans="8:21" x14ac:dyDescent="0.3">
      <c r="H13046" s="1"/>
      <c r="K13046" s="1"/>
      <c r="O13046" s="1"/>
      <c r="P13046" s="1"/>
      <c r="T13046" s="1"/>
      <c r="U13046" s="1"/>
    </row>
    <row r="13047" spans="8:21" x14ac:dyDescent="0.3">
      <c r="H13047" s="1"/>
      <c r="K13047" s="1"/>
      <c r="O13047" s="1"/>
      <c r="P13047" s="1"/>
      <c r="T13047" s="1"/>
      <c r="U13047" s="1"/>
    </row>
    <row r="13048" spans="8:21" x14ac:dyDescent="0.3">
      <c r="H13048" s="1"/>
      <c r="K13048" s="1"/>
      <c r="O13048" s="1"/>
      <c r="P13048" s="1"/>
      <c r="T13048" s="1"/>
      <c r="U13048" s="1"/>
    </row>
    <row r="13049" spans="8:21" x14ac:dyDescent="0.3">
      <c r="H13049" s="1"/>
      <c r="K13049" s="1"/>
      <c r="O13049" s="1"/>
      <c r="P13049" s="1"/>
      <c r="T13049" s="1"/>
      <c r="U13049" s="1"/>
    </row>
    <row r="13050" spans="8:21" x14ac:dyDescent="0.3">
      <c r="H13050" s="1"/>
      <c r="K13050" s="1"/>
      <c r="O13050" s="1"/>
      <c r="P13050" s="1"/>
      <c r="T13050" s="1"/>
      <c r="U13050" s="1"/>
    </row>
    <row r="13051" spans="8:21" x14ac:dyDescent="0.3">
      <c r="H13051" s="1"/>
      <c r="K13051" s="1"/>
      <c r="O13051" s="1"/>
      <c r="P13051" s="1"/>
      <c r="T13051" s="1"/>
      <c r="U13051" s="1"/>
    </row>
    <row r="13052" spans="8:21" x14ac:dyDescent="0.3">
      <c r="H13052" s="1"/>
      <c r="K13052" s="1"/>
      <c r="O13052" s="1"/>
      <c r="P13052" s="1"/>
      <c r="T13052" s="1"/>
      <c r="U13052" s="1"/>
    </row>
    <row r="13053" spans="8:21" x14ac:dyDescent="0.3">
      <c r="H13053" s="1"/>
      <c r="K13053" s="1"/>
      <c r="O13053" s="1"/>
      <c r="P13053" s="1"/>
      <c r="T13053" s="1"/>
      <c r="U13053" s="1"/>
    </row>
    <row r="13054" spans="8:21" x14ac:dyDescent="0.3">
      <c r="H13054" s="1"/>
      <c r="K13054" s="1"/>
      <c r="O13054" s="1"/>
      <c r="P13054" s="1"/>
      <c r="T13054" s="1"/>
      <c r="U13054" s="1"/>
    </row>
    <row r="13055" spans="8:21" x14ac:dyDescent="0.3">
      <c r="H13055" s="1"/>
      <c r="K13055" s="1"/>
      <c r="O13055" s="1"/>
      <c r="P13055" s="1"/>
      <c r="T13055" s="1"/>
      <c r="U13055" s="1"/>
    </row>
    <row r="13056" spans="8:21" x14ac:dyDescent="0.3">
      <c r="H13056" s="1"/>
      <c r="K13056" s="1"/>
      <c r="O13056" s="1"/>
      <c r="P13056" s="1"/>
      <c r="T13056" s="1"/>
      <c r="U13056" s="1"/>
    </row>
    <row r="13057" spans="8:21" x14ac:dyDescent="0.3">
      <c r="H13057" s="1"/>
      <c r="K13057" s="1"/>
      <c r="O13057" s="1"/>
      <c r="P13057" s="1"/>
      <c r="T13057" s="1"/>
      <c r="U13057" s="1"/>
    </row>
    <row r="13058" spans="8:21" x14ac:dyDescent="0.3">
      <c r="H13058" s="1"/>
      <c r="K13058" s="1"/>
      <c r="O13058" s="1"/>
      <c r="P13058" s="1"/>
      <c r="T13058" s="1"/>
      <c r="U13058" s="1"/>
    </row>
    <row r="13059" spans="8:21" x14ac:dyDescent="0.3">
      <c r="H13059" s="1"/>
      <c r="K13059" s="1"/>
      <c r="O13059" s="1"/>
      <c r="P13059" s="1"/>
      <c r="T13059" s="1"/>
      <c r="U13059" s="1"/>
    </row>
    <row r="13060" spans="8:21" x14ac:dyDescent="0.3">
      <c r="H13060" s="1"/>
      <c r="K13060" s="1"/>
      <c r="O13060" s="1"/>
      <c r="P13060" s="1"/>
      <c r="T13060" s="1"/>
      <c r="U13060" s="1"/>
    </row>
    <row r="13061" spans="8:21" x14ac:dyDescent="0.3">
      <c r="H13061" s="1"/>
      <c r="K13061" s="1"/>
      <c r="O13061" s="1"/>
      <c r="P13061" s="1"/>
      <c r="T13061" s="1"/>
      <c r="U13061" s="1"/>
    </row>
    <row r="13062" spans="8:21" x14ac:dyDescent="0.3">
      <c r="H13062" s="1"/>
      <c r="K13062" s="1"/>
      <c r="O13062" s="1"/>
      <c r="P13062" s="1"/>
      <c r="T13062" s="1"/>
      <c r="U13062" s="1"/>
    </row>
    <row r="13063" spans="8:21" x14ac:dyDescent="0.3">
      <c r="H13063" s="1"/>
      <c r="K13063" s="1"/>
      <c r="O13063" s="1"/>
      <c r="P13063" s="1"/>
      <c r="T13063" s="1"/>
      <c r="U13063" s="1"/>
    </row>
    <row r="13064" spans="8:21" x14ac:dyDescent="0.3">
      <c r="H13064" s="1"/>
      <c r="K13064" s="1"/>
      <c r="O13064" s="1"/>
      <c r="P13064" s="1"/>
      <c r="T13064" s="1"/>
      <c r="U13064" s="1"/>
    </row>
    <row r="13065" spans="8:21" x14ac:dyDescent="0.3">
      <c r="H13065" s="1"/>
      <c r="K13065" s="1"/>
      <c r="O13065" s="1"/>
      <c r="P13065" s="1"/>
      <c r="T13065" s="1"/>
      <c r="U13065" s="1"/>
    </row>
    <row r="13066" spans="8:21" x14ac:dyDescent="0.3">
      <c r="H13066" s="1"/>
      <c r="K13066" s="1"/>
      <c r="O13066" s="1"/>
      <c r="P13066" s="1"/>
      <c r="T13066" s="1"/>
      <c r="U13066" s="1"/>
    </row>
    <row r="13067" spans="8:21" x14ac:dyDescent="0.3">
      <c r="H13067" s="1"/>
      <c r="K13067" s="1"/>
      <c r="O13067" s="1"/>
      <c r="P13067" s="1"/>
      <c r="T13067" s="1"/>
      <c r="U13067" s="1"/>
    </row>
    <row r="13068" spans="8:21" x14ac:dyDescent="0.3">
      <c r="H13068" s="1"/>
      <c r="K13068" s="1"/>
      <c r="O13068" s="1"/>
      <c r="P13068" s="1"/>
      <c r="T13068" s="1"/>
      <c r="U13068" s="1"/>
    </row>
    <row r="13069" spans="8:21" x14ac:dyDescent="0.3">
      <c r="H13069" s="1"/>
      <c r="K13069" s="1"/>
      <c r="O13069" s="1"/>
      <c r="P13069" s="1"/>
      <c r="T13069" s="1"/>
      <c r="U13069" s="1"/>
    </row>
    <row r="13070" spans="8:21" x14ac:dyDescent="0.3">
      <c r="H13070" s="1"/>
      <c r="K13070" s="1"/>
      <c r="O13070" s="1"/>
      <c r="P13070" s="1"/>
      <c r="T13070" s="1"/>
      <c r="U13070" s="1"/>
    </row>
    <row r="13071" spans="8:21" x14ac:dyDescent="0.3">
      <c r="H13071" s="1"/>
      <c r="K13071" s="1"/>
      <c r="O13071" s="1"/>
      <c r="P13071" s="1"/>
      <c r="T13071" s="1"/>
      <c r="U13071" s="1"/>
    </row>
    <row r="13072" spans="8:21" x14ac:dyDescent="0.3">
      <c r="H13072" s="1"/>
      <c r="K13072" s="1"/>
      <c r="O13072" s="1"/>
      <c r="P13072" s="1"/>
      <c r="T13072" s="1"/>
      <c r="U13072" s="1"/>
    </row>
    <row r="13073" spans="8:21" x14ac:dyDescent="0.3">
      <c r="H13073" s="1"/>
      <c r="K13073" s="1"/>
      <c r="O13073" s="1"/>
      <c r="P13073" s="1"/>
      <c r="T13073" s="1"/>
      <c r="U13073" s="1"/>
    </row>
    <row r="13074" spans="8:21" x14ac:dyDescent="0.3">
      <c r="H13074" s="1"/>
      <c r="K13074" s="1"/>
      <c r="O13074" s="1"/>
      <c r="P13074" s="1"/>
      <c r="T13074" s="1"/>
      <c r="U13074" s="1"/>
    </row>
    <row r="13075" spans="8:21" x14ac:dyDescent="0.3">
      <c r="H13075" s="1"/>
      <c r="K13075" s="1"/>
      <c r="O13075" s="1"/>
      <c r="P13075" s="1"/>
      <c r="T13075" s="1"/>
      <c r="U13075" s="1"/>
    </row>
    <row r="13076" spans="8:21" x14ac:dyDescent="0.3">
      <c r="H13076" s="1"/>
      <c r="K13076" s="1"/>
      <c r="O13076" s="1"/>
      <c r="P13076" s="1"/>
      <c r="T13076" s="1"/>
      <c r="U13076" s="1"/>
    </row>
    <row r="13077" spans="8:21" x14ac:dyDescent="0.3">
      <c r="H13077" s="1"/>
      <c r="K13077" s="1"/>
      <c r="O13077" s="1"/>
      <c r="P13077" s="1"/>
      <c r="T13077" s="1"/>
      <c r="U13077" s="1"/>
    </row>
    <row r="13078" spans="8:21" x14ac:dyDescent="0.3">
      <c r="H13078" s="1"/>
      <c r="K13078" s="1"/>
      <c r="O13078" s="1"/>
      <c r="P13078" s="1"/>
      <c r="T13078" s="1"/>
      <c r="U13078" s="1"/>
    </row>
    <row r="13079" spans="8:21" x14ac:dyDescent="0.3">
      <c r="H13079" s="1"/>
      <c r="K13079" s="1"/>
      <c r="O13079" s="1"/>
      <c r="P13079" s="1"/>
      <c r="T13079" s="1"/>
      <c r="U13079" s="1"/>
    </row>
    <row r="13080" spans="8:21" x14ac:dyDescent="0.3">
      <c r="H13080" s="1"/>
      <c r="K13080" s="1"/>
      <c r="O13080" s="1"/>
      <c r="P13080" s="1"/>
      <c r="T13080" s="1"/>
      <c r="U13080" s="1"/>
    </row>
    <row r="13081" spans="8:21" x14ac:dyDescent="0.3">
      <c r="H13081" s="1"/>
      <c r="K13081" s="1"/>
      <c r="O13081" s="1"/>
      <c r="P13081" s="1"/>
      <c r="T13081" s="1"/>
      <c r="U13081" s="1"/>
    </row>
    <row r="13082" spans="8:21" x14ac:dyDescent="0.3">
      <c r="H13082" s="1"/>
      <c r="K13082" s="1"/>
      <c r="O13082" s="1"/>
      <c r="P13082" s="1"/>
      <c r="T13082" s="1"/>
      <c r="U13082" s="1"/>
    </row>
    <row r="13083" spans="8:21" x14ac:dyDescent="0.3">
      <c r="H13083" s="1"/>
      <c r="K13083" s="1"/>
      <c r="O13083" s="1"/>
      <c r="P13083" s="1"/>
      <c r="T13083" s="1"/>
      <c r="U13083" s="1"/>
    </row>
    <row r="13084" spans="8:21" x14ac:dyDescent="0.3">
      <c r="H13084" s="1"/>
      <c r="K13084" s="1"/>
      <c r="O13084" s="1"/>
      <c r="P13084" s="1"/>
      <c r="T13084" s="1"/>
      <c r="U13084" s="1"/>
    </row>
    <row r="13085" spans="8:21" x14ac:dyDescent="0.3">
      <c r="H13085" s="1"/>
      <c r="K13085" s="1"/>
      <c r="O13085" s="1"/>
      <c r="P13085" s="1"/>
      <c r="T13085" s="1"/>
      <c r="U13085" s="1"/>
    </row>
    <row r="13086" spans="8:21" x14ac:dyDescent="0.3">
      <c r="H13086" s="1"/>
      <c r="K13086" s="1"/>
      <c r="O13086" s="1"/>
      <c r="P13086" s="1"/>
      <c r="T13086" s="1"/>
      <c r="U13086" s="1"/>
    </row>
    <row r="13087" spans="8:21" x14ac:dyDescent="0.3">
      <c r="H13087" s="1"/>
      <c r="K13087" s="1"/>
      <c r="O13087" s="1"/>
      <c r="P13087" s="1"/>
      <c r="T13087" s="1"/>
      <c r="U13087" s="1"/>
    </row>
    <row r="13088" spans="8:21" x14ac:dyDescent="0.3">
      <c r="H13088" s="1"/>
      <c r="K13088" s="1"/>
      <c r="O13088" s="1"/>
      <c r="P13088" s="1"/>
      <c r="T13088" s="1"/>
      <c r="U13088" s="1"/>
    </row>
    <row r="13089" spans="8:21" x14ac:dyDescent="0.3">
      <c r="H13089" s="1"/>
      <c r="K13089" s="1"/>
      <c r="O13089" s="1"/>
      <c r="P13089" s="1"/>
      <c r="T13089" s="1"/>
      <c r="U13089" s="1"/>
    </row>
    <row r="13090" spans="8:21" x14ac:dyDescent="0.3">
      <c r="H13090" s="1"/>
      <c r="K13090" s="1"/>
      <c r="O13090" s="1"/>
      <c r="P13090" s="1"/>
      <c r="T13090" s="1"/>
      <c r="U13090" s="1"/>
    </row>
    <row r="13091" spans="8:21" x14ac:dyDescent="0.3">
      <c r="H13091" s="1"/>
      <c r="K13091" s="1"/>
      <c r="O13091" s="1"/>
      <c r="P13091" s="1"/>
      <c r="T13091" s="1"/>
      <c r="U13091" s="1"/>
    </row>
    <row r="13092" spans="8:21" x14ac:dyDescent="0.3">
      <c r="H13092" s="1"/>
      <c r="K13092" s="1"/>
      <c r="O13092" s="1"/>
      <c r="P13092" s="1"/>
      <c r="T13092" s="1"/>
      <c r="U13092" s="1"/>
    </row>
    <row r="13093" spans="8:21" x14ac:dyDescent="0.3">
      <c r="H13093" s="1"/>
      <c r="K13093" s="1"/>
      <c r="O13093" s="1"/>
      <c r="P13093" s="1"/>
      <c r="T13093" s="1"/>
      <c r="U13093" s="1"/>
    </row>
    <row r="13094" spans="8:21" x14ac:dyDescent="0.3">
      <c r="H13094" s="1"/>
      <c r="K13094" s="1"/>
      <c r="O13094" s="1"/>
      <c r="P13094" s="1"/>
      <c r="T13094" s="1"/>
      <c r="U13094" s="1"/>
    </row>
    <row r="13095" spans="8:21" x14ac:dyDescent="0.3">
      <c r="H13095" s="1"/>
      <c r="K13095" s="1"/>
      <c r="O13095" s="1"/>
      <c r="P13095" s="1"/>
      <c r="T13095" s="1"/>
      <c r="U13095" s="1"/>
    </row>
    <row r="13096" spans="8:21" x14ac:dyDescent="0.3">
      <c r="H13096" s="1"/>
      <c r="K13096" s="1"/>
      <c r="O13096" s="1"/>
      <c r="P13096" s="1"/>
      <c r="T13096" s="1"/>
      <c r="U13096" s="1"/>
    </row>
    <row r="13097" spans="8:21" x14ac:dyDescent="0.3">
      <c r="H13097" s="1"/>
      <c r="K13097" s="1"/>
      <c r="O13097" s="1"/>
      <c r="P13097" s="1"/>
      <c r="T13097" s="1"/>
      <c r="U13097" s="1"/>
    </row>
    <row r="13098" spans="8:21" x14ac:dyDescent="0.3">
      <c r="H13098" s="1"/>
      <c r="K13098" s="1"/>
      <c r="O13098" s="1"/>
      <c r="P13098" s="1"/>
      <c r="T13098" s="1"/>
      <c r="U13098" s="1"/>
    </row>
    <row r="13099" spans="8:21" x14ac:dyDescent="0.3">
      <c r="H13099" s="1"/>
      <c r="K13099" s="1"/>
      <c r="O13099" s="1"/>
      <c r="P13099" s="1"/>
      <c r="T13099" s="1"/>
      <c r="U13099" s="1"/>
    </row>
    <row r="13100" spans="8:21" x14ac:dyDescent="0.3">
      <c r="H13100" s="1"/>
      <c r="K13100" s="1"/>
      <c r="O13100" s="1"/>
      <c r="P13100" s="1"/>
      <c r="T13100" s="1"/>
      <c r="U13100" s="1"/>
    </row>
    <row r="13101" spans="8:21" x14ac:dyDescent="0.3">
      <c r="H13101" s="1"/>
      <c r="K13101" s="1"/>
      <c r="O13101" s="1"/>
      <c r="P13101" s="1"/>
      <c r="T13101" s="1"/>
      <c r="U13101" s="1"/>
    </row>
    <row r="13102" spans="8:21" x14ac:dyDescent="0.3">
      <c r="H13102" s="1"/>
      <c r="K13102" s="1"/>
      <c r="O13102" s="1"/>
      <c r="P13102" s="1"/>
      <c r="T13102" s="1"/>
      <c r="U13102" s="1"/>
    </row>
    <row r="13103" spans="8:21" x14ac:dyDescent="0.3">
      <c r="H13103" s="1"/>
      <c r="K13103" s="1"/>
      <c r="O13103" s="1"/>
      <c r="P13103" s="1"/>
      <c r="T13103" s="1"/>
      <c r="U13103" s="1"/>
    </row>
    <row r="13104" spans="8:21" x14ac:dyDescent="0.3">
      <c r="H13104" s="1"/>
      <c r="K13104" s="1"/>
      <c r="O13104" s="1"/>
      <c r="P13104" s="1"/>
      <c r="T13104" s="1"/>
      <c r="U13104" s="1"/>
    </row>
    <row r="13105" spans="8:21" x14ac:dyDescent="0.3">
      <c r="H13105" s="1"/>
      <c r="K13105" s="1"/>
      <c r="O13105" s="1"/>
      <c r="P13105" s="1"/>
      <c r="T13105" s="1"/>
      <c r="U13105" s="1"/>
    </row>
    <row r="13106" spans="8:21" x14ac:dyDescent="0.3">
      <c r="H13106" s="1"/>
      <c r="K13106" s="1"/>
      <c r="O13106" s="1"/>
      <c r="P13106" s="1"/>
      <c r="T13106" s="1"/>
      <c r="U13106" s="1"/>
    </row>
    <row r="13107" spans="8:21" x14ac:dyDescent="0.3">
      <c r="H13107" s="1"/>
      <c r="K13107" s="1"/>
      <c r="O13107" s="1"/>
      <c r="P13107" s="1"/>
      <c r="T13107" s="1"/>
      <c r="U13107" s="1"/>
    </row>
    <row r="13108" spans="8:21" x14ac:dyDescent="0.3">
      <c r="H13108" s="1"/>
      <c r="K13108" s="1"/>
      <c r="O13108" s="1"/>
      <c r="P13108" s="1"/>
      <c r="T13108" s="1"/>
      <c r="U13108" s="1"/>
    </row>
    <row r="13109" spans="8:21" x14ac:dyDescent="0.3">
      <c r="H13109" s="1"/>
      <c r="K13109" s="1"/>
      <c r="O13109" s="1"/>
      <c r="P13109" s="1"/>
      <c r="T13109" s="1"/>
      <c r="U13109" s="1"/>
    </row>
    <row r="13110" spans="8:21" x14ac:dyDescent="0.3">
      <c r="H13110" s="1"/>
      <c r="K13110" s="1"/>
      <c r="O13110" s="1"/>
      <c r="P13110" s="1"/>
      <c r="T13110" s="1"/>
      <c r="U13110" s="1"/>
    </row>
    <row r="13111" spans="8:21" x14ac:dyDescent="0.3">
      <c r="H13111" s="1"/>
      <c r="K13111" s="1"/>
      <c r="O13111" s="1"/>
      <c r="P13111" s="1"/>
      <c r="T13111" s="1"/>
      <c r="U13111" s="1"/>
    </row>
    <row r="13112" spans="8:21" x14ac:dyDescent="0.3">
      <c r="H13112" s="1"/>
      <c r="K13112" s="1"/>
      <c r="O13112" s="1"/>
      <c r="P13112" s="1"/>
      <c r="T13112" s="1"/>
      <c r="U13112" s="1"/>
    </row>
    <row r="13113" spans="8:21" x14ac:dyDescent="0.3">
      <c r="H13113" s="1"/>
      <c r="K13113" s="1"/>
      <c r="O13113" s="1"/>
      <c r="P13113" s="1"/>
      <c r="T13113" s="1"/>
      <c r="U13113" s="1"/>
    </row>
    <row r="13114" spans="8:21" x14ac:dyDescent="0.3">
      <c r="H13114" s="1"/>
      <c r="K13114" s="1"/>
      <c r="O13114" s="1"/>
      <c r="P13114" s="1"/>
      <c r="T13114" s="1"/>
      <c r="U13114" s="1"/>
    </row>
    <row r="13115" spans="8:21" x14ac:dyDescent="0.3">
      <c r="H13115" s="1"/>
      <c r="K13115" s="1"/>
      <c r="O13115" s="1"/>
      <c r="P13115" s="1"/>
      <c r="T13115" s="1"/>
      <c r="U13115" s="1"/>
    </row>
    <row r="13116" spans="8:21" x14ac:dyDescent="0.3">
      <c r="H13116" s="1"/>
      <c r="K13116" s="1"/>
      <c r="O13116" s="1"/>
      <c r="P13116" s="1"/>
      <c r="T13116" s="1"/>
      <c r="U13116" s="1"/>
    </row>
    <row r="13117" spans="8:21" x14ac:dyDescent="0.3">
      <c r="H13117" s="1"/>
      <c r="K13117" s="1"/>
      <c r="O13117" s="1"/>
      <c r="P13117" s="1"/>
      <c r="T13117" s="1"/>
      <c r="U13117" s="1"/>
    </row>
    <row r="13118" spans="8:21" x14ac:dyDescent="0.3">
      <c r="H13118" s="1"/>
      <c r="K13118" s="1"/>
      <c r="O13118" s="1"/>
      <c r="P13118" s="1"/>
      <c r="T13118" s="1"/>
      <c r="U13118" s="1"/>
    </row>
    <row r="13119" spans="8:21" x14ac:dyDescent="0.3">
      <c r="H13119" s="1"/>
      <c r="K13119" s="1"/>
      <c r="O13119" s="1"/>
      <c r="P13119" s="1"/>
      <c r="T13119" s="1"/>
      <c r="U13119" s="1"/>
    </row>
    <row r="13120" spans="8:21" x14ac:dyDescent="0.3">
      <c r="H13120" s="1"/>
      <c r="K13120" s="1"/>
      <c r="O13120" s="1"/>
      <c r="P13120" s="1"/>
      <c r="T13120" s="1"/>
      <c r="U13120" s="1"/>
    </row>
    <row r="13121" spans="8:21" x14ac:dyDescent="0.3">
      <c r="H13121" s="1"/>
      <c r="K13121" s="1"/>
      <c r="O13121" s="1"/>
      <c r="P13121" s="1"/>
      <c r="T13121" s="1"/>
      <c r="U13121" s="1"/>
    </row>
    <row r="13122" spans="8:21" x14ac:dyDescent="0.3">
      <c r="H13122" s="1"/>
      <c r="K13122" s="1"/>
      <c r="O13122" s="1"/>
      <c r="P13122" s="1"/>
      <c r="T13122" s="1"/>
      <c r="U13122" s="1"/>
    </row>
    <row r="13123" spans="8:21" x14ac:dyDescent="0.3">
      <c r="H13123" s="1"/>
      <c r="K13123" s="1"/>
      <c r="O13123" s="1"/>
      <c r="P13123" s="1"/>
      <c r="T13123" s="1"/>
      <c r="U13123" s="1"/>
    </row>
    <row r="13124" spans="8:21" x14ac:dyDescent="0.3">
      <c r="H13124" s="1"/>
      <c r="K13124" s="1"/>
      <c r="O13124" s="1"/>
      <c r="P13124" s="1"/>
      <c r="T13124" s="1"/>
      <c r="U13124" s="1"/>
    </row>
    <row r="13125" spans="8:21" x14ac:dyDescent="0.3">
      <c r="H13125" s="1"/>
      <c r="K13125" s="1"/>
      <c r="O13125" s="1"/>
      <c r="P13125" s="1"/>
      <c r="T13125" s="1"/>
      <c r="U13125" s="1"/>
    </row>
    <row r="13126" spans="8:21" x14ac:dyDescent="0.3">
      <c r="H13126" s="1"/>
      <c r="K13126" s="1"/>
      <c r="O13126" s="1"/>
      <c r="P13126" s="1"/>
      <c r="T13126" s="1"/>
      <c r="U13126" s="1"/>
    </row>
    <row r="13127" spans="8:21" x14ac:dyDescent="0.3">
      <c r="H13127" s="1"/>
      <c r="K13127" s="1"/>
      <c r="O13127" s="1"/>
      <c r="P13127" s="1"/>
      <c r="T13127" s="1"/>
      <c r="U13127" s="1"/>
    </row>
    <row r="13128" spans="8:21" x14ac:dyDescent="0.3">
      <c r="H13128" s="1"/>
      <c r="K13128" s="1"/>
      <c r="O13128" s="1"/>
      <c r="P13128" s="1"/>
      <c r="T13128" s="1"/>
      <c r="U13128" s="1"/>
    </row>
    <row r="13129" spans="8:21" x14ac:dyDescent="0.3">
      <c r="H13129" s="1"/>
      <c r="K13129" s="1"/>
      <c r="O13129" s="1"/>
      <c r="P13129" s="1"/>
      <c r="T13129" s="1"/>
      <c r="U13129" s="1"/>
    </row>
    <row r="13130" spans="8:21" x14ac:dyDescent="0.3">
      <c r="H13130" s="1"/>
      <c r="K13130" s="1"/>
      <c r="O13130" s="1"/>
      <c r="P13130" s="1"/>
      <c r="T13130" s="1"/>
      <c r="U13130" s="1"/>
    </row>
    <row r="13131" spans="8:21" x14ac:dyDescent="0.3">
      <c r="H13131" s="1"/>
      <c r="K13131" s="1"/>
      <c r="O13131" s="1"/>
      <c r="P13131" s="1"/>
      <c r="T13131" s="1"/>
      <c r="U13131" s="1"/>
    </row>
    <row r="13132" spans="8:21" x14ac:dyDescent="0.3">
      <c r="H13132" s="1"/>
      <c r="K13132" s="1"/>
      <c r="O13132" s="1"/>
      <c r="P13132" s="1"/>
      <c r="T13132" s="1"/>
      <c r="U13132" s="1"/>
    </row>
    <row r="13133" spans="8:21" x14ac:dyDescent="0.3">
      <c r="H13133" s="1"/>
      <c r="K13133" s="1"/>
      <c r="O13133" s="1"/>
      <c r="P13133" s="1"/>
      <c r="T13133" s="1"/>
      <c r="U13133" s="1"/>
    </row>
    <row r="13134" spans="8:21" x14ac:dyDescent="0.3">
      <c r="H13134" s="1"/>
      <c r="K13134" s="1"/>
      <c r="O13134" s="1"/>
      <c r="P13134" s="1"/>
      <c r="T13134" s="1"/>
      <c r="U13134" s="1"/>
    </row>
    <row r="13135" spans="8:21" x14ac:dyDescent="0.3">
      <c r="H13135" s="1"/>
      <c r="K13135" s="1"/>
      <c r="O13135" s="1"/>
      <c r="P13135" s="1"/>
      <c r="T13135" s="1"/>
      <c r="U13135" s="1"/>
    </row>
    <row r="13136" spans="8:21" x14ac:dyDescent="0.3">
      <c r="H13136" s="1"/>
      <c r="K13136" s="1"/>
      <c r="O13136" s="1"/>
      <c r="P13136" s="1"/>
      <c r="T13136" s="1"/>
      <c r="U13136" s="1"/>
    </row>
    <row r="13137" spans="8:21" x14ac:dyDescent="0.3">
      <c r="H13137" s="1"/>
      <c r="K13137" s="1"/>
      <c r="O13137" s="1"/>
      <c r="P13137" s="1"/>
      <c r="T13137" s="1"/>
      <c r="U13137" s="1"/>
    </row>
    <row r="13138" spans="8:21" x14ac:dyDescent="0.3">
      <c r="H13138" s="1"/>
      <c r="K13138" s="1"/>
      <c r="O13138" s="1"/>
      <c r="P13138" s="1"/>
      <c r="T13138" s="1"/>
      <c r="U13138" s="1"/>
    </row>
    <row r="13139" spans="8:21" x14ac:dyDescent="0.3">
      <c r="H13139" s="1"/>
      <c r="K13139" s="1"/>
      <c r="O13139" s="1"/>
      <c r="P13139" s="1"/>
      <c r="T13139" s="1"/>
      <c r="U13139" s="1"/>
    </row>
    <row r="13140" spans="8:21" x14ac:dyDescent="0.3">
      <c r="H13140" s="1"/>
      <c r="K13140" s="1"/>
      <c r="O13140" s="1"/>
      <c r="P13140" s="1"/>
      <c r="T13140" s="1"/>
      <c r="U13140" s="1"/>
    </row>
    <row r="13141" spans="8:21" x14ac:dyDescent="0.3">
      <c r="H13141" s="1"/>
      <c r="K13141" s="1"/>
      <c r="O13141" s="1"/>
      <c r="P13141" s="1"/>
      <c r="T13141" s="1"/>
      <c r="U13141" s="1"/>
    </row>
    <row r="13142" spans="8:21" x14ac:dyDescent="0.3">
      <c r="H13142" s="1"/>
      <c r="K13142" s="1"/>
      <c r="O13142" s="1"/>
      <c r="P13142" s="1"/>
      <c r="T13142" s="1"/>
      <c r="U13142" s="1"/>
    </row>
    <row r="13143" spans="8:21" x14ac:dyDescent="0.3">
      <c r="H13143" s="1"/>
      <c r="K13143" s="1"/>
      <c r="O13143" s="1"/>
      <c r="P13143" s="1"/>
      <c r="T13143" s="1"/>
      <c r="U13143" s="1"/>
    </row>
    <row r="13144" spans="8:21" x14ac:dyDescent="0.3">
      <c r="H13144" s="1"/>
      <c r="K13144" s="1"/>
      <c r="O13144" s="1"/>
      <c r="P13144" s="1"/>
      <c r="T13144" s="1"/>
      <c r="U13144" s="1"/>
    </row>
    <row r="13145" spans="8:21" x14ac:dyDescent="0.3">
      <c r="H13145" s="1"/>
      <c r="K13145" s="1"/>
      <c r="O13145" s="1"/>
      <c r="P13145" s="1"/>
      <c r="T13145" s="1"/>
      <c r="U13145" s="1"/>
    </row>
    <row r="13146" spans="8:21" x14ac:dyDescent="0.3">
      <c r="H13146" s="1"/>
      <c r="K13146" s="1"/>
      <c r="O13146" s="1"/>
      <c r="P13146" s="1"/>
      <c r="T13146" s="1"/>
      <c r="U13146" s="1"/>
    </row>
    <row r="13147" spans="8:21" x14ac:dyDescent="0.3">
      <c r="H13147" s="1"/>
      <c r="K13147" s="1"/>
      <c r="O13147" s="1"/>
      <c r="P13147" s="1"/>
      <c r="T13147" s="1"/>
      <c r="U13147" s="1"/>
    </row>
    <row r="13148" spans="8:21" x14ac:dyDescent="0.3">
      <c r="H13148" s="1"/>
      <c r="K13148" s="1"/>
      <c r="O13148" s="1"/>
      <c r="P13148" s="1"/>
      <c r="T13148" s="1"/>
      <c r="U13148" s="1"/>
    </row>
    <row r="13149" spans="8:21" x14ac:dyDescent="0.3">
      <c r="H13149" s="1"/>
      <c r="K13149" s="1"/>
      <c r="O13149" s="1"/>
      <c r="P13149" s="1"/>
      <c r="T13149" s="1"/>
      <c r="U13149" s="1"/>
    </row>
    <row r="13150" spans="8:21" x14ac:dyDescent="0.3">
      <c r="H13150" s="1"/>
      <c r="K13150" s="1"/>
      <c r="O13150" s="1"/>
      <c r="P13150" s="1"/>
      <c r="T13150" s="1"/>
      <c r="U13150" s="1"/>
    </row>
    <row r="13151" spans="8:21" x14ac:dyDescent="0.3">
      <c r="H13151" s="1"/>
      <c r="K13151" s="1"/>
      <c r="O13151" s="1"/>
      <c r="P13151" s="1"/>
      <c r="T13151" s="1"/>
      <c r="U13151" s="1"/>
    </row>
    <row r="13152" spans="8:21" x14ac:dyDescent="0.3">
      <c r="H13152" s="1"/>
      <c r="K13152" s="1"/>
      <c r="O13152" s="1"/>
      <c r="P13152" s="1"/>
      <c r="T13152" s="1"/>
      <c r="U13152" s="1"/>
    </row>
    <row r="13153" spans="8:21" x14ac:dyDescent="0.3">
      <c r="H13153" s="1"/>
      <c r="K13153" s="1"/>
      <c r="O13153" s="1"/>
      <c r="P13153" s="1"/>
      <c r="T13153" s="1"/>
      <c r="U13153" s="1"/>
    </row>
    <row r="13154" spans="8:21" x14ac:dyDescent="0.3">
      <c r="H13154" s="1"/>
      <c r="K13154" s="1"/>
      <c r="O13154" s="1"/>
      <c r="P13154" s="1"/>
      <c r="T13154" s="1"/>
      <c r="U13154" s="1"/>
    </row>
    <row r="13155" spans="8:21" x14ac:dyDescent="0.3">
      <c r="H13155" s="1"/>
      <c r="K13155" s="1"/>
      <c r="O13155" s="1"/>
      <c r="P13155" s="1"/>
      <c r="T13155" s="1"/>
      <c r="U13155" s="1"/>
    </row>
    <row r="13156" spans="8:21" x14ac:dyDescent="0.3">
      <c r="H13156" s="1"/>
      <c r="K13156" s="1"/>
      <c r="O13156" s="1"/>
      <c r="P13156" s="1"/>
      <c r="T13156" s="1"/>
      <c r="U13156" s="1"/>
    </row>
    <row r="13157" spans="8:21" x14ac:dyDescent="0.3">
      <c r="H13157" s="1"/>
      <c r="K13157" s="1"/>
      <c r="O13157" s="1"/>
      <c r="P13157" s="1"/>
      <c r="T13157" s="1"/>
      <c r="U13157" s="1"/>
    </row>
    <row r="13158" spans="8:21" x14ac:dyDescent="0.3">
      <c r="H13158" s="1"/>
      <c r="K13158" s="1"/>
      <c r="O13158" s="1"/>
      <c r="P13158" s="1"/>
      <c r="T13158" s="1"/>
      <c r="U13158" s="1"/>
    </row>
    <row r="13159" spans="8:21" x14ac:dyDescent="0.3">
      <c r="H13159" s="1"/>
      <c r="K13159" s="1"/>
      <c r="O13159" s="1"/>
      <c r="P13159" s="1"/>
      <c r="T13159" s="1"/>
      <c r="U13159" s="1"/>
    </row>
    <row r="13160" spans="8:21" x14ac:dyDescent="0.3">
      <c r="H13160" s="1"/>
      <c r="K13160" s="1"/>
      <c r="O13160" s="1"/>
      <c r="P13160" s="1"/>
      <c r="T13160" s="1"/>
      <c r="U13160" s="1"/>
    </row>
    <row r="13161" spans="8:21" x14ac:dyDescent="0.3">
      <c r="H13161" s="1"/>
      <c r="K13161" s="1"/>
      <c r="O13161" s="1"/>
      <c r="P13161" s="1"/>
      <c r="T13161" s="1"/>
      <c r="U13161" s="1"/>
    </row>
    <row r="13162" spans="8:21" x14ac:dyDescent="0.3">
      <c r="H13162" s="1"/>
      <c r="K13162" s="1"/>
      <c r="O13162" s="1"/>
      <c r="P13162" s="1"/>
      <c r="T13162" s="1"/>
      <c r="U13162" s="1"/>
    </row>
    <row r="13163" spans="8:21" x14ac:dyDescent="0.3">
      <c r="H13163" s="1"/>
      <c r="K13163" s="1"/>
      <c r="O13163" s="1"/>
      <c r="P13163" s="1"/>
      <c r="T13163" s="1"/>
      <c r="U13163" s="1"/>
    </row>
    <row r="13164" spans="8:21" x14ac:dyDescent="0.3">
      <c r="H13164" s="1"/>
      <c r="K13164" s="1"/>
      <c r="O13164" s="1"/>
      <c r="P13164" s="1"/>
      <c r="T13164" s="1"/>
      <c r="U13164" s="1"/>
    </row>
    <row r="13165" spans="8:21" x14ac:dyDescent="0.3">
      <c r="H13165" s="1"/>
      <c r="K13165" s="1"/>
      <c r="O13165" s="1"/>
      <c r="P13165" s="1"/>
      <c r="T13165" s="1"/>
      <c r="U13165" s="1"/>
    </row>
    <row r="13166" spans="8:21" x14ac:dyDescent="0.3">
      <c r="H13166" s="1"/>
      <c r="K13166" s="1"/>
      <c r="O13166" s="1"/>
      <c r="P13166" s="1"/>
      <c r="T13166" s="1"/>
      <c r="U13166" s="1"/>
    </row>
    <row r="13167" spans="8:21" x14ac:dyDescent="0.3">
      <c r="H13167" s="1"/>
      <c r="K13167" s="1"/>
      <c r="O13167" s="1"/>
      <c r="P13167" s="1"/>
      <c r="T13167" s="1"/>
      <c r="U13167" s="1"/>
    </row>
    <row r="13168" spans="8:21" x14ac:dyDescent="0.3">
      <c r="H13168" s="1"/>
      <c r="K13168" s="1"/>
      <c r="O13168" s="1"/>
      <c r="P13168" s="1"/>
      <c r="T13168" s="1"/>
      <c r="U13168" s="1"/>
    </row>
    <row r="13169" spans="8:21" x14ac:dyDescent="0.3">
      <c r="H13169" s="1"/>
      <c r="K13169" s="1"/>
      <c r="O13169" s="1"/>
      <c r="P13169" s="1"/>
      <c r="T13169" s="1"/>
      <c r="U13169" s="1"/>
    </row>
    <row r="13170" spans="8:21" x14ac:dyDescent="0.3">
      <c r="H13170" s="1"/>
      <c r="K13170" s="1"/>
      <c r="O13170" s="1"/>
      <c r="P13170" s="1"/>
      <c r="T13170" s="1"/>
      <c r="U13170" s="1"/>
    </row>
    <row r="13171" spans="8:21" x14ac:dyDescent="0.3">
      <c r="H13171" s="1"/>
      <c r="K13171" s="1"/>
      <c r="O13171" s="1"/>
      <c r="P13171" s="1"/>
      <c r="T13171" s="1"/>
      <c r="U13171" s="1"/>
    </row>
    <row r="13172" spans="8:21" x14ac:dyDescent="0.3">
      <c r="H13172" s="1"/>
      <c r="K13172" s="1"/>
      <c r="O13172" s="1"/>
      <c r="P13172" s="1"/>
      <c r="T13172" s="1"/>
      <c r="U13172" s="1"/>
    </row>
    <row r="13173" spans="8:21" x14ac:dyDescent="0.3">
      <c r="H13173" s="1"/>
      <c r="K13173" s="1"/>
      <c r="O13173" s="1"/>
      <c r="P13173" s="1"/>
      <c r="T13173" s="1"/>
      <c r="U13173" s="1"/>
    </row>
    <row r="13174" spans="8:21" x14ac:dyDescent="0.3">
      <c r="H13174" s="1"/>
      <c r="K13174" s="1"/>
      <c r="O13174" s="1"/>
      <c r="P13174" s="1"/>
      <c r="T13174" s="1"/>
      <c r="U13174" s="1"/>
    </row>
    <row r="13175" spans="8:21" x14ac:dyDescent="0.3">
      <c r="H13175" s="1"/>
      <c r="K13175" s="1"/>
      <c r="O13175" s="1"/>
      <c r="P13175" s="1"/>
      <c r="T13175" s="1"/>
      <c r="U13175" s="1"/>
    </row>
    <row r="13176" spans="8:21" x14ac:dyDescent="0.3">
      <c r="H13176" s="1"/>
      <c r="K13176" s="1"/>
      <c r="O13176" s="1"/>
      <c r="P13176" s="1"/>
      <c r="T13176" s="1"/>
      <c r="U13176" s="1"/>
    </row>
    <row r="13177" spans="8:21" x14ac:dyDescent="0.3">
      <c r="H13177" s="1"/>
      <c r="K13177" s="1"/>
      <c r="O13177" s="1"/>
      <c r="P13177" s="1"/>
      <c r="T13177" s="1"/>
      <c r="U13177" s="1"/>
    </row>
    <row r="13178" spans="8:21" x14ac:dyDescent="0.3">
      <c r="H13178" s="1"/>
      <c r="K13178" s="1"/>
      <c r="O13178" s="1"/>
      <c r="P13178" s="1"/>
      <c r="T13178" s="1"/>
      <c r="U13178" s="1"/>
    </row>
    <row r="13179" spans="8:21" x14ac:dyDescent="0.3">
      <c r="H13179" s="1"/>
      <c r="K13179" s="1"/>
      <c r="O13179" s="1"/>
      <c r="P13179" s="1"/>
      <c r="T13179" s="1"/>
      <c r="U13179" s="1"/>
    </row>
    <row r="13180" spans="8:21" x14ac:dyDescent="0.3">
      <c r="H13180" s="1"/>
      <c r="K13180" s="1"/>
      <c r="O13180" s="1"/>
      <c r="P13180" s="1"/>
      <c r="T13180" s="1"/>
      <c r="U13180" s="1"/>
    </row>
    <row r="13181" spans="8:21" x14ac:dyDescent="0.3">
      <c r="H13181" s="1"/>
      <c r="K13181" s="1"/>
      <c r="O13181" s="1"/>
      <c r="P13181" s="1"/>
      <c r="T13181" s="1"/>
      <c r="U13181" s="1"/>
    </row>
    <row r="13182" spans="8:21" x14ac:dyDescent="0.3">
      <c r="H13182" s="1"/>
      <c r="K13182" s="1"/>
      <c r="O13182" s="1"/>
      <c r="P13182" s="1"/>
      <c r="T13182" s="1"/>
      <c r="U13182" s="1"/>
    </row>
    <row r="13183" spans="8:21" x14ac:dyDescent="0.3">
      <c r="H13183" s="1"/>
      <c r="K13183" s="1"/>
      <c r="O13183" s="1"/>
      <c r="P13183" s="1"/>
      <c r="T13183" s="1"/>
      <c r="U13183" s="1"/>
    </row>
    <row r="13184" spans="8:21" x14ac:dyDescent="0.3">
      <c r="H13184" s="1"/>
      <c r="K13184" s="1"/>
      <c r="O13184" s="1"/>
      <c r="P13184" s="1"/>
      <c r="T13184" s="1"/>
      <c r="U13184" s="1"/>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87508-60AE-4601-BA53-A5A5C24A8156}">
  <dimension ref="A1:S22"/>
  <sheetViews>
    <sheetView showGridLines="0" workbookViewId="0">
      <selection activeCell="F23" sqref="F23"/>
    </sheetView>
  </sheetViews>
  <sheetFormatPr defaultRowHeight="14.4" x14ac:dyDescent="0.3"/>
  <cols>
    <col min="1" max="1" width="16.33203125" bestFit="1" customWidth="1"/>
    <col min="2" max="2" width="15.5546875" bestFit="1" customWidth="1"/>
    <col min="3" max="3" width="7" bestFit="1" customWidth="1"/>
    <col min="4" max="4" width="10.77734375" bestFit="1" customWidth="1"/>
    <col min="5" max="5" width="2.77734375" customWidth="1"/>
    <col min="6" max="6" width="12.5546875" bestFit="1" customWidth="1"/>
    <col min="7" max="7" width="16.33203125" bestFit="1" customWidth="1"/>
    <col min="8" max="8" width="3.44140625" customWidth="1"/>
    <col min="9" max="9" width="28" bestFit="1" customWidth="1"/>
    <col min="10" max="10" width="18.21875" bestFit="1" customWidth="1"/>
    <col min="11" max="11" width="3" customWidth="1"/>
    <col min="12" max="12" width="28" bestFit="1" customWidth="1"/>
    <col min="13" max="13" width="17.77734375" bestFit="1" customWidth="1"/>
    <col min="14" max="15" width="11.88671875" bestFit="1" customWidth="1"/>
    <col min="16" max="16" width="11.44140625" bestFit="1" customWidth="1"/>
    <col min="17" max="17" width="11.5546875" bestFit="1" customWidth="1"/>
    <col min="18" max="19" width="10.77734375" bestFit="1" customWidth="1"/>
  </cols>
  <sheetData>
    <row r="1" spans="1:19" x14ac:dyDescent="0.3">
      <c r="I1" s="9" t="s">
        <v>121</v>
      </c>
      <c r="J1" s="6" t="s">
        <v>120</v>
      </c>
      <c r="L1" s="30" t="s">
        <v>25</v>
      </c>
      <c r="M1" s="31" t="s">
        <v>124</v>
      </c>
    </row>
    <row r="2" spans="1:19" x14ac:dyDescent="0.3">
      <c r="I2" s="6" t="s">
        <v>67</v>
      </c>
      <c r="J2" s="7">
        <v>1</v>
      </c>
    </row>
    <row r="3" spans="1:19" x14ac:dyDescent="0.3">
      <c r="A3" s="2" t="s">
        <v>103</v>
      </c>
      <c r="B3" s="2" t="s">
        <v>71</v>
      </c>
      <c r="F3" s="2" t="s">
        <v>68</v>
      </c>
      <c r="G3" t="s">
        <v>103</v>
      </c>
      <c r="I3" s="6" t="s">
        <v>56</v>
      </c>
      <c r="J3" s="15">
        <v>0.2857142857142857</v>
      </c>
      <c r="L3" s="41" t="s">
        <v>72</v>
      </c>
      <c r="M3" s="44" t="s">
        <v>71</v>
      </c>
      <c r="N3" s="31"/>
      <c r="O3" s="31"/>
      <c r="P3" s="31"/>
      <c r="Q3" s="31"/>
      <c r="R3" s="31"/>
      <c r="S3" s="31"/>
    </row>
    <row r="4" spans="1:19" x14ac:dyDescent="0.3">
      <c r="A4" s="2" t="s">
        <v>68</v>
      </c>
      <c r="B4">
        <v>0</v>
      </c>
      <c r="C4">
        <v>1</v>
      </c>
      <c r="D4" t="s">
        <v>69</v>
      </c>
      <c r="F4" s="23">
        <v>0</v>
      </c>
      <c r="G4" s="54">
        <v>781</v>
      </c>
      <c r="I4" s="6" t="s">
        <v>52</v>
      </c>
      <c r="J4" s="15">
        <v>0.36363636363636365</v>
      </c>
      <c r="L4" s="41" t="s">
        <v>121</v>
      </c>
      <c r="M4" s="45" t="s">
        <v>29</v>
      </c>
      <c r="N4" s="46" t="s">
        <v>34</v>
      </c>
      <c r="O4" s="45" t="s">
        <v>40</v>
      </c>
      <c r="P4" s="45" t="s">
        <v>38</v>
      </c>
      <c r="Q4" s="45" t="s">
        <v>37</v>
      </c>
      <c r="R4" s="42" t="s">
        <v>36</v>
      </c>
      <c r="S4" s="37" t="s">
        <v>69</v>
      </c>
    </row>
    <row r="5" spans="1:19" x14ac:dyDescent="0.3">
      <c r="A5" s="23" t="s">
        <v>82</v>
      </c>
      <c r="B5" s="24">
        <v>5.0409577819785761E-3</v>
      </c>
      <c r="C5" s="24">
        <v>0</v>
      </c>
      <c r="D5" s="24">
        <v>5.0409577819785761E-3</v>
      </c>
      <c r="F5" s="23">
        <v>1</v>
      </c>
      <c r="G5" s="54">
        <v>806</v>
      </c>
      <c r="I5" s="6" t="s">
        <v>53</v>
      </c>
      <c r="J5" s="15">
        <v>0.32</v>
      </c>
      <c r="L5" s="43" t="s">
        <v>67</v>
      </c>
      <c r="M5" s="58"/>
      <c r="N5" s="58"/>
      <c r="O5" s="58">
        <v>1</v>
      </c>
      <c r="P5" s="58"/>
      <c r="Q5" s="58"/>
      <c r="R5" s="58"/>
      <c r="S5" s="58">
        <v>1</v>
      </c>
    </row>
    <row r="6" spans="1:19" x14ac:dyDescent="0.3">
      <c r="A6" s="23" t="s">
        <v>104</v>
      </c>
      <c r="B6" s="24">
        <v>1.3862633900441084E-2</v>
      </c>
      <c r="C6" s="24">
        <v>1.890359168241966E-3</v>
      </c>
      <c r="D6" s="24">
        <v>1.5752993068683049E-2</v>
      </c>
      <c r="F6" s="23" t="s">
        <v>69</v>
      </c>
      <c r="G6" s="54">
        <v>1587</v>
      </c>
      <c r="I6" s="6" t="s">
        <v>59</v>
      </c>
      <c r="J6" s="15">
        <v>0.73333333333333328</v>
      </c>
      <c r="L6" s="43" t="s">
        <v>56</v>
      </c>
      <c r="M6" s="58">
        <v>2</v>
      </c>
      <c r="N6" s="58">
        <v>13</v>
      </c>
      <c r="O6" s="58">
        <v>40</v>
      </c>
      <c r="P6" s="58">
        <v>30</v>
      </c>
      <c r="Q6" s="58">
        <v>10</v>
      </c>
      <c r="R6" s="58">
        <v>3</v>
      </c>
      <c r="S6" s="58">
        <v>98</v>
      </c>
    </row>
    <row r="7" spans="1:19" x14ac:dyDescent="0.3">
      <c r="A7" s="23" t="s">
        <v>105</v>
      </c>
      <c r="B7" s="24">
        <v>5.0409577819785761E-3</v>
      </c>
      <c r="C7" s="24">
        <v>6.3011972274732201E-4</v>
      </c>
      <c r="D7" s="24">
        <v>5.6710775047258983E-3</v>
      </c>
      <c r="I7" s="6" t="s">
        <v>60</v>
      </c>
      <c r="J7" s="15">
        <v>0.54</v>
      </c>
      <c r="L7" s="43" t="s">
        <v>52</v>
      </c>
      <c r="M7" s="58"/>
      <c r="N7" s="58">
        <v>4</v>
      </c>
      <c r="O7" s="58">
        <v>9</v>
      </c>
      <c r="P7" s="58">
        <v>12</v>
      </c>
      <c r="Q7" s="58">
        <v>7</v>
      </c>
      <c r="R7" s="58">
        <v>1</v>
      </c>
      <c r="S7" s="58">
        <v>33</v>
      </c>
    </row>
    <row r="8" spans="1:19" x14ac:dyDescent="0.3">
      <c r="A8" s="23" t="s">
        <v>106</v>
      </c>
      <c r="B8" s="24">
        <v>8.1915563957151855E-3</v>
      </c>
      <c r="C8" s="24">
        <v>0</v>
      </c>
      <c r="D8" s="24">
        <v>8.1915563957151855E-3</v>
      </c>
      <c r="I8" s="6" t="s">
        <v>66</v>
      </c>
      <c r="J8" s="15">
        <v>9.375E-2</v>
      </c>
      <c r="L8" s="43" t="s">
        <v>53</v>
      </c>
      <c r="M8" s="58">
        <v>1</v>
      </c>
      <c r="N8" s="58"/>
      <c r="O8" s="58">
        <v>22</v>
      </c>
      <c r="P8" s="58">
        <v>21</v>
      </c>
      <c r="Q8" s="58">
        <v>4</v>
      </c>
      <c r="R8" s="58">
        <v>2</v>
      </c>
      <c r="S8" s="58">
        <v>50</v>
      </c>
    </row>
    <row r="9" spans="1:19" x14ac:dyDescent="0.3">
      <c r="A9" s="23" t="s">
        <v>107</v>
      </c>
      <c r="B9" s="24">
        <v>1.1342155009451797E-2</v>
      </c>
      <c r="C9" s="24">
        <v>2.520478890989288E-3</v>
      </c>
      <c r="D9" s="24">
        <v>1.3862633900441084E-2</v>
      </c>
      <c r="I9" s="6" t="s">
        <v>51</v>
      </c>
      <c r="J9" s="15">
        <v>0.30337078651685395</v>
      </c>
      <c r="L9" s="43" t="s">
        <v>59</v>
      </c>
      <c r="M9" s="58">
        <v>2</v>
      </c>
      <c r="N9" s="58">
        <v>4</v>
      </c>
      <c r="O9" s="58">
        <v>7</v>
      </c>
      <c r="P9" s="58">
        <v>9</v>
      </c>
      <c r="Q9" s="58">
        <v>6</v>
      </c>
      <c r="R9" s="58">
        <v>2</v>
      </c>
      <c r="S9" s="58">
        <v>30</v>
      </c>
    </row>
    <row r="10" spans="1:19" x14ac:dyDescent="0.3">
      <c r="A10" s="23" t="s">
        <v>108</v>
      </c>
      <c r="B10" s="24">
        <v>1.0081915563957152E-2</v>
      </c>
      <c r="C10" s="24">
        <v>2.520478890989288E-3</v>
      </c>
      <c r="D10" s="24">
        <v>1.2602394454946439E-2</v>
      </c>
      <c r="I10" s="6" t="s">
        <v>65</v>
      </c>
      <c r="J10" s="15">
        <v>0.2</v>
      </c>
      <c r="L10" s="43" t="s">
        <v>60</v>
      </c>
      <c r="M10" s="58">
        <v>1</v>
      </c>
      <c r="N10" s="58">
        <v>6</v>
      </c>
      <c r="O10" s="58">
        <v>17</v>
      </c>
      <c r="P10" s="58">
        <v>18</v>
      </c>
      <c r="Q10" s="58">
        <v>7</v>
      </c>
      <c r="R10" s="58">
        <v>1</v>
      </c>
      <c r="S10" s="58">
        <v>50</v>
      </c>
    </row>
    <row r="11" spans="1:19" x14ac:dyDescent="0.3">
      <c r="A11" s="23" t="s">
        <v>109</v>
      </c>
      <c r="B11" s="24">
        <v>1.1342155009451797E-2</v>
      </c>
      <c r="C11" s="24">
        <v>6.3011972274732196E-3</v>
      </c>
      <c r="D11" s="24">
        <v>1.7643352236925015E-2</v>
      </c>
      <c r="I11" s="6" t="s">
        <v>55</v>
      </c>
      <c r="J11" s="15">
        <v>0.38181818181818183</v>
      </c>
      <c r="L11" s="43" t="s">
        <v>66</v>
      </c>
      <c r="M11" s="58">
        <v>4</v>
      </c>
      <c r="N11" s="58">
        <v>3</v>
      </c>
      <c r="O11" s="58">
        <v>15</v>
      </c>
      <c r="P11" s="58">
        <v>3</v>
      </c>
      <c r="Q11" s="58">
        <v>6</v>
      </c>
      <c r="R11" s="58">
        <v>1</v>
      </c>
      <c r="S11" s="58">
        <v>32</v>
      </c>
    </row>
    <row r="12" spans="1:19" x14ac:dyDescent="0.3">
      <c r="A12" s="23" t="s">
        <v>110</v>
      </c>
      <c r="B12" s="24">
        <v>1.8273471959672338E-2</v>
      </c>
      <c r="C12" s="24">
        <v>7.5614366729678641E-3</v>
      </c>
      <c r="D12" s="24">
        <v>2.5834908632640201E-2</v>
      </c>
      <c r="F12" s="9" t="s">
        <v>91</v>
      </c>
      <c r="G12" s="6" t="s">
        <v>120</v>
      </c>
      <c r="I12" s="6" t="s">
        <v>57</v>
      </c>
      <c r="J12" s="15">
        <v>0.71875</v>
      </c>
      <c r="L12" s="43" t="s">
        <v>51</v>
      </c>
      <c r="M12" s="58">
        <v>5</v>
      </c>
      <c r="N12" s="58">
        <v>24</v>
      </c>
      <c r="O12" s="58">
        <v>21</v>
      </c>
      <c r="P12" s="58">
        <v>23</v>
      </c>
      <c r="Q12" s="58">
        <v>10</v>
      </c>
      <c r="R12" s="58">
        <v>6</v>
      </c>
      <c r="S12" s="58">
        <v>89</v>
      </c>
    </row>
    <row r="13" spans="1:19" x14ac:dyDescent="0.3">
      <c r="A13" s="23" t="s">
        <v>111</v>
      </c>
      <c r="B13" s="24">
        <v>2.1424070573408949E-2</v>
      </c>
      <c r="C13" s="24">
        <v>1.7013232514177693E-2</v>
      </c>
      <c r="D13" s="24">
        <v>3.8437303087586638E-2</v>
      </c>
      <c r="F13" s="6" t="s">
        <v>29</v>
      </c>
      <c r="G13" s="15">
        <v>0.33720930232558138</v>
      </c>
      <c r="I13" s="6" t="s">
        <v>61</v>
      </c>
      <c r="J13" s="15">
        <v>0.66666666666666663</v>
      </c>
      <c r="L13" s="42" t="s">
        <v>65</v>
      </c>
      <c r="M13" s="58">
        <v>1</v>
      </c>
      <c r="N13" s="58">
        <v>11</v>
      </c>
      <c r="O13" s="58">
        <v>9</v>
      </c>
      <c r="P13" s="58">
        <v>7</v>
      </c>
      <c r="Q13" s="58">
        <v>5</v>
      </c>
      <c r="R13" s="58">
        <v>2</v>
      </c>
      <c r="S13" s="58">
        <v>35</v>
      </c>
    </row>
    <row r="14" spans="1:19" x14ac:dyDescent="0.3">
      <c r="A14" s="23" t="s">
        <v>112</v>
      </c>
      <c r="B14" s="24">
        <v>4.5998739760554505E-2</v>
      </c>
      <c r="C14" s="24">
        <v>1.9533711405166982E-2</v>
      </c>
      <c r="D14" s="24">
        <v>6.5532451165721484E-2</v>
      </c>
      <c r="F14" s="6" t="s">
        <v>34</v>
      </c>
      <c r="G14" s="15">
        <v>0.50427350427350426</v>
      </c>
      <c r="I14" s="6" t="s">
        <v>54</v>
      </c>
      <c r="J14" s="15">
        <v>0.64130434782608692</v>
      </c>
      <c r="L14" s="31" t="s">
        <v>55</v>
      </c>
      <c r="M14" s="58">
        <v>6</v>
      </c>
      <c r="N14" s="58">
        <v>10</v>
      </c>
      <c r="O14" s="58">
        <v>15</v>
      </c>
      <c r="P14" s="58">
        <v>16</v>
      </c>
      <c r="Q14" s="58">
        <v>3</v>
      </c>
      <c r="R14" s="58">
        <v>5</v>
      </c>
      <c r="S14" s="58">
        <v>55</v>
      </c>
    </row>
    <row r="15" spans="1:19" x14ac:dyDescent="0.3">
      <c r="A15" s="23" t="s">
        <v>113</v>
      </c>
      <c r="B15" s="24">
        <v>4.2218021424070572E-2</v>
      </c>
      <c r="C15" s="24">
        <v>2.4574669187145556E-2</v>
      </c>
      <c r="D15" s="24">
        <v>6.6792690611216135E-2</v>
      </c>
      <c r="F15" s="6" t="s">
        <v>40</v>
      </c>
      <c r="G15" s="15">
        <v>0.52488687782805432</v>
      </c>
      <c r="I15" s="6" t="s">
        <v>50</v>
      </c>
      <c r="J15" s="15">
        <v>0.4</v>
      </c>
      <c r="L15" s="43" t="s">
        <v>57</v>
      </c>
      <c r="M15" s="58">
        <v>1</v>
      </c>
      <c r="N15" s="58">
        <v>20</v>
      </c>
      <c r="O15" s="58">
        <v>14</v>
      </c>
      <c r="P15" s="58">
        <v>20</v>
      </c>
      <c r="Q15" s="58">
        <v>7</v>
      </c>
      <c r="R15" s="58">
        <v>2</v>
      </c>
      <c r="S15" s="58">
        <v>64</v>
      </c>
    </row>
    <row r="16" spans="1:19" x14ac:dyDescent="0.3">
      <c r="A16" s="23" t="s">
        <v>114</v>
      </c>
      <c r="B16" s="24">
        <v>5.1039697542533083E-2</v>
      </c>
      <c r="C16" s="24">
        <v>4.2848141146817897E-2</v>
      </c>
      <c r="D16" s="24">
        <v>9.388783868935098E-2</v>
      </c>
      <c r="F16" s="6" t="s">
        <v>38</v>
      </c>
      <c r="G16" s="15">
        <v>0.57285429141716571</v>
      </c>
      <c r="I16" s="59" t="s">
        <v>30</v>
      </c>
      <c r="J16" s="60">
        <v>0.56829679595278249</v>
      </c>
      <c r="L16" s="43" t="s">
        <v>61</v>
      </c>
      <c r="M16" s="58">
        <v>2</v>
      </c>
      <c r="N16" s="58">
        <v>1</v>
      </c>
      <c r="O16" s="58">
        <v>9</v>
      </c>
      <c r="P16" s="58">
        <v>8</v>
      </c>
      <c r="Q16" s="58">
        <v>1</v>
      </c>
      <c r="R16" s="58"/>
      <c r="S16" s="58">
        <v>21</v>
      </c>
    </row>
    <row r="17" spans="1:19" x14ac:dyDescent="0.3">
      <c r="A17" s="23" t="s">
        <v>115</v>
      </c>
      <c r="B17" s="24">
        <v>5.6710775047258979E-2</v>
      </c>
      <c r="C17" s="24">
        <v>6.9943289224952743E-2</v>
      </c>
      <c r="D17" s="24">
        <v>0.12665406427221171</v>
      </c>
      <c r="F17" s="6" t="s">
        <v>37</v>
      </c>
      <c r="G17" s="15">
        <v>0.45283018867924529</v>
      </c>
      <c r="I17" s="59" t="s">
        <v>49</v>
      </c>
      <c r="J17" s="60">
        <v>0.573943661971831</v>
      </c>
      <c r="L17" s="42" t="s">
        <v>54</v>
      </c>
      <c r="M17" s="58">
        <v>4</v>
      </c>
      <c r="N17" s="58">
        <v>15</v>
      </c>
      <c r="O17" s="58">
        <v>22</v>
      </c>
      <c r="P17" s="58">
        <v>33</v>
      </c>
      <c r="Q17" s="58">
        <v>10</v>
      </c>
      <c r="R17" s="58">
        <v>8</v>
      </c>
      <c r="S17" s="58">
        <v>92</v>
      </c>
    </row>
    <row r="18" spans="1:19" x14ac:dyDescent="0.3">
      <c r="A18" s="23" t="s">
        <v>116</v>
      </c>
      <c r="B18" s="24">
        <v>6.1751732829237557E-2</v>
      </c>
      <c r="C18" s="24">
        <v>9.199747952110901E-2</v>
      </c>
      <c r="D18" s="24">
        <v>0.15374921235034655</v>
      </c>
      <c r="F18" s="6" t="s">
        <v>36</v>
      </c>
      <c r="G18" s="15">
        <v>0.39285714285714285</v>
      </c>
      <c r="I18" s="6" t="s">
        <v>63</v>
      </c>
      <c r="J18" s="15">
        <v>0.38181818181818183</v>
      </c>
      <c r="L18" s="43" t="s">
        <v>50</v>
      </c>
      <c r="M18" s="58">
        <v>1</v>
      </c>
      <c r="N18" s="58"/>
      <c r="O18" s="58"/>
      <c r="P18" s="58">
        <v>2</v>
      </c>
      <c r="Q18" s="58">
        <v>2</v>
      </c>
      <c r="R18" s="58"/>
      <c r="S18" s="58">
        <v>5</v>
      </c>
    </row>
    <row r="19" spans="1:19" x14ac:dyDescent="0.3">
      <c r="A19" s="23" t="s">
        <v>117</v>
      </c>
      <c r="B19" s="24">
        <v>4.0957781978575927E-2</v>
      </c>
      <c r="C19" s="24">
        <v>8.6326402016383114E-2</v>
      </c>
      <c r="D19" s="24">
        <v>0.12728418399495905</v>
      </c>
      <c r="F19" s="6" t="s">
        <v>69</v>
      </c>
      <c r="G19" s="7">
        <v>0.50787649653434153</v>
      </c>
      <c r="I19" s="6" t="s">
        <v>69</v>
      </c>
      <c r="J19" s="7">
        <v>0.50787649653434153</v>
      </c>
      <c r="L19" s="43" t="s">
        <v>30</v>
      </c>
      <c r="M19" s="58">
        <v>31</v>
      </c>
      <c r="N19" s="58">
        <v>88</v>
      </c>
      <c r="O19" s="58">
        <v>162</v>
      </c>
      <c r="P19" s="58">
        <v>187</v>
      </c>
      <c r="Q19" s="58">
        <v>86</v>
      </c>
      <c r="R19" s="58">
        <v>39</v>
      </c>
      <c r="S19" s="58">
        <v>593</v>
      </c>
    </row>
    <row r="20" spans="1:19" x14ac:dyDescent="0.3">
      <c r="A20" s="23" t="s">
        <v>118</v>
      </c>
      <c r="B20" s="24">
        <v>4.9149338374291113E-2</v>
      </c>
      <c r="C20" s="24">
        <v>6.4902331442974165E-2</v>
      </c>
      <c r="D20" s="24">
        <v>0.11405166981726528</v>
      </c>
      <c r="L20" s="42" t="s">
        <v>49</v>
      </c>
      <c r="M20" s="58">
        <v>23</v>
      </c>
      <c r="N20" s="58">
        <v>34</v>
      </c>
      <c r="O20" s="58">
        <v>56</v>
      </c>
      <c r="P20" s="58">
        <v>96</v>
      </c>
      <c r="Q20" s="58">
        <v>39</v>
      </c>
      <c r="R20" s="58">
        <v>36</v>
      </c>
      <c r="S20" s="58">
        <v>284</v>
      </c>
    </row>
    <row r="21" spans="1:19" x14ac:dyDescent="0.3">
      <c r="A21" s="23" t="s">
        <v>119</v>
      </c>
      <c r="B21" s="24">
        <v>3.9697542533081283E-2</v>
      </c>
      <c r="C21" s="24">
        <v>6.9313169502205424E-2</v>
      </c>
      <c r="D21" s="24">
        <v>0.1090107120352867</v>
      </c>
      <c r="L21" s="42" t="s">
        <v>63</v>
      </c>
      <c r="M21" s="58">
        <v>2</v>
      </c>
      <c r="N21" s="58">
        <v>1</v>
      </c>
      <c r="O21" s="58">
        <v>23</v>
      </c>
      <c r="P21" s="58">
        <v>16</v>
      </c>
      <c r="Q21" s="58">
        <v>9</v>
      </c>
      <c r="R21" s="58">
        <v>4</v>
      </c>
      <c r="S21" s="58">
        <v>55</v>
      </c>
    </row>
    <row r="22" spans="1:19" x14ac:dyDescent="0.3">
      <c r="A22" s="23" t="s">
        <v>69</v>
      </c>
      <c r="B22" s="24">
        <v>0.49212350346565847</v>
      </c>
      <c r="C22" s="24">
        <v>0.50787649653434153</v>
      </c>
      <c r="D22" s="24">
        <v>1</v>
      </c>
      <c r="L22" s="37" t="s">
        <v>69</v>
      </c>
      <c r="M22" s="58">
        <v>86</v>
      </c>
      <c r="N22" s="58">
        <v>234</v>
      </c>
      <c r="O22" s="58">
        <v>442</v>
      </c>
      <c r="P22" s="58">
        <v>501</v>
      </c>
      <c r="Q22" s="58">
        <v>212</v>
      </c>
      <c r="R22" s="58">
        <v>112</v>
      </c>
      <c r="S22" s="58">
        <v>1587</v>
      </c>
    </row>
  </sheetData>
  <conditionalFormatting pivot="1" sqref="M5:R13 M15:R17 M21:R21">
    <cfRule type="colorScale" priority="8">
      <colorScale>
        <cfvo type="min"/>
        <cfvo type="percentile" val="50"/>
        <cfvo type="max"/>
        <color rgb="FF63BE7B"/>
        <color rgb="FFFFEB84"/>
        <color rgb="FFF8696B"/>
      </colorScale>
    </cfRule>
  </conditionalFormatting>
  <conditionalFormatting pivot="1" sqref="G13:G18">
    <cfRule type="colorScale" priority="6">
      <colorScale>
        <cfvo type="min"/>
        <cfvo type="percentile" val="50"/>
        <cfvo type="max"/>
        <color rgb="FFF8696B"/>
        <color rgb="FFFFEB84"/>
        <color rgb="FF63BE7B"/>
      </colorScale>
    </cfRule>
  </conditionalFormatting>
  <conditionalFormatting pivot="1" sqref="J2:J18">
    <cfRule type="colorScale" priority="5">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Region</vt:lpstr>
      <vt:lpstr>HSGPA</vt:lpstr>
      <vt:lpstr>2nd yr return</vt:lpstr>
      <vt:lpstr>Gender</vt:lpstr>
      <vt:lpstr>Sheet1</vt:lpstr>
      <vt:lpstr>yr 3</vt:lpstr>
      <vt:lpstr>Raw</vt:lpstr>
      <vt:lpstr>yr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Lewis Gale</dc:creator>
  <cp:lastModifiedBy>DELL</cp:lastModifiedBy>
  <dcterms:created xsi:type="dcterms:W3CDTF">2021-11-09T23:50:21Z</dcterms:created>
  <dcterms:modified xsi:type="dcterms:W3CDTF">2023-04-28T04:28:00Z</dcterms:modified>
</cp:coreProperties>
</file>