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SPanel\domains\creditbank\exelphp\result\"/>
    </mc:Choice>
  </mc:AlternateContent>
  <bookViews>
    <workbookView xWindow="0" yWindow="0" windowWidth="20490" windowHeight="7755"/>
  </bookViews>
  <sheets>
    <sheet name="КВИТАНЦИЯ" sheetId="1" r:id="rId1"/>
    <sheet name="Formula" sheetId="2" state="hidden" r:id="rId2"/>
  </sheets>
  <definedNames>
    <definedName name="_xlnm.Print_Area" localSheetId="0">КВИТАНЦИЯ!$A$1:$T$30</definedName>
  </definedNames>
  <calcPr calcId="152511"/>
</workbook>
</file>

<file path=xl/calcChain.xml><?xml version="1.0" encoding="utf-8"?>
<calcChain xmlns="http://schemas.openxmlformats.org/spreadsheetml/2006/main">
  <c r="D21" i="1" l="1"/>
  <c r="C23" i="1"/>
  <c r="H27" i="1"/>
  <c r="C24" i="1"/>
  <c r="H20" i="1"/>
  <c r="R147" i="2"/>
  <c r="S147" i="2" s="1"/>
  <c r="J147" i="2"/>
  <c r="K147" i="2" s="1"/>
  <c r="E147" i="2"/>
  <c r="T147" i="2" s="1"/>
  <c r="U147" i="2" s="1"/>
  <c r="D147" i="2"/>
  <c r="C147" i="2"/>
  <c r="X147" i="2" s="1"/>
  <c r="Y147" i="2" s="1"/>
  <c r="R146" i="2"/>
  <c r="S146" i="2" s="1"/>
  <c r="L146" i="2"/>
  <c r="M146" i="2" s="1"/>
  <c r="E146" i="2"/>
  <c r="D146" i="2"/>
  <c r="C146" i="2"/>
  <c r="D145" i="2"/>
  <c r="C145" i="2"/>
  <c r="E144" i="2"/>
  <c r="R144" i="2" s="1"/>
  <c r="S144" i="2" s="1"/>
  <c r="D144" i="2"/>
  <c r="C144" i="2"/>
  <c r="D143" i="2"/>
  <c r="C143" i="2"/>
  <c r="R142" i="2"/>
  <c r="S142" i="2" s="1"/>
  <c r="L142" i="2"/>
  <c r="M142" i="2" s="1"/>
  <c r="E142" i="2"/>
  <c r="D142" i="2"/>
  <c r="C142" i="2"/>
  <c r="D141" i="2"/>
  <c r="C141" i="2"/>
  <c r="E140" i="2"/>
  <c r="R140" i="2" s="1"/>
  <c r="S140" i="2" s="1"/>
  <c r="D140" i="2"/>
  <c r="C140" i="2"/>
  <c r="D139" i="2"/>
  <c r="C139" i="2"/>
  <c r="R138" i="2"/>
  <c r="S138" i="2" s="1"/>
  <c r="L138" i="2"/>
  <c r="M138" i="2" s="1"/>
  <c r="E138" i="2"/>
  <c r="D138" i="2"/>
  <c r="C138" i="2"/>
  <c r="D137" i="2"/>
  <c r="C137" i="2"/>
  <c r="E136" i="2"/>
  <c r="D136" i="2"/>
  <c r="C136" i="2"/>
  <c r="D135" i="2"/>
  <c r="C135" i="2"/>
  <c r="R134" i="2"/>
  <c r="S134" i="2" s="1"/>
  <c r="L134" i="2"/>
  <c r="M134" i="2" s="1"/>
  <c r="E134" i="2"/>
  <c r="D134" i="2"/>
  <c r="C134" i="2"/>
  <c r="D133" i="2"/>
  <c r="C133" i="2"/>
  <c r="E132" i="2"/>
  <c r="R132" i="2" s="1"/>
  <c r="S132" i="2" s="1"/>
  <c r="D132" i="2"/>
  <c r="C132" i="2"/>
  <c r="D131" i="2"/>
  <c r="C131" i="2"/>
  <c r="R130" i="2"/>
  <c r="S130" i="2" s="1"/>
  <c r="L130" i="2"/>
  <c r="M130" i="2" s="1"/>
  <c r="E130" i="2"/>
  <c r="T130" i="2" s="1"/>
  <c r="U130" i="2" s="1"/>
  <c r="D130" i="2"/>
  <c r="C130" i="2"/>
  <c r="D129" i="2"/>
  <c r="C129" i="2"/>
  <c r="R128" i="2"/>
  <c r="S128" i="2" s="1"/>
  <c r="L128" i="2"/>
  <c r="M128" i="2" s="1"/>
  <c r="E128" i="2"/>
  <c r="T128" i="2" s="1"/>
  <c r="U128" i="2" s="1"/>
  <c r="D128" i="2"/>
  <c r="C128" i="2"/>
  <c r="N127" i="2"/>
  <c r="O127" i="2" s="1"/>
  <c r="E127" i="2"/>
  <c r="F127" i="2" s="1"/>
  <c r="G127" i="2" s="1"/>
  <c r="D127" i="2"/>
  <c r="C127" i="2"/>
  <c r="L126" i="2"/>
  <c r="M126" i="2" s="1"/>
  <c r="E126" i="2"/>
  <c r="V126" i="2" s="1"/>
  <c r="W126" i="2" s="1"/>
  <c r="D126" i="2"/>
  <c r="C126" i="2"/>
  <c r="T126" i="2" s="1"/>
  <c r="U126" i="2" s="1"/>
  <c r="D125" i="2"/>
  <c r="C125" i="2"/>
  <c r="D124" i="2"/>
  <c r="C124" i="2"/>
  <c r="T123" i="2"/>
  <c r="U123" i="2" s="1"/>
  <c r="R123" i="2"/>
  <c r="S123" i="2" s="1"/>
  <c r="M123" i="2"/>
  <c r="L123" i="2"/>
  <c r="J123" i="2"/>
  <c r="K123" i="2" s="1"/>
  <c r="F123" i="2"/>
  <c r="G123" i="2" s="1"/>
  <c r="E123" i="2"/>
  <c r="V123" i="2" s="1"/>
  <c r="W123" i="2" s="1"/>
  <c r="D123" i="2"/>
  <c r="C123" i="2"/>
  <c r="D122" i="2"/>
  <c r="C122" i="2"/>
  <c r="V121" i="2"/>
  <c r="W121" i="2" s="1"/>
  <c r="N121" i="2"/>
  <c r="O121" i="2" s="1"/>
  <c r="E121" i="2"/>
  <c r="J121" i="2" s="1"/>
  <c r="K121" i="2" s="1"/>
  <c r="D121" i="2"/>
  <c r="C121" i="2"/>
  <c r="D120" i="2"/>
  <c r="C120" i="2"/>
  <c r="P119" i="2"/>
  <c r="Q119" i="2" s="1"/>
  <c r="J119" i="2"/>
  <c r="K119" i="2" s="1"/>
  <c r="E119" i="2"/>
  <c r="D119" i="2"/>
  <c r="C119" i="2"/>
  <c r="T118" i="2"/>
  <c r="U118" i="2" s="1"/>
  <c r="J118" i="2"/>
  <c r="K118" i="2" s="1"/>
  <c r="E118" i="2"/>
  <c r="R118" i="2" s="1"/>
  <c r="S118" i="2" s="1"/>
  <c r="D118" i="2"/>
  <c r="C118" i="2"/>
  <c r="X117" i="2"/>
  <c r="Y117" i="2" s="1"/>
  <c r="T117" i="2"/>
  <c r="U117" i="2" s="1"/>
  <c r="R117" i="2"/>
  <c r="S117" i="2" s="1"/>
  <c r="M117" i="2"/>
  <c r="L117" i="2"/>
  <c r="H117" i="2"/>
  <c r="I117" i="2" s="1"/>
  <c r="E117" i="2"/>
  <c r="J117" i="2" s="1"/>
  <c r="K117" i="2" s="1"/>
  <c r="D117" i="2"/>
  <c r="C117" i="2"/>
  <c r="V117" i="2" s="1"/>
  <c r="W117" i="2" s="1"/>
  <c r="W116" i="2"/>
  <c r="R116" i="2"/>
  <c r="S116" i="2" s="1"/>
  <c r="L116" i="2"/>
  <c r="M116" i="2" s="1"/>
  <c r="H116" i="2"/>
  <c r="I116" i="2" s="1"/>
  <c r="E116" i="2"/>
  <c r="D116" i="2"/>
  <c r="C116" i="2"/>
  <c r="V116" i="2" s="1"/>
  <c r="D115" i="2"/>
  <c r="C115" i="2"/>
  <c r="X114" i="2"/>
  <c r="Y114" i="2" s="1"/>
  <c r="R114" i="2"/>
  <c r="S114" i="2" s="1"/>
  <c r="J114" i="2"/>
  <c r="K114" i="2" s="1"/>
  <c r="I114" i="2"/>
  <c r="H114" i="2"/>
  <c r="E114" i="2"/>
  <c r="D114" i="2"/>
  <c r="C114" i="2"/>
  <c r="T113" i="2"/>
  <c r="U113" i="2" s="1"/>
  <c r="E113" i="2"/>
  <c r="D113" i="2"/>
  <c r="C113" i="2"/>
  <c r="D112" i="2"/>
  <c r="C112" i="2"/>
  <c r="D111" i="2"/>
  <c r="C111" i="2"/>
  <c r="M110" i="2"/>
  <c r="L110" i="2"/>
  <c r="E110" i="2"/>
  <c r="D110" i="2"/>
  <c r="C110" i="2"/>
  <c r="X109" i="2"/>
  <c r="Y109" i="2" s="1"/>
  <c r="T109" i="2"/>
  <c r="U109" i="2" s="1"/>
  <c r="R109" i="2"/>
  <c r="S109" i="2" s="1"/>
  <c r="P109" i="2"/>
  <c r="Q109" i="2" s="1"/>
  <c r="J109" i="2"/>
  <c r="K109" i="2" s="1"/>
  <c r="E109" i="2"/>
  <c r="D109" i="2"/>
  <c r="C109" i="2"/>
  <c r="D108" i="2"/>
  <c r="C108" i="2"/>
  <c r="D107" i="2"/>
  <c r="C107" i="2"/>
  <c r="J106" i="2"/>
  <c r="K106" i="2" s="1"/>
  <c r="H106" i="2"/>
  <c r="I106" i="2" s="1"/>
  <c r="E106" i="2"/>
  <c r="R106" i="2" s="1"/>
  <c r="S106" i="2" s="1"/>
  <c r="D106" i="2"/>
  <c r="C106" i="2"/>
  <c r="X105" i="2"/>
  <c r="Y105" i="2" s="1"/>
  <c r="E105" i="2"/>
  <c r="D105" i="2"/>
  <c r="C105" i="2"/>
  <c r="V104" i="2"/>
  <c r="W104" i="2" s="1"/>
  <c r="R104" i="2"/>
  <c r="S104" i="2" s="1"/>
  <c r="J104" i="2"/>
  <c r="K104" i="2" s="1"/>
  <c r="E104" i="2"/>
  <c r="F104" i="2" s="1"/>
  <c r="G104" i="2" s="1"/>
  <c r="D104" i="2"/>
  <c r="C104" i="2"/>
  <c r="V103" i="2"/>
  <c r="W103" i="2" s="1"/>
  <c r="R103" i="2"/>
  <c r="S103" i="2" s="1"/>
  <c r="K103" i="2"/>
  <c r="J103" i="2"/>
  <c r="F103" i="2"/>
  <c r="G103" i="2" s="1"/>
  <c r="E103" i="2"/>
  <c r="L103" i="2" s="1"/>
  <c r="M103" i="2" s="1"/>
  <c r="D103" i="2"/>
  <c r="C103" i="2"/>
  <c r="D102" i="2"/>
  <c r="C102" i="2"/>
  <c r="V101" i="2"/>
  <c r="W101" i="2" s="1"/>
  <c r="L101" i="2"/>
  <c r="M101" i="2" s="1"/>
  <c r="E101" i="2"/>
  <c r="D101" i="2"/>
  <c r="C101" i="2"/>
  <c r="T101" i="2" s="1"/>
  <c r="U101" i="2" s="1"/>
  <c r="D100" i="2"/>
  <c r="C100" i="2"/>
  <c r="U99" i="2"/>
  <c r="T99" i="2"/>
  <c r="R99" i="2"/>
  <c r="S99" i="2" s="1"/>
  <c r="K99" i="2"/>
  <c r="J99" i="2"/>
  <c r="F99" i="2"/>
  <c r="G99" i="2" s="1"/>
  <c r="E99" i="2"/>
  <c r="V99" i="2" s="1"/>
  <c r="W99" i="2" s="1"/>
  <c r="D99" i="2"/>
  <c r="C99" i="2"/>
  <c r="D98" i="2"/>
  <c r="C98" i="2"/>
  <c r="V97" i="2"/>
  <c r="W97" i="2" s="1"/>
  <c r="L97" i="2"/>
  <c r="M97" i="2" s="1"/>
  <c r="E97" i="2"/>
  <c r="D97" i="2"/>
  <c r="C97" i="2"/>
  <c r="D96" i="2"/>
  <c r="C96" i="2"/>
  <c r="D95" i="2"/>
  <c r="C95" i="2"/>
  <c r="E94" i="2"/>
  <c r="D94" i="2"/>
  <c r="C94" i="2"/>
  <c r="F94" i="2" s="1"/>
  <c r="G94" i="2" s="1"/>
  <c r="D93" i="2"/>
  <c r="C93" i="2"/>
  <c r="N92" i="2"/>
  <c r="O92" i="2" s="1"/>
  <c r="F92" i="2"/>
  <c r="G92" i="2" s="1"/>
  <c r="E92" i="2"/>
  <c r="D92" i="2"/>
  <c r="C92" i="2"/>
  <c r="D91" i="2"/>
  <c r="C91" i="2"/>
  <c r="V90" i="2"/>
  <c r="W90" i="2" s="1"/>
  <c r="F90" i="2"/>
  <c r="G90" i="2" s="1"/>
  <c r="E90" i="2"/>
  <c r="D90" i="2"/>
  <c r="C90" i="2"/>
  <c r="N90" i="2" s="1"/>
  <c r="O90" i="2" s="1"/>
  <c r="D89" i="2"/>
  <c r="C89" i="2"/>
  <c r="E88" i="2"/>
  <c r="D88" i="2"/>
  <c r="C88" i="2"/>
  <c r="V88" i="2" s="1"/>
  <c r="W88" i="2" s="1"/>
  <c r="D87" i="2"/>
  <c r="C87" i="2"/>
  <c r="D86" i="2"/>
  <c r="C86" i="2"/>
  <c r="D85" i="2"/>
  <c r="C85" i="2"/>
  <c r="D84" i="2"/>
  <c r="C84" i="2"/>
  <c r="D83" i="2"/>
  <c r="C83" i="2"/>
  <c r="T82" i="2"/>
  <c r="U82" i="2" s="1"/>
  <c r="E82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X61" i="2"/>
  <c r="Y61" i="2" s="1"/>
  <c r="T61" i="2"/>
  <c r="U61" i="2" s="1"/>
  <c r="R61" i="2"/>
  <c r="S61" i="2" s="1"/>
  <c r="P61" i="2"/>
  <c r="Q61" i="2" s="1"/>
  <c r="J61" i="2"/>
  <c r="K61" i="2" s="1"/>
  <c r="I61" i="2"/>
  <c r="H61" i="2"/>
  <c r="G61" i="2"/>
  <c r="F61" i="2"/>
  <c r="D61" i="2"/>
  <c r="C61" i="2"/>
  <c r="E61" i="2" s="1"/>
  <c r="D60" i="2"/>
  <c r="C60" i="2"/>
  <c r="D59" i="2"/>
  <c r="C59" i="2"/>
  <c r="X58" i="2"/>
  <c r="Y58" i="2" s="1"/>
  <c r="R58" i="2"/>
  <c r="S58" i="2" s="1"/>
  <c r="Q58" i="2"/>
  <c r="P58" i="2"/>
  <c r="N58" i="2"/>
  <c r="O58" i="2" s="1"/>
  <c r="J58" i="2"/>
  <c r="K58" i="2" s="1"/>
  <c r="I58" i="2"/>
  <c r="H58" i="2"/>
  <c r="F58" i="2"/>
  <c r="G58" i="2" s="1"/>
  <c r="D58" i="2"/>
  <c r="C58" i="2"/>
  <c r="E58" i="2" s="1"/>
  <c r="X57" i="2"/>
  <c r="Y57" i="2" s="1"/>
  <c r="T57" i="2"/>
  <c r="U57" i="2" s="1"/>
  <c r="P57" i="2"/>
  <c r="Q57" i="2" s="1"/>
  <c r="N57" i="2"/>
  <c r="O57" i="2" s="1"/>
  <c r="K57" i="2"/>
  <c r="J57" i="2"/>
  <c r="F57" i="2"/>
  <c r="G57" i="2" s="1"/>
  <c r="D57" i="2"/>
  <c r="C57" i="2"/>
  <c r="E57" i="2" s="1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X43" i="2"/>
  <c r="Y43" i="2" s="1"/>
  <c r="L43" i="2"/>
  <c r="M43" i="2" s="1"/>
  <c r="H43" i="2"/>
  <c r="I43" i="2" s="1"/>
  <c r="E43" i="2"/>
  <c r="T43" i="2" s="1"/>
  <c r="U43" i="2" s="1"/>
  <c r="D43" i="2"/>
  <c r="C43" i="2"/>
  <c r="P43" i="2" s="1"/>
  <c r="Q43" i="2" s="1"/>
  <c r="X42" i="2"/>
  <c r="Y42" i="2" s="1"/>
  <c r="E42" i="2"/>
  <c r="D42" i="2"/>
  <c r="C42" i="2"/>
  <c r="D41" i="2"/>
  <c r="C41" i="2"/>
  <c r="D40" i="2"/>
  <c r="C40" i="2"/>
  <c r="E39" i="2"/>
  <c r="D39" i="2"/>
  <c r="C39" i="2"/>
  <c r="D38" i="2"/>
  <c r="C38" i="2"/>
  <c r="C37" i="2"/>
  <c r="A37" i="2"/>
  <c r="D37" i="2" s="1"/>
  <c r="A36" i="2"/>
  <c r="C36" i="2" s="1"/>
  <c r="D35" i="2"/>
  <c r="C35" i="2"/>
  <c r="A35" i="2"/>
  <c r="D34" i="2"/>
  <c r="C34" i="2"/>
  <c r="A34" i="2"/>
  <c r="A33" i="2"/>
  <c r="A32" i="2"/>
  <c r="A31" i="2"/>
  <c r="C31" i="2" s="1"/>
  <c r="A30" i="2"/>
  <c r="D30" i="2" s="1"/>
  <c r="C29" i="2"/>
  <c r="A29" i="2"/>
  <c r="D29" i="2" s="1"/>
  <c r="D28" i="2"/>
  <c r="C28" i="2"/>
  <c r="A28" i="2"/>
  <c r="X27" i="2"/>
  <c r="Y27" i="2" s="1"/>
  <c r="H27" i="2"/>
  <c r="I27" i="2" s="1"/>
  <c r="E27" i="2"/>
  <c r="P27" i="2" s="1"/>
  <c r="Q27" i="2" s="1"/>
  <c r="D27" i="2"/>
  <c r="C27" i="2"/>
  <c r="V27" i="2" s="1"/>
  <c r="W27" i="2" s="1"/>
  <c r="A27" i="2"/>
  <c r="A26" i="2"/>
  <c r="A25" i="2"/>
  <c r="D25" i="2" s="1"/>
  <c r="D24" i="2"/>
  <c r="C24" i="2"/>
  <c r="A24" i="2"/>
  <c r="A23" i="2"/>
  <c r="C23" i="2" s="1"/>
  <c r="A22" i="2"/>
  <c r="C21" i="2"/>
  <c r="A21" i="2"/>
  <c r="D21" i="2" s="1"/>
  <c r="D20" i="2"/>
  <c r="C20" i="2"/>
  <c r="A20" i="2"/>
  <c r="D19" i="2"/>
  <c r="C19" i="2"/>
  <c r="A19" i="2"/>
  <c r="A18" i="2"/>
  <c r="C18" i="2" s="1"/>
  <c r="A17" i="2"/>
  <c r="D16" i="2"/>
  <c r="C16" i="2"/>
  <c r="A16" i="2"/>
  <c r="D15" i="2"/>
  <c r="C15" i="2"/>
  <c r="A15" i="2"/>
  <c r="X14" i="2"/>
  <c r="Y14" i="2" s="1"/>
  <c r="P14" i="2"/>
  <c r="Q14" i="2" s="1"/>
  <c r="J14" i="2"/>
  <c r="K14" i="2" s="1"/>
  <c r="E14" i="2"/>
  <c r="T14" i="2" s="1"/>
  <c r="U14" i="2" s="1"/>
  <c r="D14" i="2"/>
  <c r="A14" i="2"/>
  <c r="C14" i="2" s="1"/>
  <c r="L14" i="2" s="1"/>
  <c r="M14" i="2" s="1"/>
  <c r="C13" i="2"/>
  <c r="A13" i="2"/>
  <c r="D13" i="2" s="1"/>
  <c r="D12" i="2"/>
  <c r="C12" i="2"/>
  <c r="A12" i="2"/>
  <c r="D11" i="2"/>
  <c r="C11" i="2"/>
  <c r="E11" i="2" s="1"/>
  <c r="A11" i="2"/>
  <c r="X10" i="2"/>
  <c r="Y10" i="2" s="1"/>
  <c r="P10" i="2"/>
  <c r="Q10" i="2" s="1"/>
  <c r="L10" i="2"/>
  <c r="M10" i="2" s="1"/>
  <c r="E10" i="2"/>
  <c r="H10" i="2" s="1"/>
  <c r="I10" i="2" s="1"/>
  <c r="D10" i="2"/>
  <c r="A10" i="2"/>
  <c r="C10" i="2" s="1"/>
  <c r="V10" i="2" s="1"/>
  <c r="W10" i="2" s="1"/>
  <c r="D9" i="2"/>
  <c r="A9" i="2"/>
  <c r="C9" i="2" s="1"/>
  <c r="D8" i="2"/>
  <c r="C8" i="2"/>
  <c r="A8" i="2"/>
  <c r="A7" i="2"/>
  <c r="D7" i="2" s="1"/>
  <c r="H6" i="2"/>
  <c r="I6" i="2" s="1"/>
  <c r="E6" i="2"/>
  <c r="N6" i="2" s="1"/>
  <c r="O6" i="2" s="1"/>
  <c r="A6" i="2"/>
  <c r="C6" i="2" s="1"/>
  <c r="P6" i="2" s="1"/>
  <c r="Q6" i="2" s="1"/>
  <c r="A5" i="2"/>
  <c r="D5" i="2" s="1"/>
  <c r="A4" i="2"/>
  <c r="D4" i="2" s="1"/>
  <c r="L25" i="1"/>
  <c r="L23" i="1"/>
  <c r="R22" i="1"/>
  <c r="M22" i="1"/>
  <c r="A17" i="1"/>
  <c r="C8" i="1"/>
  <c r="K2" i="1"/>
  <c r="K19" i="1" s="1"/>
  <c r="A2" i="1"/>
  <c r="C4" i="2" l="1"/>
  <c r="E4" i="2" s="1"/>
  <c r="E9" i="2"/>
  <c r="N9" i="2" s="1"/>
  <c r="O9" i="2" s="1"/>
  <c r="P11" i="2"/>
  <c r="Q11" i="2" s="1"/>
  <c r="E12" i="2"/>
  <c r="X12" i="2"/>
  <c r="Y12" i="2" s="1"/>
  <c r="P12" i="2"/>
  <c r="Q12" i="2" s="1"/>
  <c r="H12" i="2"/>
  <c r="I12" i="2" s="1"/>
  <c r="L13" i="2"/>
  <c r="M13" i="2" s="1"/>
  <c r="P13" i="2"/>
  <c r="Q13" i="2" s="1"/>
  <c r="E16" i="2"/>
  <c r="T16" i="2" s="1"/>
  <c r="U16" i="2" s="1"/>
  <c r="D18" i="2"/>
  <c r="N19" i="2"/>
  <c r="O19" i="2" s="1"/>
  <c r="E21" i="2"/>
  <c r="R21" i="2" s="1"/>
  <c r="S21" i="2" s="1"/>
  <c r="L21" i="2"/>
  <c r="M21" i="2" s="1"/>
  <c r="P21" i="2"/>
  <c r="Q21" i="2" s="1"/>
  <c r="R23" i="2"/>
  <c r="S23" i="2" s="1"/>
  <c r="J23" i="2"/>
  <c r="K23" i="2" s="1"/>
  <c r="V23" i="2"/>
  <c r="W23" i="2" s="1"/>
  <c r="F23" i="2"/>
  <c r="G23" i="2" s="1"/>
  <c r="E23" i="2"/>
  <c r="P23" i="2" s="1"/>
  <c r="Q23" i="2" s="1"/>
  <c r="D31" i="2"/>
  <c r="E40" i="2"/>
  <c r="T40" i="2" s="1"/>
  <c r="U40" i="2" s="1"/>
  <c r="T6" i="2"/>
  <c r="U6" i="2" s="1"/>
  <c r="N8" i="2"/>
  <c r="O8" i="2" s="1"/>
  <c r="F10" i="2"/>
  <c r="G10" i="2" s="1"/>
  <c r="T10" i="2"/>
  <c r="U10" i="2" s="1"/>
  <c r="B10" i="2" s="1"/>
  <c r="R12" i="2"/>
  <c r="S12" i="2" s="1"/>
  <c r="E13" i="2"/>
  <c r="R13" i="2" s="1"/>
  <c r="S13" i="2" s="1"/>
  <c r="R14" i="2"/>
  <c r="S14" i="2" s="1"/>
  <c r="E18" i="2"/>
  <c r="R18" i="2" s="1"/>
  <c r="S18" i="2" s="1"/>
  <c r="V20" i="2"/>
  <c r="W20" i="2" s="1"/>
  <c r="E20" i="2"/>
  <c r="X20" i="2"/>
  <c r="Y20" i="2" s="1"/>
  <c r="P20" i="2"/>
  <c r="Q20" i="2" s="1"/>
  <c r="H20" i="2"/>
  <c r="I20" i="2" s="1"/>
  <c r="V21" i="2"/>
  <c r="W21" i="2" s="1"/>
  <c r="D23" i="2"/>
  <c r="T23" i="2"/>
  <c r="U23" i="2" s="1"/>
  <c r="D26" i="2"/>
  <c r="C26" i="2"/>
  <c r="V11" i="2"/>
  <c r="W11" i="2" s="1"/>
  <c r="N11" i="2"/>
  <c r="O11" i="2" s="1"/>
  <c r="F11" i="2"/>
  <c r="G11" i="2" s="1"/>
  <c r="R11" i="2"/>
  <c r="S11" i="2" s="1"/>
  <c r="J11" i="2"/>
  <c r="K11" i="2" s="1"/>
  <c r="V15" i="2"/>
  <c r="W15" i="2" s="1"/>
  <c r="F15" i="2"/>
  <c r="G15" i="2" s="1"/>
  <c r="E15" i="2"/>
  <c r="N15" i="2" s="1"/>
  <c r="O15" i="2" s="1"/>
  <c r="D17" i="2"/>
  <c r="C17" i="2"/>
  <c r="J31" i="2"/>
  <c r="K31" i="2" s="1"/>
  <c r="H31" i="2"/>
  <c r="I31" i="2" s="1"/>
  <c r="X31" i="2"/>
  <c r="Y31" i="2" s="1"/>
  <c r="N31" i="2"/>
  <c r="O31" i="2" s="1"/>
  <c r="E31" i="2"/>
  <c r="P31" i="2" s="1"/>
  <c r="Q31" i="2" s="1"/>
  <c r="L6" i="2"/>
  <c r="M6" i="2" s="1"/>
  <c r="X8" i="2"/>
  <c r="Y8" i="2" s="1"/>
  <c r="T11" i="2"/>
  <c r="U11" i="2" s="1"/>
  <c r="F12" i="2"/>
  <c r="G12" i="2" s="1"/>
  <c r="H14" i="2"/>
  <c r="I14" i="2" s="1"/>
  <c r="T15" i="2"/>
  <c r="U15" i="2" s="1"/>
  <c r="R16" i="2"/>
  <c r="S16" i="2" s="1"/>
  <c r="T18" i="2"/>
  <c r="U18" i="2" s="1"/>
  <c r="E19" i="2"/>
  <c r="H19" i="2" s="1"/>
  <c r="I19" i="2" s="1"/>
  <c r="R20" i="2"/>
  <c r="S20" i="2" s="1"/>
  <c r="E29" i="2"/>
  <c r="V29" i="2" s="1"/>
  <c r="W29" i="2" s="1"/>
  <c r="L29" i="2"/>
  <c r="M29" i="2" s="1"/>
  <c r="J29" i="2"/>
  <c r="K29" i="2" s="1"/>
  <c r="L31" i="2"/>
  <c r="M31" i="2" s="1"/>
  <c r="C33" i="2"/>
  <c r="D33" i="2"/>
  <c r="E37" i="2"/>
  <c r="P37" i="2" s="1"/>
  <c r="Q37" i="2" s="1"/>
  <c r="L42" i="2"/>
  <c r="M42" i="2" s="1"/>
  <c r="R6" i="2"/>
  <c r="S6" i="2" s="1"/>
  <c r="C7" i="2"/>
  <c r="J6" i="2"/>
  <c r="K6" i="2" s="1"/>
  <c r="E8" i="2"/>
  <c r="F8" i="2" s="1"/>
  <c r="G8" i="2" s="1"/>
  <c r="D6" i="2"/>
  <c r="V6" i="2"/>
  <c r="W6" i="2" s="1"/>
  <c r="H11" i="2"/>
  <c r="I11" i="2" s="1"/>
  <c r="T12" i="2"/>
  <c r="U12" i="2" s="1"/>
  <c r="F20" i="2"/>
  <c r="G20" i="2" s="1"/>
  <c r="J21" i="2"/>
  <c r="K21" i="2" s="1"/>
  <c r="D22" i="2"/>
  <c r="C22" i="2"/>
  <c r="H23" i="2"/>
  <c r="I23" i="2" s="1"/>
  <c r="X23" i="2"/>
  <c r="Y23" i="2" s="1"/>
  <c r="F29" i="2"/>
  <c r="G29" i="2" s="1"/>
  <c r="P47" i="2"/>
  <c r="Q47" i="2" s="1"/>
  <c r="L8" i="2"/>
  <c r="M8" i="2" s="1"/>
  <c r="V4" i="2"/>
  <c r="W4" i="2" s="1"/>
  <c r="H8" i="2"/>
  <c r="I8" i="2" s="1"/>
  <c r="T31" i="2"/>
  <c r="U31" i="2" s="1"/>
  <c r="C5" i="2"/>
  <c r="F6" i="2"/>
  <c r="G6" i="2" s="1"/>
  <c r="X6" i="2"/>
  <c r="Y6" i="2" s="1"/>
  <c r="L11" i="2"/>
  <c r="M11" i="2" s="1"/>
  <c r="X11" i="2"/>
  <c r="Y11" i="2" s="1"/>
  <c r="L15" i="2"/>
  <c r="M15" i="2" s="1"/>
  <c r="J16" i="2"/>
  <c r="K16" i="2" s="1"/>
  <c r="J20" i="2"/>
  <c r="K20" i="2" s="1"/>
  <c r="N21" i="2"/>
  <c r="O21" i="2" s="1"/>
  <c r="L23" i="2"/>
  <c r="M23" i="2" s="1"/>
  <c r="N29" i="2"/>
  <c r="O29" i="2" s="1"/>
  <c r="D32" i="2"/>
  <c r="C32" i="2"/>
  <c r="L39" i="2"/>
  <c r="M39" i="2" s="1"/>
  <c r="X39" i="2"/>
  <c r="Y39" i="2" s="1"/>
  <c r="T39" i="2"/>
  <c r="U39" i="2" s="1"/>
  <c r="H39" i="2"/>
  <c r="I39" i="2" s="1"/>
  <c r="X15" i="2"/>
  <c r="Y15" i="2" s="1"/>
  <c r="R10" i="2"/>
  <c r="S10" i="2" s="1"/>
  <c r="J10" i="2"/>
  <c r="K10" i="2" s="1"/>
  <c r="N10" i="2"/>
  <c r="O10" i="2" s="1"/>
  <c r="L12" i="2"/>
  <c r="M12" i="2" s="1"/>
  <c r="V14" i="2"/>
  <c r="W14" i="2" s="1"/>
  <c r="B14" i="2" s="1"/>
  <c r="N14" i="2"/>
  <c r="O14" i="2" s="1"/>
  <c r="F14" i="2"/>
  <c r="G14" i="2" s="1"/>
  <c r="X16" i="2"/>
  <c r="Y16" i="2" s="1"/>
  <c r="L19" i="2"/>
  <c r="M19" i="2" s="1"/>
  <c r="X19" i="2"/>
  <c r="Y19" i="2" s="1"/>
  <c r="R24" i="2"/>
  <c r="S24" i="2" s="1"/>
  <c r="E24" i="2"/>
  <c r="T24" i="2"/>
  <c r="U24" i="2" s="1"/>
  <c r="L24" i="2"/>
  <c r="M24" i="2" s="1"/>
  <c r="X38" i="2"/>
  <c r="Y38" i="2" s="1"/>
  <c r="P53" i="2"/>
  <c r="Q53" i="2" s="1"/>
  <c r="P15" i="2"/>
  <c r="Q15" i="2" s="1"/>
  <c r="T35" i="2"/>
  <c r="U35" i="2" s="1"/>
  <c r="L35" i="2"/>
  <c r="M35" i="2" s="1"/>
  <c r="P35" i="2"/>
  <c r="Q35" i="2" s="1"/>
  <c r="H35" i="2"/>
  <c r="I35" i="2" s="1"/>
  <c r="F35" i="2"/>
  <c r="G35" i="2" s="1"/>
  <c r="E35" i="2"/>
  <c r="X35" i="2" s="1"/>
  <c r="Y35" i="2" s="1"/>
  <c r="C25" i="2"/>
  <c r="D36" i="2"/>
  <c r="E38" i="2"/>
  <c r="L38" i="2" s="1"/>
  <c r="M38" i="2" s="1"/>
  <c r="J27" i="2"/>
  <c r="K27" i="2" s="1"/>
  <c r="R27" i="2"/>
  <c r="S27" i="2" s="1"/>
  <c r="E36" i="2"/>
  <c r="R36" i="2" s="1"/>
  <c r="S36" i="2" s="1"/>
  <c r="H38" i="2"/>
  <c r="I38" i="2" s="1"/>
  <c r="R43" i="2"/>
  <c r="S43" i="2" s="1"/>
  <c r="J43" i="2"/>
  <c r="K43" i="2" s="1"/>
  <c r="V43" i="2"/>
  <c r="W43" i="2" s="1"/>
  <c r="N43" i="2"/>
  <c r="O43" i="2" s="1"/>
  <c r="F43" i="2"/>
  <c r="G43" i="2" s="1"/>
  <c r="B43" i="2" s="1"/>
  <c r="F60" i="2"/>
  <c r="G60" i="2" s="1"/>
  <c r="E64" i="2"/>
  <c r="N64" i="2" s="1"/>
  <c r="O64" i="2" s="1"/>
  <c r="X66" i="2"/>
  <c r="Y66" i="2" s="1"/>
  <c r="P66" i="2"/>
  <c r="Q66" i="2" s="1"/>
  <c r="H66" i="2"/>
  <c r="I66" i="2" s="1"/>
  <c r="E66" i="2"/>
  <c r="L66" i="2"/>
  <c r="M66" i="2" s="1"/>
  <c r="V66" i="2"/>
  <c r="W66" i="2" s="1"/>
  <c r="R66" i="2"/>
  <c r="S66" i="2" s="1"/>
  <c r="J71" i="2"/>
  <c r="K71" i="2" s="1"/>
  <c r="R42" i="2"/>
  <c r="S42" i="2" s="1"/>
  <c r="J42" i="2"/>
  <c r="K42" i="2" s="1"/>
  <c r="V42" i="2"/>
  <c r="W42" i="2" s="1"/>
  <c r="B42" i="2" s="1"/>
  <c r="N42" i="2"/>
  <c r="O42" i="2" s="1"/>
  <c r="F42" i="2"/>
  <c r="G42" i="2" s="1"/>
  <c r="P42" i="2"/>
  <c r="Q42" i="2" s="1"/>
  <c r="R45" i="2"/>
  <c r="S45" i="2" s="1"/>
  <c r="V45" i="2"/>
  <c r="W45" i="2" s="1"/>
  <c r="E45" i="2"/>
  <c r="R47" i="2"/>
  <c r="S47" i="2" s="1"/>
  <c r="V47" i="2"/>
  <c r="W47" i="2" s="1"/>
  <c r="N47" i="2"/>
  <c r="O47" i="2" s="1"/>
  <c r="F47" i="2"/>
  <c r="G47" i="2" s="1"/>
  <c r="E47" i="2"/>
  <c r="J49" i="2"/>
  <c r="K49" i="2" s="1"/>
  <c r="V49" i="2"/>
  <c r="W49" i="2" s="1"/>
  <c r="F49" i="2"/>
  <c r="G49" i="2" s="1"/>
  <c r="E49" i="2"/>
  <c r="P49" i="2" s="1"/>
  <c r="Q49" i="2" s="1"/>
  <c r="R51" i="2"/>
  <c r="S51" i="2" s="1"/>
  <c r="J51" i="2"/>
  <c r="K51" i="2" s="1"/>
  <c r="V51" i="2"/>
  <c r="W51" i="2" s="1"/>
  <c r="N51" i="2"/>
  <c r="O51" i="2" s="1"/>
  <c r="F51" i="2"/>
  <c r="G51" i="2" s="1"/>
  <c r="E51" i="2"/>
  <c r="P51" i="2" s="1"/>
  <c r="Q51" i="2" s="1"/>
  <c r="R53" i="2"/>
  <c r="S53" i="2" s="1"/>
  <c r="V53" i="2"/>
  <c r="W53" i="2" s="1"/>
  <c r="E53" i="2"/>
  <c r="R55" i="2"/>
  <c r="S55" i="2" s="1"/>
  <c r="V55" i="2"/>
  <c r="W55" i="2" s="1"/>
  <c r="N55" i="2"/>
  <c r="O55" i="2" s="1"/>
  <c r="F55" i="2"/>
  <c r="G55" i="2" s="1"/>
  <c r="E55" i="2"/>
  <c r="P55" i="2" s="1"/>
  <c r="Q55" i="2" s="1"/>
  <c r="L27" i="2"/>
  <c r="M27" i="2" s="1"/>
  <c r="T27" i="2"/>
  <c r="U27" i="2" s="1"/>
  <c r="J34" i="2"/>
  <c r="K34" i="2" s="1"/>
  <c r="R41" i="2"/>
  <c r="S41" i="2" s="1"/>
  <c r="J41" i="2"/>
  <c r="K41" i="2" s="1"/>
  <c r="N41" i="2"/>
  <c r="O41" i="2" s="1"/>
  <c r="F41" i="2"/>
  <c r="G41" i="2" s="1"/>
  <c r="P41" i="2"/>
  <c r="Q41" i="2" s="1"/>
  <c r="T47" i="2"/>
  <c r="U47" i="2" s="1"/>
  <c r="T49" i="2"/>
  <c r="U49" i="2" s="1"/>
  <c r="T51" i="2"/>
  <c r="U51" i="2" s="1"/>
  <c r="T55" i="2"/>
  <c r="U55" i="2" s="1"/>
  <c r="E59" i="2"/>
  <c r="J59" i="2" s="1"/>
  <c r="K59" i="2" s="1"/>
  <c r="P59" i="2"/>
  <c r="Q59" i="2" s="1"/>
  <c r="F59" i="2"/>
  <c r="G59" i="2" s="1"/>
  <c r="J70" i="2"/>
  <c r="K70" i="2" s="1"/>
  <c r="F27" i="2"/>
  <c r="G27" i="2" s="1"/>
  <c r="N27" i="2"/>
  <c r="O27" i="2" s="1"/>
  <c r="E28" i="2"/>
  <c r="C30" i="2"/>
  <c r="E34" i="2"/>
  <c r="R39" i="2"/>
  <c r="S39" i="2" s="1"/>
  <c r="J39" i="2"/>
  <c r="K39" i="2" s="1"/>
  <c r="V39" i="2"/>
  <c r="W39" i="2" s="1"/>
  <c r="N39" i="2"/>
  <c r="O39" i="2" s="1"/>
  <c r="F39" i="2"/>
  <c r="G39" i="2" s="1"/>
  <c r="P39" i="2"/>
  <c r="Q39" i="2" s="1"/>
  <c r="E41" i="2"/>
  <c r="X41" i="2" s="1"/>
  <c r="Y41" i="2" s="1"/>
  <c r="H42" i="2"/>
  <c r="I42" i="2" s="1"/>
  <c r="T42" i="2"/>
  <c r="U42" i="2" s="1"/>
  <c r="V59" i="2"/>
  <c r="W59" i="2" s="1"/>
  <c r="N66" i="2"/>
  <c r="O66" i="2" s="1"/>
  <c r="F28" i="2"/>
  <c r="G28" i="2" s="1"/>
  <c r="X36" i="2"/>
  <c r="Y36" i="2" s="1"/>
  <c r="R38" i="2"/>
  <c r="S38" i="2" s="1"/>
  <c r="J38" i="2"/>
  <c r="K38" i="2" s="1"/>
  <c r="N38" i="2"/>
  <c r="O38" i="2" s="1"/>
  <c r="F38" i="2"/>
  <c r="G38" i="2" s="1"/>
  <c r="P38" i="2"/>
  <c r="Q38" i="2" s="1"/>
  <c r="H41" i="2"/>
  <c r="I41" i="2" s="1"/>
  <c r="T41" i="2"/>
  <c r="U41" i="2" s="1"/>
  <c r="E44" i="2"/>
  <c r="E46" i="2"/>
  <c r="J48" i="2"/>
  <c r="K48" i="2" s="1"/>
  <c r="E48" i="2"/>
  <c r="J50" i="2"/>
  <c r="K50" i="2" s="1"/>
  <c r="V50" i="2"/>
  <c r="W50" i="2" s="1"/>
  <c r="N50" i="2"/>
  <c r="O50" i="2" s="1"/>
  <c r="E50" i="2"/>
  <c r="L50" i="2" s="1"/>
  <c r="M50" i="2" s="1"/>
  <c r="E52" i="2"/>
  <c r="E54" i="2"/>
  <c r="R56" i="2"/>
  <c r="S56" i="2" s="1"/>
  <c r="J56" i="2"/>
  <c r="K56" i="2" s="1"/>
  <c r="X56" i="2"/>
  <c r="Y56" i="2" s="1"/>
  <c r="N56" i="2"/>
  <c r="O56" i="2" s="1"/>
  <c r="F56" i="2"/>
  <c r="G56" i="2" s="1"/>
  <c r="V56" i="2"/>
  <c r="W56" i="2" s="1"/>
  <c r="E56" i="2"/>
  <c r="L56" i="2" s="1"/>
  <c r="M56" i="2" s="1"/>
  <c r="H59" i="2"/>
  <c r="I59" i="2" s="1"/>
  <c r="X72" i="2"/>
  <c r="Y72" i="2" s="1"/>
  <c r="P72" i="2"/>
  <c r="Q72" i="2" s="1"/>
  <c r="H72" i="2"/>
  <c r="I72" i="2" s="1"/>
  <c r="V72" i="2"/>
  <c r="W72" i="2" s="1"/>
  <c r="N72" i="2"/>
  <c r="O72" i="2" s="1"/>
  <c r="F72" i="2"/>
  <c r="G72" i="2" s="1"/>
  <c r="E72" i="2"/>
  <c r="T72" i="2" s="1"/>
  <c r="U72" i="2" s="1"/>
  <c r="R72" i="2"/>
  <c r="S72" i="2" s="1"/>
  <c r="L72" i="2"/>
  <c r="M72" i="2" s="1"/>
  <c r="J72" i="2"/>
  <c r="K72" i="2" s="1"/>
  <c r="R82" i="2"/>
  <c r="S82" i="2" s="1"/>
  <c r="F82" i="2"/>
  <c r="G82" i="2" s="1"/>
  <c r="N82" i="2"/>
  <c r="O82" i="2" s="1"/>
  <c r="V82" i="2"/>
  <c r="W82" i="2" s="1"/>
  <c r="L82" i="2"/>
  <c r="M82" i="2" s="1"/>
  <c r="J82" i="2"/>
  <c r="K82" i="2" s="1"/>
  <c r="L95" i="2"/>
  <c r="M95" i="2" s="1"/>
  <c r="E95" i="2"/>
  <c r="E60" i="2"/>
  <c r="P60" i="2" s="1"/>
  <c r="Q60" i="2" s="1"/>
  <c r="N60" i="2"/>
  <c r="O60" i="2" s="1"/>
  <c r="J60" i="2"/>
  <c r="K60" i="2" s="1"/>
  <c r="H60" i="2"/>
  <c r="I60" i="2" s="1"/>
  <c r="T60" i="2"/>
  <c r="U60" i="2" s="1"/>
  <c r="X69" i="2"/>
  <c r="Y69" i="2" s="1"/>
  <c r="E69" i="2"/>
  <c r="J69" i="2"/>
  <c r="K69" i="2" s="1"/>
  <c r="F62" i="2"/>
  <c r="G62" i="2" s="1"/>
  <c r="X68" i="2"/>
  <c r="Y68" i="2" s="1"/>
  <c r="H68" i="2"/>
  <c r="I68" i="2" s="1"/>
  <c r="V68" i="2"/>
  <c r="W68" i="2" s="1"/>
  <c r="N68" i="2"/>
  <c r="O68" i="2" s="1"/>
  <c r="E68" i="2"/>
  <c r="T78" i="2"/>
  <c r="U78" i="2" s="1"/>
  <c r="P78" i="2"/>
  <c r="Q78" i="2" s="1"/>
  <c r="X78" i="2"/>
  <c r="Y78" i="2" s="1"/>
  <c r="F78" i="2"/>
  <c r="G78" i="2" s="1"/>
  <c r="E78" i="2"/>
  <c r="V78" i="2"/>
  <c r="W78" i="2" s="1"/>
  <c r="E83" i="2"/>
  <c r="T89" i="2"/>
  <c r="U89" i="2" s="1"/>
  <c r="X89" i="2"/>
  <c r="Y89" i="2" s="1"/>
  <c r="E89" i="2"/>
  <c r="N89" i="2"/>
  <c r="O89" i="2" s="1"/>
  <c r="H57" i="2"/>
  <c r="I57" i="2" s="1"/>
  <c r="T58" i="2"/>
  <c r="U58" i="2" s="1"/>
  <c r="L61" i="2"/>
  <c r="M61" i="2" s="1"/>
  <c r="V61" i="2"/>
  <c r="W61" i="2" s="1"/>
  <c r="B61" i="2" s="1"/>
  <c r="E63" i="2"/>
  <c r="X67" i="2"/>
  <c r="Y67" i="2" s="1"/>
  <c r="E67" i="2"/>
  <c r="R68" i="2"/>
  <c r="S68" i="2" s="1"/>
  <c r="T70" i="2"/>
  <c r="U70" i="2" s="1"/>
  <c r="X76" i="2"/>
  <c r="Y76" i="2" s="1"/>
  <c r="X86" i="2"/>
  <c r="Y86" i="2" s="1"/>
  <c r="H86" i="2"/>
  <c r="I86" i="2" s="1"/>
  <c r="J86" i="2"/>
  <c r="K86" i="2" s="1"/>
  <c r="E86" i="2"/>
  <c r="R86" i="2"/>
  <c r="S86" i="2" s="1"/>
  <c r="N107" i="2"/>
  <c r="O107" i="2" s="1"/>
  <c r="J107" i="2"/>
  <c r="K107" i="2" s="1"/>
  <c r="E107" i="2"/>
  <c r="V107" i="2" s="1"/>
  <c r="W107" i="2" s="1"/>
  <c r="H107" i="2"/>
  <c r="I107" i="2" s="1"/>
  <c r="R107" i="2"/>
  <c r="S107" i="2" s="1"/>
  <c r="R57" i="2"/>
  <c r="S57" i="2" s="1"/>
  <c r="L58" i="2"/>
  <c r="M58" i="2" s="1"/>
  <c r="V58" i="2"/>
  <c r="W58" i="2" s="1"/>
  <c r="N61" i="2"/>
  <c r="O61" i="2" s="1"/>
  <c r="H62" i="2"/>
  <c r="I62" i="2" s="1"/>
  <c r="J65" i="2"/>
  <c r="K65" i="2" s="1"/>
  <c r="H78" i="2"/>
  <c r="I78" i="2" s="1"/>
  <c r="V94" i="2"/>
  <c r="W94" i="2" s="1"/>
  <c r="N94" i="2"/>
  <c r="O94" i="2" s="1"/>
  <c r="T105" i="2"/>
  <c r="U105" i="2" s="1"/>
  <c r="F105" i="2"/>
  <c r="G105" i="2" s="1"/>
  <c r="P105" i="2"/>
  <c r="Q105" i="2" s="1"/>
  <c r="J105" i="2"/>
  <c r="K105" i="2" s="1"/>
  <c r="H73" i="2"/>
  <c r="I73" i="2" s="1"/>
  <c r="V73" i="2"/>
  <c r="W73" i="2" s="1"/>
  <c r="F73" i="2"/>
  <c r="G73" i="2" s="1"/>
  <c r="E73" i="2"/>
  <c r="J73" i="2" s="1"/>
  <c r="K73" i="2" s="1"/>
  <c r="T73" i="2"/>
  <c r="U73" i="2" s="1"/>
  <c r="L57" i="2"/>
  <c r="M57" i="2" s="1"/>
  <c r="V57" i="2"/>
  <c r="W57" i="2" s="1"/>
  <c r="B57" i="2" s="1"/>
  <c r="X65" i="2"/>
  <c r="Y65" i="2" s="1"/>
  <c r="P65" i="2"/>
  <c r="Q65" i="2" s="1"/>
  <c r="E65" i="2"/>
  <c r="N65" i="2"/>
  <c r="O65" i="2" s="1"/>
  <c r="X71" i="2"/>
  <c r="Y71" i="2" s="1"/>
  <c r="H71" i="2"/>
  <c r="I71" i="2" s="1"/>
  <c r="V71" i="2"/>
  <c r="W71" i="2" s="1"/>
  <c r="N71" i="2"/>
  <c r="O71" i="2" s="1"/>
  <c r="E71" i="2"/>
  <c r="R88" i="2"/>
  <c r="S88" i="2" s="1"/>
  <c r="L88" i="2"/>
  <c r="M88" i="2" s="1"/>
  <c r="J88" i="2"/>
  <c r="K88" i="2" s="1"/>
  <c r="X62" i="2"/>
  <c r="Y62" i="2" s="1"/>
  <c r="P62" i="2"/>
  <c r="Q62" i="2" s="1"/>
  <c r="E62" i="2"/>
  <c r="V62" i="2" s="1"/>
  <c r="W62" i="2" s="1"/>
  <c r="L62" i="2"/>
  <c r="M62" i="2" s="1"/>
  <c r="X70" i="2"/>
  <c r="Y70" i="2" s="1"/>
  <c r="P70" i="2"/>
  <c r="Q70" i="2" s="1"/>
  <c r="V70" i="2"/>
  <c r="W70" i="2" s="1"/>
  <c r="N70" i="2"/>
  <c r="O70" i="2" s="1"/>
  <c r="F70" i="2"/>
  <c r="G70" i="2" s="1"/>
  <c r="E70" i="2"/>
  <c r="E79" i="2"/>
  <c r="X79" i="2" s="1"/>
  <c r="Y79" i="2" s="1"/>
  <c r="V79" i="2"/>
  <c r="W79" i="2" s="1"/>
  <c r="J79" i="2"/>
  <c r="K79" i="2" s="1"/>
  <c r="H79" i="2"/>
  <c r="I79" i="2" s="1"/>
  <c r="E81" i="2"/>
  <c r="T81" i="2" s="1"/>
  <c r="U81" i="2" s="1"/>
  <c r="N81" i="2"/>
  <c r="O81" i="2" s="1"/>
  <c r="E84" i="2"/>
  <c r="N84" i="2" s="1"/>
  <c r="O84" i="2" s="1"/>
  <c r="E87" i="2"/>
  <c r="F88" i="2"/>
  <c r="G88" i="2" s="1"/>
  <c r="T88" i="2"/>
  <c r="U88" i="2" s="1"/>
  <c r="E91" i="2"/>
  <c r="H91" i="2" s="1"/>
  <c r="I91" i="2" s="1"/>
  <c r="V91" i="2"/>
  <c r="W91" i="2" s="1"/>
  <c r="L115" i="2"/>
  <c r="M115" i="2" s="1"/>
  <c r="T76" i="2"/>
  <c r="U76" i="2" s="1"/>
  <c r="F81" i="2"/>
  <c r="G81" i="2" s="1"/>
  <c r="F84" i="2"/>
  <c r="G84" i="2" s="1"/>
  <c r="R84" i="2"/>
  <c r="S84" i="2" s="1"/>
  <c r="T90" i="2"/>
  <c r="U90" i="2" s="1"/>
  <c r="L90" i="2"/>
  <c r="M90" i="2" s="1"/>
  <c r="X90" i="2"/>
  <c r="Y90" i="2" s="1"/>
  <c r="P90" i="2"/>
  <c r="Q90" i="2" s="1"/>
  <c r="H90" i="2"/>
  <c r="I90" i="2" s="1"/>
  <c r="R90" i="2"/>
  <c r="S90" i="2" s="1"/>
  <c r="T92" i="2"/>
  <c r="U92" i="2" s="1"/>
  <c r="L92" i="2"/>
  <c r="M92" i="2" s="1"/>
  <c r="R92" i="2"/>
  <c r="S92" i="2" s="1"/>
  <c r="J92" i="2"/>
  <c r="K92" i="2" s="1"/>
  <c r="X92" i="2"/>
  <c r="Y92" i="2" s="1"/>
  <c r="P92" i="2"/>
  <c r="Q92" i="2" s="1"/>
  <c r="H92" i="2"/>
  <c r="I92" i="2" s="1"/>
  <c r="T97" i="2"/>
  <c r="U97" i="2" s="1"/>
  <c r="X98" i="2"/>
  <c r="Y98" i="2" s="1"/>
  <c r="H98" i="2"/>
  <c r="I98" i="2" s="1"/>
  <c r="R98" i="2"/>
  <c r="S98" i="2" s="1"/>
  <c r="F98" i="2"/>
  <c r="G98" i="2" s="1"/>
  <c r="E98" i="2"/>
  <c r="N98" i="2"/>
  <c r="O98" i="2" s="1"/>
  <c r="E74" i="2"/>
  <c r="T74" i="2" s="1"/>
  <c r="U74" i="2" s="1"/>
  <c r="E75" i="2"/>
  <c r="F75" i="2" s="1"/>
  <c r="G75" i="2" s="1"/>
  <c r="E76" i="2"/>
  <c r="L76" i="2" s="1"/>
  <c r="M76" i="2" s="1"/>
  <c r="E77" i="2"/>
  <c r="P77" i="2" s="1"/>
  <c r="Q77" i="2" s="1"/>
  <c r="P81" i="2"/>
  <c r="Q81" i="2" s="1"/>
  <c r="X82" i="2"/>
  <c r="Y82" i="2" s="1"/>
  <c r="P82" i="2"/>
  <c r="Q82" i="2" s="1"/>
  <c r="H82" i="2"/>
  <c r="I82" i="2" s="1"/>
  <c r="E85" i="2"/>
  <c r="X85" i="2" s="1"/>
  <c r="Y85" i="2" s="1"/>
  <c r="J91" i="2"/>
  <c r="K91" i="2" s="1"/>
  <c r="V92" i="2"/>
  <c r="W92" i="2" s="1"/>
  <c r="N101" i="2"/>
  <c r="O101" i="2" s="1"/>
  <c r="R101" i="2"/>
  <c r="S101" i="2" s="1"/>
  <c r="F101" i="2"/>
  <c r="G101" i="2" s="1"/>
  <c r="F74" i="2"/>
  <c r="G74" i="2" s="1"/>
  <c r="V74" i="2"/>
  <c r="W74" i="2" s="1"/>
  <c r="N75" i="2"/>
  <c r="O75" i="2" s="1"/>
  <c r="F76" i="2"/>
  <c r="G76" i="2" s="1"/>
  <c r="N76" i="2"/>
  <c r="O76" i="2" s="1"/>
  <c r="V76" i="2"/>
  <c r="W76" i="2" s="1"/>
  <c r="N77" i="2"/>
  <c r="O77" i="2" s="1"/>
  <c r="E80" i="2"/>
  <c r="T80" i="2" s="1"/>
  <c r="U80" i="2" s="1"/>
  <c r="H81" i="2"/>
  <c r="I81" i="2" s="1"/>
  <c r="R81" i="2"/>
  <c r="S81" i="2" s="1"/>
  <c r="J84" i="2"/>
  <c r="K84" i="2" s="1"/>
  <c r="R93" i="2"/>
  <c r="S93" i="2" s="1"/>
  <c r="P93" i="2"/>
  <c r="Q93" i="2" s="1"/>
  <c r="H93" i="2"/>
  <c r="I93" i="2" s="1"/>
  <c r="R97" i="2"/>
  <c r="S97" i="2" s="1"/>
  <c r="F97" i="2"/>
  <c r="G97" i="2" s="1"/>
  <c r="V108" i="2"/>
  <c r="W108" i="2" s="1"/>
  <c r="N108" i="2"/>
  <c r="O108" i="2" s="1"/>
  <c r="F108" i="2"/>
  <c r="G108" i="2" s="1"/>
  <c r="J108" i="2"/>
  <c r="K108" i="2" s="1"/>
  <c r="R108" i="2"/>
  <c r="S108" i="2" s="1"/>
  <c r="T108" i="2"/>
  <c r="U108" i="2" s="1"/>
  <c r="E108" i="2"/>
  <c r="L108" i="2"/>
  <c r="M108" i="2" s="1"/>
  <c r="X108" i="2"/>
  <c r="Y108" i="2" s="1"/>
  <c r="H108" i="2"/>
  <c r="I108" i="2" s="1"/>
  <c r="X113" i="2"/>
  <c r="Y113" i="2" s="1"/>
  <c r="J113" i="2"/>
  <c r="K113" i="2" s="1"/>
  <c r="P113" i="2"/>
  <c r="Q113" i="2" s="1"/>
  <c r="N112" i="2"/>
  <c r="O112" i="2" s="1"/>
  <c r="F112" i="2"/>
  <c r="G112" i="2" s="1"/>
  <c r="R112" i="2"/>
  <c r="S112" i="2" s="1"/>
  <c r="E112" i="2"/>
  <c r="V112" i="2" s="1"/>
  <c r="W112" i="2" s="1"/>
  <c r="T112" i="2"/>
  <c r="U112" i="2" s="1"/>
  <c r="P112" i="2"/>
  <c r="Q112" i="2" s="1"/>
  <c r="J112" i="2"/>
  <c r="K112" i="2" s="1"/>
  <c r="H74" i="2"/>
  <c r="I74" i="2" s="1"/>
  <c r="P74" i="2"/>
  <c r="Q74" i="2" s="1"/>
  <c r="H76" i="2"/>
  <c r="I76" i="2" s="1"/>
  <c r="P76" i="2"/>
  <c r="Q76" i="2" s="1"/>
  <c r="L84" i="2"/>
  <c r="M84" i="2" s="1"/>
  <c r="V85" i="2"/>
  <c r="W85" i="2" s="1"/>
  <c r="X88" i="2"/>
  <c r="Y88" i="2" s="1"/>
  <c r="P88" i="2"/>
  <c r="Q88" i="2" s="1"/>
  <c r="H88" i="2"/>
  <c r="I88" i="2" s="1"/>
  <c r="N88" i="2"/>
  <c r="O88" i="2" s="1"/>
  <c r="J90" i="2"/>
  <c r="K90" i="2" s="1"/>
  <c r="E93" i="2"/>
  <c r="L93" i="2" s="1"/>
  <c r="M93" i="2" s="1"/>
  <c r="T94" i="2"/>
  <c r="U94" i="2" s="1"/>
  <c r="L94" i="2"/>
  <c r="M94" i="2" s="1"/>
  <c r="R94" i="2"/>
  <c r="S94" i="2" s="1"/>
  <c r="J94" i="2"/>
  <c r="K94" i="2" s="1"/>
  <c r="X94" i="2"/>
  <c r="Y94" i="2" s="1"/>
  <c r="P94" i="2"/>
  <c r="Q94" i="2" s="1"/>
  <c r="H94" i="2"/>
  <c r="I94" i="2" s="1"/>
  <c r="N97" i="2"/>
  <c r="O97" i="2" s="1"/>
  <c r="X81" i="2"/>
  <c r="Y81" i="2" s="1"/>
  <c r="L81" i="2"/>
  <c r="M81" i="2" s="1"/>
  <c r="P84" i="2"/>
  <c r="Q84" i="2" s="1"/>
  <c r="H84" i="2"/>
  <c r="I84" i="2" s="1"/>
  <c r="T91" i="2"/>
  <c r="U91" i="2" s="1"/>
  <c r="R91" i="2"/>
  <c r="S91" i="2" s="1"/>
  <c r="X91" i="2"/>
  <c r="Y91" i="2" s="1"/>
  <c r="P91" i="2"/>
  <c r="Q91" i="2" s="1"/>
  <c r="F93" i="2"/>
  <c r="G93" i="2" s="1"/>
  <c r="E102" i="2"/>
  <c r="P102" i="2" s="1"/>
  <c r="Q102" i="2" s="1"/>
  <c r="P108" i="2"/>
  <c r="Q108" i="2" s="1"/>
  <c r="J96" i="2"/>
  <c r="K96" i="2" s="1"/>
  <c r="L99" i="2"/>
  <c r="M99" i="2" s="1"/>
  <c r="T100" i="2"/>
  <c r="U100" i="2" s="1"/>
  <c r="H115" i="2"/>
  <c r="I115" i="2" s="1"/>
  <c r="X99" i="2"/>
  <c r="Y99" i="2" s="1"/>
  <c r="P99" i="2"/>
  <c r="Q99" i="2" s="1"/>
  <c r="H99" i="2"/>
  <c r="I99" i="2" s="1"/>
  <c r="T103" i="2"/>
  <c r="U103" i="2" s="1"/>
  <c r="X103" i="2"/>
  <c r="Y103" i="2" s="1"/>
  <c r="P103" i="2"/>
  <c r="Q103" i="2" s="1"/>
  <c r="H103" i="2"/>
  <c r="I103" i="2" s="1"/>
  <c r="V110" i="2"/>
  <c r="W110" i="2" s="1"/>
  <c r="N110" i="2"/>
  <c r="O110" i="2" s="1"/>
  <c r="F110" i="2"/>
  <c r="G110" i="2" s="1"/>
  <c r="T110" i="2"/>
  <c r="U110" i="2" s="1"/>
  <c r="H110" i="2"/>
  <c r="I110" i="2" s="1"/>
  <c r="P110" i="2"/>
  <c r="Q110" i="2" s="1"/>
  <c r="R110" i="2"/>
  <c r="S110" i="2" s="1"/>
  <c r="H111" i="2"/>
  <c r="I111" i="2" s="1"/>
  <c r="J97" i="2"/>
  <c r="K97" i="2" s="1"/>
  <c r="N99" i="2"/>
  <c r="O99" i="2" s="1"/>
  <c r="L100" i="2"/>
  <c r="M100" i="2" s="1"/>
  <c r="J101" i="2"/>
  <c r="K101" i="2" s="1"/>
  <c r="N103" i="2"/>
  <c r="O103" i="2" s="1"/>
  <c r="T104" i="2"/>
  <c r="U104" i="2" s="1"/>
  <c r="L104" i="2"/>
  <c r="M104" i="2" s="1"/>
  <c r="X104" i="2"/>
  <c r="Y104" i="2" s="1"/>
  <c r="P104" i="2"/>
  <c r="Q104" i="2" s="1"/>
  <c r="H104" i="2"/>
  <c r="I104" i="2" s="1"/>
  <c r="N104" i="2"/>
  <c r="O104" i="2" s="1"/>
  <c r="V105" i="2"/>
  <c r="W105" i="2" s="1"/>
  <c r="B105" i="2" s="1"/>
  <c r="N105" i="2"/>
  <c r="O105" i="2" s="1"/>
  <c r="L105" i="2"/>
  <c r="M105" i="2" s="1"/>
  <c r="R105" i="2"/>
  <c r="S105" i="2" s="1"/>
  <c r="H105" i="2"/>
  <c r="I105" i="2" s="1"/>
  <c r="R113" i="2"/>
  <c r="S113" i="2" s="1"/>
  <c r="P114" i="2"/>
  <c r="Q114" i="2" s="1"/>
  <c r="T114" i="2"/>
  <c r="U114" i="2" s="1"/>
  <c r="R136" i="2"/>
  <c r="S136" i="2" s="1"/>
  <c r="L136" i="2"/>
  <c r="M136" i="2" s="1"/>
  <c r="X96" i="2"/>
  <c r="Y96" i="2" s="1"/>
  <c r="X100" i="2"/>
  <c r="Y100" i="2" s="1"/>
  <c r="P100" i="2"/>
  <c r="Q100" i="2" s="1"/>
  <c r="H100" i="2"/>
  <c r="I100" i="2" s="1"/>
  <c r="P106" i="2"/>
  <c r="Q106" i="2" s="1"/>
  <c r="T106" i="2"/>
  <c r="U106" i="2" s="1"/>
  <c r="R120" i="2"/>
  <c r="S120" i="2" s="1"/>
  <c r="E96" i="2"/>
  <c r="T96" i="2" s="1"/>
  <c r="U96" i="2" s="1"/>
  <c r="X97" i="2"/>
  <c r="Y97" i="2" s="1"/>
  <c r="P97" i="2"/>
  <c r="Q97" i="2" s="1"/>
  <c r="H97" i="2"/>
  <c r="I97" i="2" s="1"/>
  <c r="E100" i="2"/>
  <c r="J100" i="2" s="1"/>
  <c r="K100" i="2" s="1"/>
  <c r="X101" i="2"/>
  <c r="Y101" i="2" s="1"/>
  <c r="P101" i="2"/>
  <c r="Q101" i="2" s="1"/>
  <c r="H101" i="2"/>
  <c r="I101" i="2" s="1"/>
  <c r="X106" i="2"/>
  <c r="Y106" i="2" s="1"/>
  <c r="J110" i="2"/>
  <c r="K110" i="2" s="1"/>
  <c r="X110" i="2"/>
  <c r="Y110" i="2" s="1"/>
  <c r="P116" i="2"/>
  <c r="Q116" i="2" s="1"/>
  <c r="J116" i="2"/>
  <c r="K116" i="2" s="1"/>
  <c r="T116" i="2"/>
  <c r="U116" i="2" s="1"/>
  <c r="X116" i="2"/>
  <c r="Y116" i="2" s="1"/>
  <c r="X119" i="2"/>
  <c r="Y119" i="2" s="1"/>
  <c r="L119" i="2"/>
  <c r="M119" i="2" s="1"/>
  <c r="T119" i="2"/>
  <c r="U119" i="2" s="1"/>
  <c r="R119" i="2"/>
  <c r="S119" i="2" s="1"/>
  <c r="H119" i="2"/>
  <c r="I119" i="2" s="1"/>
  <c r="R121" i="2"/>
  <c r="S121" i="2" s="1"/>
  <c r="F111" i="2"/>
  <c r="G111" i="2" s="1"/>
  <c r="E111" i="2"/>
  <c r="J111" i="2" s="1"/>
  <c r="K111" i="2" s="1"/>
  <c r="V115" i="2"/>
  <c r="W115" i="2" s="1"/>
  <c r="N115" i="2"/>
  <c r="O115" i="2" s="1"/>
  <c r="F115" i="2"/>
  <c r="G115" i="2" s="1"/>
  <c r="J115" i="2"/>
  <c r="K115" i="2" s="1"/>
  <c r="P115" i="2"/>
  <c r="Q115" i="2" s="1"/>
  <c r="X115" i="2"/>
  <c r="Y115" i="2" s="1"/>
  <c r="E115" i="2"/>
  <c r="T115" i="2" s="1"/>
  <c r="U115" i="2" s="1"/>
  <c r="R115" i="2"/>
  <c r="S115" i="2" s="1"/>
  <c r="N124" i="2"/>
  <c r="O124" i="2" s="1"/>
  <c r="P133" i="2"/>
  <c r="Q133" i="2" s="1"/>
  <c r="N133" i="2"/>
  <c r="O133" i="2" s="1"/>
  <c r="L133" i="2"/>
  <c r="M133" i="2" s="1"/>
  <c r="E133" i="2"/>
  <c r="X133" i="2" s="1"/>
  <c r="Y133" i="2" s="1"/>
  <c r="V141" i="2"/>
  <c r="W141" i="2" s="1"/>
  <c r="E141" i="2"/>
  <c r="T141" i="2" s="1"/>
  <c r="U141" i="2" s="1"/>
  <c r="V109" i="2"/>
  <c r="W109" i="2" s="1"/>
  <c r="N109" i="2"/>
  <c r="O109" i="2" s="1"/>
  <c r="F109" i="2"/>
  <c r="G109" i="2" s="1"/>
  <c r="L109" i="2"/>
  <c r="M109" i="2" s="1"/>
  <c r="H113" i="2"/>
  <c r="I113" i="2" s="1"/>
  <c r="P117" i="2"/>
  <c r="Q117" i="2" s="1"/>
  <c r="B117" i="2" s="1"/>
  <c r="L118" i="2"/>
  <c r="M118" i="2" s="1"/>
  <c r="X121" i="2"/>
  <c r="Y121" i="2" s="1"/>
  <c r="P121" i="2"/>
  <c r="Q121" i="2" s="1"/>
  <c r="H121" i="2"/>
  <c r="I121" i="2" s="1"/>
  <c r="T121" i="2"/>
  <c r="U121" i="2" s="1"/>
  <c r="F121" i="2"/>
  <c r="G121" i="2" s="1"/>
  <c r="L121" i="2"/>
  <c r="M121" i="2" s="1"/>
  <c r="L125" i="2"/>
  <c r="M125" i="2" s="1"/>
  <c r="X127" i="2"/>
  <c r="Y127" i="2" s="1"/>
  <c r="P127" i="2"/>
  <c r="Q127" i="2" s="1"/>
  <c r="H127" i="2"/>
  <c r="I127" i="2" s="1"/>
  <c r="V127" i="2"/>
  <c r="W127" i="2" s="1"/>
  <c r="R127" i="2"/>
  <c r="S127" i="2" s="1"/>
  <c r="L127" i="2"/>
  <c r="M127" i="2" s="1"/>
  <c r="J127" i="2"/>
  <c r="K127" i="2" s="1"/>
  <c r="T127" i="2"/>
  <c r="U127" i="2" s="1"/>
  <c r="L144" i="2"/>
  <c r="M144" i="2" s="1"/>
  <c r="V106" i="2"/>
  <c r="W106" i="2" s="1"/>
  <c r="N106" i="2"/>
  <c r="O106" i="2" s="1"/>
  <c r="F106" i="2"/>
  <c r="G106" i="2" s="1"/>
  <c r="L106" i="2"/>
  <c r="M106" i="2" s="1"/>
  <c r="V114" i="2"/>
  <c r="W114" i="2" s="1"/>
  <c r="N114" i="2"/>
  <c r="O114" i="2" s="1"/>
  <c r="F114" i="2"/>
  <c r="G114" i="2" s="1"/>
  <c r="L114" i="2"/>
  <c r="M114" i="2" s="1"/>
  <c r="V118" i="2"/>
  <c r="W118" i="2" s="1"/>
  <c r="X118" i="2"/>
  <c r="Y118" i="2" s="1"/>
  <c r="L120" i="2"/>
  <c r="M120" i="2" s="1"/>
  <c r="J126" i="2"/>
  <c r="K126" i="2" s="1"/>
  <c r="X131" i="2"/>
  <c r="Y131" i="2" s="1"/>
  <c r="H131" i="2"/>
  <c r="I131" i="2" s="1"/>
  <c r="L131" i="2"/>
  <c r="M131" i="2" s="1"/>
  <c r="E131" i="2"/>
  <c r="P131" i="2" s="1"/>
  <c r="Q131" i="2" s="1"/>
  <c r="J133" i="2"/>
  <c r="K133" i="2" s="1"/>
  <c r="H139" i="2"/>
  <c r="I139" i="2" s="1"/>
  <c r="R139" i="2"/>
  <c r="S139" i="2" s="1"/>
  <c r="E139" i="2"/>
  <c r="X139" i="2" s="1"/>
  <c r="Y139" i="2" s="1"/>
  <c r="X124" i="2"/>
  <c r="Y124" i="2" s="1"/>
  <c r="T124" i="2"/>
  <c r="U124" i="2" s="1"/>
  <c r="X129" i="2"/>
  <c r="Y129" i="2" s="1"/>
  <c r="H129" i="2"/>
  <c r="I129" i="2" s="1"/>
  <c r="R129" i="2"/>
  <c r="S129" i="2" s="1"/>
  <c r="E129" i="2"/>
  <c r="P129" i="2" s="1"/>
  <c r="Q129" i="2" s="1"/>
  <c r="P118" i="2"/>
  <c r="Q118" i="2" s="1"/>
  <c r="P122" i="2"/>
  <c r="Q122" i="2" s="1"/>
  <c r="E137" i="2"/>
  <c r="H137" i="2" s="1"/>
  <c r="I137" i="2" s="1"/>
  <c r="P145" i="2"/>
  <c r="Q145" i="2" s="1"/>
  <c r="V145" i="2"/>
  <c r="W145" i="2" s="1"/>
  <c r="L145" i="2"/>
  <c r="M145" i="2" s="1"/>
  <c r="E145" i="2"/>
  <c r="J145" i="2" s="1"/>
  <c r="K145" i="2" s="1"/>
  <c r="H109" i="2"/>
  <c r="I109" i="2" s="1"/>
  <c r="V113" i="2"/>
  <c r="W113" i="2" s="1"/>
  <c r="N113" i="2"/>
  <c r="O113" i="2" s="1"/>
  <c r="F113" i="2"/>
  <c r="G113" i="2" s="1"/>
  <c r="L113" i="2"/>
  <c r="M113" i="2" s="1"/>
  <c r="V119" i="2"/>
  <c r="W119" i="2" s="1"/>
  <c r="T122" i="2"/>
  <c r="U122" i="2" s="1"/>
  <c r="E124" i="2"/>
  <c r="R124" i="2" s="1"/>
  <c r="S124" i="2" s="1"/>
  <c r="X125" i="2"/>
  <c r="Y125" i="2" s="1"/>
  <c r="P125" i="2"/>
  <c r="Q125" i="2" s="1"/>
  <c r="H125" i="2"/>
  <c r="I125" i="2" s="1"/>
  <c r="J125" i="2"/>
  <c r="K125" i="2" s="1"/>
  <c r="E125" i="2"/>
  <c r="V125" i="2"/>
  <c r="W125" i="2" s="1"/>
  <c r="R126" i="2"/>
  <c r="S126" i="2" s="1"/>
  <c r="J129" i="2"/>
  <c r="K129" i="2" s="1"/>
  <c r="L132" i="2"/>
  <c r="M132" i="2" s="1"/>
  <c r="T133" i="2"/>
  <c r="U133" i="2" s="1"/>
  <c r="L140" i="2"/>
  <c r="M140" i="2" s="1"/>
  <c r="H118" i="2"/>
  <c r="I118" i="2" s="1"/>
  <c r="P120" i="2"/>
  <c r="Q120" i="2" s="1"/>
  <c r="E120" i="2"/>
  <c r="V120" i="2" s="1"/>
  <c r="W120" i="2" s="1"/>
  <c r="T120" i="2"/>
  <c r="U120" i="2" s="1"/>
  <c r="E122" i="2"/>
  <c r="J122" i="2" s="1"/>
  <c r="K122" i="2" s="1"/>
  <c r="L129" i="2"/>
  <c r="M129" i="2" s="1"/>
  <c r="P135" i="2"/>
  <c r="Q135" i="2" s="1"/>
  <c r="V135" i="2"/>
  <c r="W135" i="2" s="1"/>
  <c r="L135" i="2"/>
  <c r="M135" i="2" s="1"/>
  <c r="E135" i="2"/>
  <c r="H135" i="2" s="1"/>
  <c r="I135" i="2" s="1"/>
  <c r="H143" i="2"/>
  <c r="I143" i="2" s="1"/>
  <c r="R143" i="2"/>
  <c r="S143" i="2" s="1"/>
  <c r="E143" i="2"/>
  <c r="J143" i="2" s="1"/>
  <c r="K143" i="2" s="1"/>
  <c r="F116" i="2"/>
  <c r="G116" i="2" s="1"/>
  <c r="N116" i="2"/>
  <c r="O116" i="2" s="1"/>
  <c r="F117" i="2"/>
  <c r="G117" i="2" s="1"/>
  <c r="N117" i="2"/>
  <c r="O117" i="2" s="1"/>
  <c r="F118" i="2"/>
  <c r="G118" i="2" s="1"/>
  <c r="N118" i="2"/>
  <c r="O118" i="2" s="1"/>
  <c r="F119" i="2"/>
  <c r="G119" i="2" s="1"/>
  <c r="N119" i="2"/>
  <c r="O119" i="2" s="1"/>
  <c r="X123" i="2"/>
  <c r="Y123" i="2" s="1"/>
  <c r="P123" i="2"/>
  <c r="Q123" i="2" s="1"/>
  <c r="H123" i="2"/>
  <c r="I123" i="2" s="1"/>
  <c r="N123" i="2"/>
  <c r="O123" i="2" s="1"/>
  <c r="F126" i="2"/>
  <c r="G126" i="2" s="1"/>
  <c r="X128" i="2"/>
  <c r="Y128" i="2" s="1"/>
  <c r="B128" i="2" s="1"/>
  <c r="P128" i="2"/>
  <c r="Q128" i="2" s="1"/>
  <c r="H128" i="2"/>
  <c r="I128" i="2" s="1"/>
  <c r="V128" i="2"/>
  <c r="W128" i="2" s="1"/>
  <c r="N128" i="2"/>
  <c r="O128" i="2" s="1"/>
  <c r="F128" i="2"/>
  <c r="G128" i="2" s="1"/>
  <c r="X130" i="2"/>
  <c r="Y130" i="2" s="1"/>
  <c r="P130" i="2"/>
  <c r="Q130" i="2" s="1"/>
  <c r="H130" i="2"/>
  <c r="I130" i="2" s="1"/>
  <c r="V130" i="2"/>
  <c r="W130" i="2" s="1"/>
  <c r="N130" i="2"/>
  <c r="O130" i="2" s="1"/>
  <c r="F130" i="2"/>
  <c r="G130" i="2" s="1"/>
  <c r="X132" i="2"/>
  <c r="Y132" i="2" s="1"/>
  <c r="P132" i="2"/>
  <c r="Q132" i="2" s="1"/>
  <c r="H132" i="2"/>
  <c r="I132" i="2" s="1"/>
  <c r="V132" i="2"/>
  <c r="W132" i="2" s="1"/>
  <c r="N132" i="2"/>
  <c r="O132" i="2" s="1"/>
  <c r="F132" i="2"/>
  <c r="G132" i="2" s="1"/>
  <c r="X134" i="2"/>
  <c r="Y134" i="2" s="1"/>
  <c r="P134" i="2"/>
  <c r="Q134" i="2" s="1"/>
  <c r="H134" i="2"/>
  <c r="I134" i="2" s="1"/>
  <c r="V134" i="2"/>
  <c r="W134" i="2" s="1"/>
  <c r="N134" i="2"/>
  <c r="O134" i="2" s="1"/>
  <c r="F134" i="2"/>
  <c r="G134" i="2" s="1"/>
  <c r="X136" i="2"/>
  <c r="Y136" i="2" s="1"/>
  <c r="B136" i="2" s="1"/>
  <c r="P136" i="2"/>
  <c r="Q136" i="2" s="1"/>
  <c r="H136" i="2"/>
  <c r="I136" i="2" s="1"/>
  <c r="V136" i="2"/>
  <c r="W136" i="2" s="1"/>
  <c r="N136" i="2"/>
  <c r="O136" i="2" s="1"/>
  <c r="F136" i="2"/>
  <c r="G136" i="2" s="1"/>
  <c r="X138" i="2"/>
  <c r="Y138" i="2" s="1"/>
  <c r="P138" i="2"/>
  <c r="Q138" i="2" s="1"/>
  <c r="H138" i="2"/>
  <c r="I138" i="2" s="1"/>
  <c r="V138" i="2"/>
  <c r="W138" i="2" s="1"/>
  <c r="N138" i="2"/>
  <c r="O138" i="2" s="1"/>
  <c r="F138" i="2"/>
  <c r="G138" i="2" s="1"/>
  <c r="X140" i="2"/>
  <c r="Y140" i="2" s="1"/>
  <c r="P140" i="2"/>
  <c r="Q140" i="2" s="1"/>
  <c r="H140" i="2"/>
  <c r="I140" i="2" s="1"/>
  <c r="V140" i="2"/>
  <c r="W140" i="2" s="1"/>
  <c r="N140" i="2"/>
  <c r="O140" i="2" s="1"/>
  <c r="F140" i="2"/>
  <c r="G140" i="2" s="1"/>
  <c r="X142" i="2"/>
  <c r="Y142" i="2" s="1"/>
  <c r="P142" i="2"/>
  <c r="Q142" i="2" s="1"/>
  <c r="H142" i="2"/>
  <c r="I142" i="2" s="1"/>
  <c r="V142" i="2"/>
  <c r="W142" i="2" s="1"/>
  <c r="N142" i="2"/>
  <c r="O142" i="2" s="1"/>
  <c r="F142" i="2"/>
  <c r="G142" i="2" s="1"/>
  <c r="X144" i="2"/>
  <c r="Y144" i="2" s="1"/>
  <c r="B144" i="2" s="1"/>
  <c r="P144" i="2"/>
  <c r="Q144" i="2" s="1"/>
  <c r="H144" i="2"/>
  <c r="I144" i="2" s="1"/>
  <c r="V144" i="2"/>
  <c r="W144" i="2" s="1"/>
  <c r="N144" i="2"/>
  <c r="O144" i="2" s="1"/>
  <c r="F144" i="2"/>
  <c r="G144" i="2" s="1"/>
  <c r="X146" i="2"/>
  <c r="Y146" i="2" s="1"/>
  <c r="P146" i="2"/>
  <c r="Q146" i="2" s="1"/>
  <c r="H146" i="2"/>
  <c r="I146" i="2" s="1"/>
  <c r="V146" i="2"/>
  <c r="W146" i="2" s="1"/>
  <c r="N146" i="2"/>
  <c r="O146" i="2" s="1"/>
  <c r="F146" i="2"/>
  <c r="G146" i="2" s="1"/>
  <c r="L147" i="2"/>
  <c r="M147" i="2" s="1"/>
  <c r="T132" i="2"/>
  <c r="U132" i="2" s="1"/>
  <c r="T134" i="2"/>
  <c r="U134" i="2" s="1"/>
  <c r="T136" i="2"/>
  <c r="U136" i="2" s="1"/>
  <c r="T138" i="2"/>
  <c r="U138" i="2" s="1"/>
  <c r="T140" i="2"/>
  <c r="U140" i="2" s="1"/>
  <c r="T142" i="2"/>
  <c r="U142" i="2" s="1"/>
  <c r="T144" i="2"/>
  <c r="U144" i="2" s="1"/>
  <c r="T146" i="2"/>
  <c r="U146" i="2" s="1"/>
  <c r="X126" i="2"/>
  <c r="Y126" i="2" s="1"/>
  <c r="P126" i="2"/>
  <c r="Q126" i="2" s="1"/>
  <c r="H126" i="2"/>
  <c r="I126" i="2" s="1"/>
  <c r="N126" i="2"/>
  <c r="O126" i="2" s="1"/>
  <c r="J128" i="2"/>
  <c r="K128" i="2" s="1"/>
  <c r="J130" i="2"/>
  <c r="K130" i="2" s="1"/>
  <c r="J132" i="2"/>
  <c r="K132" i="2" s="1"/>
  <c r="J134" i="2"/>
  <c r="K134" i="2" s="1"/>
  <c r="J136" i="2"/>
  <c r="K136" i="2" s="1"/>
  <c r="J138" i="2"/>
  <c r="K138" i="2" s="1"/>
  <c r="J140" i="2"/>
  <c r="K140" i="2" s="1"/>
  <c r="J142" i="2"/>
  <c r="K142" i="2" s="1"/>
  <c r="J144" i="2"/>
  <c r="K144" i="2" s="1"/>
  <c r="J146" i="2"/>
  <c r="K146" i="2" s="1"/>
  <c r="F147" i="2"/>
  <c r="G147" i="2" s="1"/>
  <c r="N147" i="2"/>
  <c r="O147" i="2" s="1"/>
  <c r="V147" i="2"/>
  <c r="W147" i="2" s="1"/>
  <c r="B147" i="2" s="1"/>
  <c r="H147" i="2"/>
  <c r="I147" i="2" s="1"/>
  <c r="P147" i="2"/>
  <c r="Q147" i="2" s="1"/>
  <c r="T4" i="2" l="1"/>
  <c r="U4" i="2" s="1"/>
  <c r="X4" i="2"/>
  <c r="Y4" i="2" s="1"/>
  <c r="F4" i="2"/>
  <c r="G4" i="2" s="1"/>
  <c r="J4" i="2"/>
  <c r="K4" i="2" s="1"/>
  <c r="H4" i="2"/>
  <c r="I4" i="2" s="1"/>
  <c r="N4" i="2"/>
  <c r="O4" i="2" s="1"/>
  <c r="L4" i="2"/>
  <c r="R4" i="2"/>
  <c r="S4" i="2" s="1"/>
  <c r="P4" i="2"/>
  <c r="Q4" i="2" s="1"/>
  <c r="R87" i="2"/>
  <c r="S87" i="2" s="1"/>
  <c r="L87" i="2"/>
  <c r="M87" i="2" s="1"/>
  <c r="J87" i="2"/>
  <c r="K87" i="2" s="1"/>
  <c r="P87" i="2"/>
  <c r="Q87" i="2" s="1"/>
  <c r="F87" i="2"/>
  <c r="G87" i="2" s="1"/>
  <c r="V87" i="2"/>
  <c r="W87" i="2" s="1"/>
  <c r="T87" i="2"/>
  <c r="U87" i="2" s="1"/>
  <c r="T52" i="2"/>
  <c r="U52" i="2" s="1"/>
  <c r="P52" i="2"/>
  <c r="Q52" i="2" s="1"/>
  <c r="V52" i="2"/>
  <c r="W52" i="2" s="1"/>
  <c r="H52" i="2"/>
  <c r="I52" i="2" s="1"/>
  <c r="X52" i="2"/>
  <c r="Y52" i="2" s="1"/>
  <c r="F52" i="2"/>
  <c r="G52" i="2" s="1"/>
  <c r="R52" i="2"/>
  <c r="S52" i="2" s="1"/>
  <c r="L52" i="2"/>
  <c r="M52" i="2" s="1"/>
  <c r="J52" i="2"/>
  <c r="K52" i="2" s="1"/>
  <c r="F143" i="2"/>
  <c r="G143" i="2" s="1"/>
  <c r="R135" i="2"/>
  <c r="S135" i="2" s="1"/>
  <c r="J124" i="2"/>
  <c r="K124" i="2" s="1"/>
  <c r="X120" i="2"/>
  <c r="Y120" i="2" s="1"/>
  <c r="R145" i="2"/>
  <c r="S145" i="2" s="1"/>
  <c r="L137" i="2"/>
  <c r="M137" i="2" s="1"/>
  <c r="V124" i="2"/>
  <c r="W124" i="2" s="1"/>
  <c r="F129" i="2"/>
  <c r="G129" i="2" s="1"/>
  <c r="L124" i="2"/>
  <c r="M124" i="2" s="1"/>
  <c r="F139" i="2"/>
  <c r="G139" i="2" s="1"/>
  <c r="R131" i="2"/>
  <c r="S131" i="2" s="1"/>
  <c r="B118" i="2"/>
  <c r="H141" i="2"/>
  <c r="I141" i="2" s="1"/>
  <c r="V111" i="2"/>
  <c r="W111" i="2" s="1"/>
  <c r="B101" i="2"/>
  <c r="L111" i="2"/>
  <c r="M111" i="2" s="1"/>
  <c r="R102" i="2"/>
  <c r="S102" i="2" s="1"/>
  <c r="B92" i="2"/>
  <c r="B90" i="2"/>
  <c r="T75" i="2"/>
  <c r="U75" i="2" s="1"/>
  <c r="T102" i="2"/>
  <c r="U102" i="2" s="1"/>
  <c r="N52" i="2"/>
  <c r="O52" i="2" s="1"/>
  <c r="T44" i="2"/>
  <c r="U44" i="2" s="1"/>
  <c r="P44" i="2"/>
  <c r="Q44" i="2" s="1"/>
  <c r="V44" i="2"/>
  <c r="W44" i="2" s="1"/>
  <c r="H44" i="2"/>
  <c r="I44" i="2" s="1"/>
  <c r="L44" i="2"/>
  <c r="M44" i="2" s="1"/>
  <c r="X44" i="2"/>
  <c r="Y44" i="2" s="1"/>
  <c r="F44" i="2"/>
  <c r="G44" i="2" s="1"/>
  <c r="R44" i="2"/>
  <c r="S44" i="2" s="1"/>
  <c r="J44" i="2"/>
  <c r="K44" i="2" s="1"/>
  <c r="R28" i="2"/>
  <c r="S28" i="2" s="1"/>
  <c r="J28" i="2"/>
  <c r="K28" i="2" s="1"/>
  <c r="T28" i="2"/>
  <c r="U28" i="2" s="1"/>
  <c r="L28" i="2"/>
  <c r="M28" i="2" s="1"/>
  <c r="H28" i="2"/>
  <c r="I28" i="2" s="1"/>
  <c r="N28" i="2"/>
  <c r="O28" i="2" s="1"/>
  <c r="P28" i="2"/>
  <c r="Q28" i="2" s="1"/>
  <c r="X28" i="2"/>
  <c r="Y28" i="2" s="1"/>
  <c r="V28" i="2"/>
  <c r="W28" i="2" s="1"/>
  <c r="X137" i="2"/>
  <c r="Y137" i="2" s="1"/>
  <c r="T46" i="2"/>
  <c r="U46" i="2" s="1"/>
  <c r="P46" i="2"/>
  <c r="Q46" i="2" s="1"/>
  <c r="F46" i="2"/>
  <c r="G46" i="2" s="1"/>
  <c r="H46" i="2"/>
  <c r="I46" i="2" s="1"/>
  <c r="X46" i="2"/>
  <c r="Y46" i="2" s="1"/>
  <c r="R46" i="2"/>
  <c r="S46" i="2" s="1"/>
  <c r="J46" i="2"/>
  <c r="K46" i="2" s="1"/>
  <c r="V46" i="2"/>
  <c r="W46" i="2" s="1"/>
  <c r="L46" i="2"/>
  <c r="M46" i="2" s="1"/>
  <c r="N46" i="2"/>
  <c r="O46" i="2" s="1"/>
  <c r="B146" i="2"/>
  <c r="B138" i="2"/>
  <c r="B130" i="2"/>
  <c r="N143" i="2"/>
  <c r="O143" i="2" s="1"/>
  <c r="F135" i="2"/>
  <c r="G135" i="2" s="1"/>
  <c r="V122" i="2"/>
  <c r="W122" i="2" s="1"/>
  <c r="T125" i="2"/>
  <c r="U125" i="2" s="1"/>
  <c r="R125" i="2"/>
  <c r="S125" i="2" s="1"/>
  <c r="F125" i="2"/>
  <c r="G125" i="2" s="1"/>
  <c r="F145" i="2"/>
  <c r="G145" i="2" s="1"/>
  <c r="R137" i="2"/>
  <c r="S137" i="2" s="1"/>
  <c r="N129" i="2"/>
  <c r="O129" i="2" s="1"/>
  <c r="H124" i="2"/>
  <c r="I124" i="2" s="1"/>
  <c r="N139" i="2"/>
  <c r="O139" i="2" s="1"/>
  <c r="F131" i="2"/>
  <c r="G131" i="2" s="1"/>
  <c r="X141" i="2"/>
  <c r="Y141" i="2" s="1"/>
  <c r="T143" i="2"/>
  <c r="U143" i="2" s="1"/>
  <c r="R100" i="2"/>
  <c r="S100" i="2" s="1"/>
  <c r="F100" i="2"/>
  <c r="G100" i="2" s="1"/>
  <c r="N100" i="2"/>
  <c r="O100" i="2" s="1"/>
  <c r="L102" i="2"/>
  <c r="M102" i="2" s="1"/>
  <c r="V93" i="2"/>
  <c r="W93" i="2" s="1"/>
  <c r="J93" i="2"/>
  <c r="K93" i="2" s="1"/>
  <c r="X93" i="2"/>
  <c r="Y93" i="2" s="1"/>
  <c r="N93" i="2"/>
  <c r="O93" i="2" s="1"/>
  <c r="T93" i="2"/>
  <c r="U93" i="2" s="1"/>
  <c r="B58" i="2"/>
  <c r="J67" i="2"/>
  <c r="K67" i="2" s="1"/>
  <c r="T67" i="2"/>
  <c r="U67" i="2" s="1"/>
  <c r="L67" i="2"/>
  <c r="M67" i="2" s="1"/>
  <c r="F67" i="2"/>
  <c r="G67" i="2" s="1"/>
  <c r="R67" i="2"/>
  <c r="S67" i="2" s="1"/>
  <c r="P67" i="2"/>
  <c r="Q67" i="2" s="1"/>
  <c r="H67" i="2"/>
  <c r="I67" i="2" s="1"/>
  <c r="V67" i="2"/>
  <c r="W67" i="2" s="1"/>
  <c r="B67" i="2" s="1"/>
  <c r="N67" i="2"/>
  <c r="O67" i="2" s="1"/>
  <c r="N44" i="2"/>
  <c r="O44" i="2" s="1"/>
  <c r="B27" i="2"/>
  <c r="B126" i="2"/>
  <c r="V143" i="2"/>
  <c r="W143" i="2" s="1"/>
  <c r="N135" i="2"/>
  <c r="O135" i="2" s="1"/>
  <c r="R122" i="2"/>
  <c r="S122" i="2" s="1"/>
  <c r="F122" i="2"/>
  <c r="G122" i="2" s="1"/>
  <c r="N145" i="2"/>
  <c r="O145" i="2" s="1"/>
  <c r="F137" i="2"/>
  <c r="G137" i="2" s="1"/>
  <c r="H122" i="2"/>
  <c r="I122" i="2" s="1"/>
  <c r="V129" i="2"/>
  <c r="W129" i="2" s="1"/>
  <c r="P124" i="2"/>
  <c r="Q124" i="2" s="1"/>
  <c r="B124" i="2" s="1"/>
  <c r="V139" i="2"/>
  <c r="W139" i="2" s="1"/>
  <c r="B139" i="2" s="1"/>
  <c r="N131" i="2"/>
  <c r="O131" i="2" s="1"/>
  <c r="B109" i="2"/>
  <c r="H133" i="2"/>
  <c r="I133" i="2" s="1"/>
  <c r="R133" i="2"/>
  <c r="S133" i="2" s="1"/>
  <c r="T129" i="2"/>
  <c r="U129" i="2" s="1"/>
  <c r="N125" i="2"/>
  <c r="O125" i="2" s="1"/>
  <c r="V102" i="2"/>
  <c r="W102" i="2" s="1"/>
  <c r="N87" i="2"/>
  <c r="O87" i="2" s="1"/>
  <c r="B108" i="2"/>
  <c r="V100" i="2"/>
  <c r="W100" i="2" s="1"/>
  <c r="B100" i="2" s="1"/>
  <c r="V80" i="2"/>
  <c r="W80" i="2" s="1"/>
  <c r="B140" i="2"/>
  <c r="B132" i="2"/>
  <c r="N137" i="2"/>
  <c r="O137" i="2" s="1"/>
  <c r="J120" i="2"/>
  <c r="K120" i="2" s="1"/>
  <c r="P141" i="2"/>
  <c r="Q141" i="2" s="1"/>
  <c r="J141" i="2"/>
  <c r="K141" i="2" s="1"/>
  <c r="F141" i="2"/>
  <c r="G141" i="2" s="1"/>
  <c r="H87" i="2"/>
  <c r="I87" i="2" s="1"/>
  <c r="R77" i="2"/>
  <c r="S77" i="2" s="1"/>
  <c r="J77" i="2"/>
  <c r="K77" i="2" s="1"/>
  <c r="F77" i="2"/>
  <c r="G77" i="2" s="1"/>
  <c r="H77" i="2"/>
  <c r="I77" i="2" s="1"/>
  <c r="X77" i="2"/>
  <c r="Y77" i="2" s="1"/>
  <c r="L77" i="2"/>
  <c r="M77" i="2" s="1"/>
  <c r="T63" i="2"/>
  <c r="U63" i="2" s="1"/>
  <c r="J63" i="2"/>
  <c r="K63" i="2" s="1"/>
  <c r="L63" i="2"/>
  <c r="M63" i="2" s="1"/>
  <c r="R63" i="2"/>
  <c r="S63" i="2" s="1"/>
  <c r="F63" i="2"/>
  <c r="G63" i="2" s="1"/>
  <c r="V63" i="2"/>
  <c r="W63" i="2" s="1"/>
  <c r="H63" i="2"/>
  <c r="I63" i="2" s="1"/>
  <c r="N63" i="2"/>
  <c r="O63" i="2" s="1"/>
  <c r="X63" i="2"/>
  <c r="Y63" i="2" s="1"/>
  <c r="P63" i="2"/>
  <c r="Q63" i="2" s="1"/>
  <c r="H95" i="2"/>
  <c r="I95" i="2" s="1"/>
  <c r="T95" i="2"/>
  <c r="U95" i="2" s="1"/>
  <c r="F95" i="2"/>
  <c r="G95" i="2" s="1"/>
  <c r="R95" i="2"/>
  <c r="S95" i="2" s="1"/>
  <c r="V95" i="2"/>
  <c r="W95" i="2" s="1"/>
  <c r="J95" i="2"/>
  <c r="K95" i="2" s="1"/>
  <c r="X95" i="2"/>
  <c r="Y95" i="2" s="1"/>
  <c r="P95" i="2"/>
  <c r="Q95" i="2" s="1"/>
  <c r="F102" i="2"/>
  <c r="G102" i="2" s="1"/>
  <c r="J102" i="2"/>
  <c r="K102" i="2" s="1"/>
  <c r="H102" i="2"/>
  <c r="I102" i="2" s="1"/>
  <c r="B123" i="2"/>
  <c r="P143" i="2"/>
  <c r="Q143" i="2" s="1"/>
  <c r="H145" i="2"/>
  <c r="I145" i="2" s="1"/>
  <c r="V137" i="2"/>
  <c r="W137" i="2" s="1"/>
  <c r="X122" i="2"/>
  <c r="Y122" i="2" s="1"/>
  <c r="L122" i="2"/>
  <c r="M122" i="2" s="1"/>
  <c r="L141" i="2"/>
  <c r="M141" i="2" s="1"/>
  <c r="F133" i="2"/>
  <c r="G133" i="2" s="1"/>
  <c r="B97" i="2"/>
  <c r="N122" i="2"/>
  <c r="O122" i="2" s="1"/>
  <c r="X102" i="2"/>
  <c r="Y102" i="2" s="1"/>
  <c r="X87" i="2"/>
  <c r="Y87" i="2" s="1"/>
  <c r="B87" i="2" s="1"/>
  <c r="B94" i="2"/>
  <c r="F69" i="2"/>
  <c r="G69" i="2" s="1"/>
  <c r="L69" i="2"/>
  <c r="M69" i="2" s="1"/>
  <c r="B69" i="2" s="1"/>
  <c r="P69" i="2"/>
  <c r="Q69" i="2" s="1"/>
  <c r="T69" i="2"/>
  <c r="U69" i="2" s="1"/>
  <c r="H69" i="2"/>
  <c r="I69" i="2" s="1"/>
  <c r="R69" i="2"/>
  <c r="S69" i="2" s="1"/>
  <c r="V69" i="2"/>
  <c r="W69" i="2" s="1"/>
  <c r="N69" i="2"/>
  <c r="O69" i="2" s="1"/>
  <c r="N95" i="2"/>
  <c r="O95" i="2" s="1"/>
  <c r="B134" i="2"/>
  <c r="X143" i="2"/>
  <c r="Y143" i="2" s="1"/>
  <c r="N120" i="2"/>
  <c r="O120" i="2" s="1"/>
  <c r="F120" i="2"/>
  <c r="G120" i="2" s="1"/>
  <c r="B125" i="2"/>
  <c r="B129" i="2"/>
  <c r="J139" i="2"/>
  <c r="K139" i="2" s="1"/>
  <c r="T139" i="2"/>
  <c r="U139" i="2" s="1"/>
  <c r="P139" i="2"/>
  <c r="Q139" i="2" s="1"/>
  <c r="B114" i="2"/>
  <c r="R141" i="2"/>
  <c r="S141" i="2" s="1"/>
  <c r="R111" i="2"/>
  <c r="S111" i="2" s="1"/>
  <c r="T111" i="2"/>
  <c r="U111" i="2" s="1"/>
  <c r="N111" i="2"/>
  <c r="O111" i="2" s="1"/>
  <c r="P111" i="2"/>
  <c r="Q111" i="2" s="1"/>
  <c r="B106" i="2"/>
  <c r="R96" i="2"/>
  <c r="S96" i="2" s="1"/>
  <c r="N96" i="2"/>
  <c r="O96" i="2" s="1"/>
  <c r="F96" i="2"/>
  <c r="G96" i="2" s="1"/>
  <c r="H96" i="2"/>
  <c r="I96" i="2" s="1"/>
  <c r="V96" i="2"/>
  <c r="W96" i="2" s="1"/>
  <c r="B96" i="2" s="1"/>
  <c r="R80" i="2"/>
  <c r="S80" i="2" s="1"/>
  <c r="H80" i="2"/>
  <c r="I80" i="2" s="1"/>
  <c r="X80" i="2"/>
  <c r="Y80" i="2" s="1"/>
  <c r="J80" i="2"/>
  <c r="K80" i="2" s="1"/>
  <c r="F80" i="2"/>
  <c r="G80" i="2" s="1"/>
  <c r="L80" i="2"/>
  <c r="M80" i="2" s="1"/>
  <c r="N80" i="2"/>
  <c r="O80" i="2" s="1"/>
  <c r="P80" i="2"/>
  <c r="Q80" i="2" s="1"/>
  <c r="L85" i="2"/>
  <c r="M85" i="2" s="1"/>
  <c r="T85" i="2"/>
  <c r="U85" i="2" s="1"/>
  <c r="B85" i="2" s="1"/>
  <c r="F85" i="2"/>
  <c r="G85" i="2" s="1"/>
  <c r="J85" i="2"/>
  <c r="K85" i="2" s="1"/>
  <c r="P85" i="2"/>
  <c r="Q85" i="2" s="1"/>
  <c r="R85" i="2"/>
  <c r="S85" i="2" s="1"/>
  <c r="H85" i="2"/>
  <c r="I85" i="2" s="1"/>
  <c r="N85" i="2"/>
  <c r="O85" i="2" s="1"/>
  <c r="R75" i="2"/>
  <c r="S75" i="2" s="1"/>
  <c r="J75" i="2"/>
  <c r="K75" i="2" s="1"/>
  <c r="L75" i="2"/>
  <c r="M75" i="2" s="1"/>
  <c r="X75" i="2"/>
  <c r="Y75" i="2" s="1"/>
  <c r="V75" i="2"/>
  <c r="W75" i="2" s="1"/>
  <c r="H75" i="2"/>
  <c r="I75" i="2" s="1"/>
  <c r="P75" i="2"/>
  <c r="Q75" i="2" s="1"/>
  <c r="R83" i="2"/>
  <c r="S83" i="2" s="1"/>
  <c r="X83" i="2"/>
  <c r="Y83" i="2" s="1"/>
  <c r="J83" i="2"/>
  <c r="K83" i="2" s="1"/>
  <c r="H83" i="2"/>
  <c r="I83" i="2" s="1"/>
  <c r="N83" i="2"/>
  <c r="O83" i="2" s="1"/>
  <c r="F83" i="2"/>
  <c r="G83" i="2" s="1"/>
  <c r="V83" i="2"/>
  <c r="W83" i="2" s="1"/>
  <c r="L83" i="2"/>
  <c r="M83" i="2" s="1"/>
  <c r="T83" i="2"/>
  <c r="U83" i="2" s="1"/>
  <c r="J137" i="2"/>
  <c r="K137" i="2" s="1"/>
  <c r="T137" i="2"/>
  <c r="U137" i="2" s="1"/>
  <c r="B142" i="2"/>
  <c r="L143" i="2"/>
  <c r="M143" i="2" s="1"/>
  <c r="J135" i="2"/>
  <c r="K135" i="2" s="1"/>
  <c r="T135" i="2"/>
  <c r="U135" i="2" s="1"/>
  <c r="X135" i="2"/>
  <c r="Y135" i="2" s="1"/>
  <c r="H120" i="2"/>
  <c r="I120" i="2" s="1"/>
  <c r="X145" i="2"/>
  <c r="Y145" i="2" s="1"/>
  <c r="B145" i="2" s="1"/>
  <c r="P137" i="2"/>
  <c r="Q137" i="2" s="1"/>
  <c r="F124" i="2"/>
  <c r="G124" i="2" s="1"/>
  <c r="L139" i="2"/>
  <c r="M139" i="2" s="1"/>
  <c r="J131" i="2"/>
  <c r="K131" i="2" s="1"/>
  <c r="T131" i="2"/>
  <c r="U131" i="2" s="1"/>
  <c r="V131" i="2"/>
  <c r="W131" i="2" s="1"/>
  <c r="B131" i="2" s="1"/>
  <c r="N141" i="2"/>
  <c r="O141" i="2" s="1"/>
  <c r="V133" i="2"/>
  <c r="W133" i="2" s="1"/>
  <c r="B133" i="2" s="1"/>
  <c r="B115" i="2"/>
  <c r="X111" i="2"/>
  <c r="Y111" i="2" s="1"/>
  <c r="B111" i="2" s="1"/>
  <c r="B119" i="2"/>
  <c r="T145" i="2"/>
  <c r="U145" i="2" s="1"/>
  <c r="P96" i="2"/>
  <c r="Q96" i="2" s="1"/>
  <c r="B104" i="2"/>
  <c r="L96" i="2"/>
  <c r="M96" i="2" s="1"/>
  <c r="N102" i="2"/>
  <c r="O102" i="2" s="1"/>
  <c r="V77" i="2"/>
  <c r="W77" i="2" s="1"/>
  <c r="R74" i="2"/>
  <c r="S74" i="2" s="1"/>
  <c r="J74" i="2"/>
  <c r="K74" i="2" s="1"/>
  <c r="L74" i="2"/>
  <c r="M74" i="2" s="1"/>
  <c r="N74" i="2"/>
  <c r="O74" i="2" s="1"/>
  <c r="X74" i="2"/>
  <c r="Y74" i="2" s="1"/>
  <c r="T77" i="2"/>
  <c r="U77" i="2" s="1"/>
  <c r="P83" i="2"/>
  <c r="Q83" i="2" s="1"/>
  <c r="T54" i="2"/>
  <c r="U54" i="2" s="1"/>
  <c r="P54" i="2"/>
  <c r="Q54" i="2" s="1"/>
  <c r="L54" i="2"/>
  <c r="M54" i="2" s="1"/>
  <c r="F54" i="2"/>
  <c r="G54" i="2" s="1"/>
  <c r="H54" i="2"/>
  <c r="I54" i="2" s="1"/>
  <c r="X54" i="2"/>
  <c r="Y54" i="2" s="1"/>
  <c r="R54" i="2"/>
  <c r="S54" i="2" s="1"/>
  <c r="J54" i="2"/>
  <c r="K54" i="2" s="1"/>
  <c r="V54" i="2"/>
  <c r="W54" i="2" s="1"/>
  <c r="N54" i="2"/>
  <c r="O54" i="2" s="1"/>
  <c r="F79" i="2"/>
  <c r="G79" i="2" s="1"/>
  <c r="T48" i="2"/>
  <c r="U48" i="2" s="1"/>
  <c r="P48" i="2"/>
  <c r="Q48" i="2" s="1"/>
  <c r="J64" i="2"/>
  <c r="K64" i="2" s="1"/>
  <c r="P64" i="2"/>
  <c r="Q64" i="2" s="1"/>
  <c r="H50" i="2"/>
  <c r="I50" i="2" s="1"/>
  <c r="V18" i="2"/>
  <c r="W18" i="2" s="1"/>
  <c r="B39" i="2"/>
  <c r="B6" i="2"/>
  <c r="H18" i="2"/>
  <c r="I18" i="2" s="1"/>
  <c r="F37" i="2"/>
  <c r="G37" i="2" s="1"/>
  <c r="J40" i="2"/>
  <c r="K40" i="2" s="1"/>
  <c r="L16" i="2"/>
  <c r="M16" i="2" s="1"/>
  <c r="M4" i="2"/>
  <c r="M10" i="1"/>
  <c r="M27" i="1" s="1"/>
  <c r="T9" i="2"/>
  <c r="U9" i="2" s="1"/>
  <c r="N91" i="2"/>
  <c r="O91" i="2" s="1"/>
  <c r="B91" i="2" s="1"/>
  <c r="V86" i="2"/>
  <c r="W86" i="2" s="1"/>
  <c r="B86" i="2" s="1"/>
  <c r="N86" i="2"/>
  <c r="O86" i="2" s="1"/>
  <c r="R89" i="2"/>
  <c r="S89" i="2" s="1"/>
  <c r="V89" i="2"/>
  <c r="W89" i="2" s="1"/>
  <c r="B89" i="2" s="1"/>
  <c r="F48" i="2"/>
  <c r="G48" i="2" s="1"/>
  <c r="L60" i="2"/>
  <c r="M60" i="2" s="1"/>
  <c r="L79" i="2"/>
  <c r="M79" i="2" s="1"/>
  <c r="X53" i="2"/>
  <c r="Y53" i="2" s="1"/>
  <c r="L53" i="2"/>
  <c r="M53" i="2" s="1"/>
  <c r="H53" i="2"/>
  <c r="I53" i="2" s="1"/>
  <c r="X45" i="2"/>
  <c r="Y45" i="2" s="1"/>
  <c r="L45" i="2"/>
  <c r="M45" i="2" s="1"/>
  <c r="H45" i="2"/>
  <c r="I45" i="2" s="1"/>
  <c r="T64" i="2"/>
  <c r="U64" i="2" s="1"/>
  <c r="X64" i="2"/>
  <c r="Y64" i="2" s="1"/>
  <c r="X48" i="2"/>
  <c r="Y48" i="2" s="1"/>
  <c r="X18" i="2"/>
  <c r="Y18" i="2" s="1"/>
  <c r="P45" i="2"/>
  <c r="Q45" i="2" s="1"/>
  <c r="N37" i="2"/>
  <c r="O37" i="2" s="1"/>
  <c r="H29" i="2"/>
  <c r="I29" i="2" s="1"/>
  <c r="H15" i="2"/>
  <c r="I15" i="2" s="1"/>
  <c r="R31" i="2"/>
  <c r="S31" i="2" s="1"/>
  <c r="J15" i="2"/>
  <c r="K15" i="2" s="1"/>
  <c r="B15" i="2" s="1"/>
  <c r="J35" i="2"/>
  <c r="K35" i="2" s="1"/>
  <c r="L48" i="2"/>
  <c r="M48" i="2" s="1"/>
  <c r="R40" i="2"/>
  <c r="S40" i="2" s="1"/>
  <c r="J19" i="2"/>
  <c r="K19" i="2" s="1"/>
  <c r="F9" i="2"/>
  <c r="G9" i="2" s="1"/>
  <c r="H9" i="2"/>
  <c r="I9" i="2" s="1"/>
  <c r="F91" i="2"/>
  <c r="G91" i="2" s="1"/>
  <c r="V84" i="2"/>
  <c r="W84" i="2" s="1"/>
  <c r="N79" i="2"/>
  <c r="O79" i="2" s="1"/>
  <c r="R71" i="2"/>
  <c r="S71" i="2" s="1"/>
  <c r="L71" i="2"/>
  <c r="M71" i="2" s="1"/>
  <c r="T71" i="2"/>
  <c r="U71" i="2" s="1"/>
  <c r="B71" i="2" s="1"/>
  <c r="R65" i="2"/>
  <c r="S65" i="2" s="1"/>
  <c r="V65" i="2"/>
  <c r="W65" i="2" s="1"/>
  <c r="L65" i="2"/>
  <c r="M65" i="2" s="1"/>
  <c r="F65" i="2"/>
  <c r="G65" i="2" s="1"/>
  <c r="R73" i="2"/>
  <c r="S73" i="2" s="1"/>
  <c r="P73" i="2"/>
  <c r="Q73" i="2" s="1"/>
  <c r="F89" i="2"/>
  <c r="G89" i="2" s="1"/>
  <c r="X107" i="2"/>
  <c r="Y107" i="2" s="1"/>
  <c r="F86" i="2"/>
  <c r="G86" i="2" s="1"/>
  <c r="H89" i="2"/>
  <c r="I89" i="2" s="1"/>
  <c r="L78" i="2"/>
  <c r="M78" i="2" s="1"/>
  <c r="R78" i="2"/>
  <c r="S78" i="2" s="1"/>
  <c r="L68" i="2"/>
  <c r="M68" i="2" s="1"/>
  <c r="T68" i="2"/>
  <c r="U68" i="2" s="1"/>
  <c r="B68" i="2" s="1"/>
  <c r="J68" i="2"/>
  <c r="K68" i="2" s="1"/>
  <c r="T50" i="2"/>
  <c r="U50" i="2" s="1"/>
  <c r="P50" i="2"/>
  <c r="Q50" i="2" s="1"/>
  <c r="N48" i="2"/>
  <c r="O48" i="2" s="1"/>
  <c r="H36" i="2"/>
  <c r="I36" i="2" s="1"/>
  <c r="P34" i="2"/>
  <c r="Q34" i="2" s="1"/>
  <c r="F34" i="2"/>
  <c r="G34" i="2" s="1"/>
  <c r="V34" i="2"/>
  <c r="W34" i="2" s="1"/>
  <c r="L34" i="2"/>
  <c r="M34" i="2" s="1"/>
  <c r="X34" i="2"/>
  <c r="Y34" i="2" s="1"/>
  <c r="N34" i="2"/>
  <c r="O34" i="2" s="1"/>
  <c r="T59" i="2"/>
  <c r="U59" i="2" s="1"/>
  <c r="F53" i="2"/>
  <c r="G53" i="2" s="1"/>
  <c r="R49" i="2"/>
  <c r="S49" i="2" s="1"/>
  <c r="F45" i="2"/>
  <c r="G45" i="2" s="1"/>
  <c r="V64" i="2"/>
  <c r="W64" i="2" s="1"/>
  <c r="V60" i="2"/>
  <c r="W60" i="2" s="1"/>
  <c r="H48" i="2"/>
  <c r="I48" i="2" s="1"/>
  <c r="H34" i="2"/>
  <c r="I34" i="2" s="1"/>
  <c r="X24" i="2"/>
  <c r="Y24" i="2" s="1"/>
  <c r="P24" i="2"/>
  <c r="Q24" i="2" s="1"/>
  <c r="N24" i="2"/>
  <c r="O24" i="2" s="1"/>
  <c r="H24" i="2"/>
  <c r="I24" i="2" s="1"/>
  <c r="F24" i="2"/>
  <c r="G24" i="2" s="1"/>
  <c r="R59" i="2"/>
  <c r="S59" i="2" s="1"/>
  <c r="X37" i="2"/>
  <c r="Y37" i="2" s="1"/>
  <c r="L18" i="2"/>
  <c r="M18" i="2" s="1"/>
  <c r="L5" i="2"/>
  <c r="M5" i="2" s="1"/>
  <c r="N5" i="2"/>
  <c r="O5" i="2" s="1"/>
  <c r="E5" i="2"/>
  <c r="H5" i="2" s="1"/>
  <c r="I5" i="2" s="1"/>
  <c r="V5" i="2"/>
  <c r="W5" i="2" s="1"/>
  <c r="J5" i="2"/>
  <c r="K5" i="2" s="1"/>
  <c r="P5" i="2"/>
  <c r="Q5" i="2" s="1"/>
  <c r="B4" i="2"/>
  <c r="V37" i="2"/>
  <c r="W37" i="2" s="1"/>
  <c r="P29" i="2"/>
  <c r="Q29" i="2" s="1"/>
  <c r="V31" i="2"/>
  <c r="W31" i="2" s="1"/>
  <c r="N18" i="2"/>
  <c r="O18" i="2" s="1"/>
  <c r="R15" i="2"/>
  <c r="S15" i="2" s="1"/>
  <c r="X26" i="2"/>
  <c r="Y26" i="2" s="1"/>
  <c r="H26" i="2"/>
  <c r="I26" i="2" s="1"/>
  <c r="E26" i="2"/>
  <c r="R26" i="2" s="1"/>
  <c r="S26" i="2" s="1"/>
  <c r="T26" i="2"/>
  <c r="U26" i="2" s="1"/>
  <c r="L26" i="2"/>
  <c r="M26" i="2" s="1"/>
  <c r="V26" i="2"/>
  <c r="W26" i="2" s="1"/>
  <c r="F26" i="2"/>
  <c r="G26" i="2" s="1"/>
  <c r="J13" i="2"/>
  <c r="K13" i="2" s="1"/>
  <c r="N13" i="2"/>
  <c r="O13" i="2" s="1"/>
  <c r="V13" i="2"/>
  <c r="W13" i="2" s="1"/>
  <c r="X40" i="2"/>
  <c r="Y40" i="2" s="1"/>
  <c r="T34" i="2"/>
  <c r="U34" i="2" s="1"/>
  <c r="R19" i="2"/>
  <c r="S19" i="2" s="1"/>
  <c r="N16" i="2"/>
  <c r="O16" i="2" s="1"/>
  <c r="V16" i="2"/>
  <c r="W16" i="2" s="1"/>
  <c r="H16" i="2"/>
  <c r="I16" i="2" s="1"/>
  <c r="R9" i="2"/>
  <c r="S9" i="2" s="1"/>
  <c r="P9" i="2"/>
  <c r="Q9" i="2" s="1"/>
  <c r="B116" i="2"/>
  <c r="B99" i="2"/>
  <c r="H112" i="2"/>
  <c r="I112" i="2" s="1"/>
  <c r="L91" i="2"/>
  <c r="M91" i="2" s="1"/>
  <c r="X84" i="2"/>
  <c r="Y84" i="2" s="1"/>
  <c r="B88" i="2"/>
  <c r="X112" i="2"/>
  <c r="Y112" i="2" s="1"/>
  <c r="B113" i="2"/>
  <c r="B82" i="2"/>
  <c r="T98" i="2"/>
  <c r="U98" i="2" s="1"/>
  <c r="J98" i="2"/>
  <c r="K98" i="2" s="1"/>
  <c r="L98" i="2"/>
  <c r="M98" i="2" s="1"/>
  <c r="V98" i="2"/>
  <c r="W98" i="2" s="1"/>
  <c r="B98" i="2" s="1"/>
  <c r="P79" i="2"/>
  <c r="Q79" i="2" s="1"/>
  <c r="R70" i="2"/>
  <c r="S70" i="2" s="1"/>
  <c r="B70" i="2" s="1"/>
  <c r="L70" i="2"/>
  <c r="M70" i="2" s="1"/>
  <c r="T62" i="2"/>
  <c r="U62" i="2" s="1"/>
  <c r="B62" i="2" s="1"/>
  <c r="N62" i="2"/>
  <c r="O62" i="2" s="1"/>
  <c r="J62" i="2"/>
  <c r="K62" i="2" s="1"/>
  <c r="F71" i="2"/>
  <c r="G71" i="2" s="1"/>
  <c r="H65" i="2"/>
  <c r="I65" i="2" s="1"/>
  <c r="L73" i="2"/>
  <c r="M73" i="2" s="1"/>
  <c r="X73" i="2"/>
  <c r="Y73" i="2" s="1"/>
  <c r="P107" i="2"/>
  <c r="Q107" i="2" s="1"/>
  <c r="T86" i="2"/>
  <c r="U86" i="2" s="1"/>
  <c r="P89" i="2"/>
  <c r="Q89" i="2" s="1"/>
  <c r="N78" i="2"/>
  <c r="O78" i="2" s="1"/>
  <c r="F68" i="2"/>
  <c r="G68" i="2" s="1"/>
  <c r="F50" i="2"/>
  <c r="G50" i="2" s="1"/>
  <c r="V48" i="2"/>
  <c r="W48" i="2" s="1"/>
  <c r="P36" i="2"/>
  <c r="Q36" i="2" s="1"/>
  <c r="T30" i="2"/>
  <c r="U30" i="2" s="1"/>
  <c r="R30" i="2"/>
  <c r="S30" i="2" s="1"/>
  <c r="E30" i="2"/>
  <c r="X30" i="2" s="1"/>
  <c r="Y30" i="2" s="1"/>
  <c r="N59" i="2"/>
  <c r="O59" i="2" s="1"/>
  <c r="T53" i="2"/>
  <c r="U53" i="2" s="1"/>
  <c r="V41" i="2"/>
  <c r="W41" i="2" s="1"/>
  <c r="B41" i="2" s="1"/>
  <c r="L55" i="2"/>
  <c r="M55" i="2" s="1"/>
  <c r="X55" i="2"/>
  <c r="Y55" i="2" s="1"/>
  <c r="H55" i="2"/>
  <c r="I55" i="2" s="1"/>
  <c r="N53" i="2"/>
  <c r="O53" i="2" s="1"/>
  <c r="X47" i="2"/>
  <c r="Y47" i="2" s="1"/>
  <c r="L47" i="2"/>
  <c r="M47" i="2" s="1"/>
  <c r="H47" i="2"/>
  <c r="I47" i="2" s="1"/>
  <c r="N45" i="2"/>
  <c r="O45" i="2" s="1"/>
  <c r="T66" i="2"/>
  <c r="U66" i="2" s="1"/>
  <c r="J66" i="2"/>
  <c r="K66" i="2" s="1"/>
  <c r="L64" i="2"/>
  <c r="M64" i="2" s="1"/>
  <c r="X60" i="2"/>
  <c r="Y60" i="2" s="1"/>
  <c r="T38" i="2"/>
  <c r="U38" i="2" s="1"/>
  <c r="R35" i="2"/>
  <c r="S35" i="2" s="1"/>
  <c r="J24" i="2"/>
  <c r="K24" i="2" s="1"/>
  <c r="T32" i="2"/>
  <c r="U32" i="2" s="1"/>
  <c r="E32" i="2"/>
  <c r="L32" i="2" s="1"/>
  <c r="M32" i="2" s="1"/>
  <c r="X32" i="2"/>
  <c r="Y32" i="2" s="1"/>
  <c r="V32" i="2"/>
  <c r="W32" i="2" s="1"/>
  <c r="J32" i="2"/>
  <c r="K32" i="2" s="1"/>
  <c r="R32" i="2"/>
  <c r="S32" i="2" s="1"/>
  <c r="H32" i="2"/>
  <c r="I32" i="2" s="1"/>
  <c r="P32" i="2"/>
  <c r="Q32" i="2" s="1"/>
  <c r="R8" i="2"/>
  <c r="S8" i="2" s="1"/>
  <c r="L22" i="2"/>
  <c r="M22" i="2" s="1"/>
  <c r="V22" i="2"/>
  <c r="W22" i="2" s="1"/>
  <c r="N22" i="2"/>
  <c r="O22" i="2" s="1"/>
  <c r="F22" i="2"/>
  <c r="G22" i="2" s="1"/>
  <c r="H22" i="2"/>
  <c r="I22" i="2" s="1"/>
  <c r="R22" i="2"/>
  <c r="S22" i="2" s="1"/>
  <c r="E22" i="2"/>
  <c r="X22" i="2" s="1"/>
  <c r="Y22" i="2" s="1"/>
  <c r="P22" i="2"/>
  <c r="Q22" i="2" s="1"/>
  <c r="J22" i="2"/>
  <c r="K22" i="2" s="1"/>
  <c r="P8" i="2"/>
  <c r="Q8" i="2" s="1"/>
  <c r="H40" i="2"/>
  <c r="I40" i="2" s="1"/>
  <c r="J37" i="2"/>
  <c r="K37" i="2" s="1"/>
  <c r="X29" i="2"/>
  <c r="Y29" i="2" s="1"/>
  <c r="F13" i="2"/>
  <c r="G13" i="2" s="1"/>
  <c r="F31" i="2"/>
  <c r="G31" i="2" s="1"/>
  <c r="X17" i="2"/>
  <c r="Y17" i="2" s="1"/>
  <c r="V17" i="2"/>
  <c r="W17" i="2" s="1"/>
  <c r="R17" i="2"/>
  <c r="S17" i="2" s="1"/>
  <c r="E17" i="2"/>
  <c r="P17" i="2" s="1"/>
  <c r="Q17" i="2" s="1"/>
  <c r="T20" i="2"/>
  <c r="U20" i="2" s="1"/>
  <c r="B20" i="2" s="1"/>
  <c r="L20" i="2"/>
  <c r="M20" i="2" s="1"/>
  <c r="N20" i="2"/>
  <c r="O20" i="2" s="1"/>
  <c r="L40" i="2"/>
  <c r="M40" i="2" s="1"/>
  <c r="H21" i="2"/>
  <c r="I21" i="2" s="1"/>
  <c r="F19" i="2"/>
  <c r="G19" i="2" s="1"/>
  <c r="H13" i="2"/>
  <c r="I13" i="2" s="1"/>
  <c r="N12" i="2"/>
  <c r="O12" i="2" s="1"/>
  <c r="J12" i="2"/>
  <c r="K12" i="2" s="1"/>
  <c r="V12" i="2"/>
  <c r="W12" i="2" s="1"/>
  <c r="B12" i="2" s="1"/>
  <c r="J9" i="2"/>
  <c r="K9" i="2" s="1"/>
  <c r="X9" i="2"/>
  <c r="Y9" i="2" s="1"/>
  <c r="B9" i="2" s="1"/>
  <c r="F64" i="2"/>
  <c r="G64" i="2" s="1"/>
  <c r="L36" i="2"/>
  <c r="M36" i="2" s="1"/>
  <c r="F7" i="2"/>
  <c r="G7" i="2" s="1"/>
  <c r="E7" i="2"/>
  <c r="R7" i="2" s="1"/>
  <c r="S7" i="2" s="1"/>
  <c r="R37" i="2"/>
  <c r="S37" i="2" s="1"/>
  <c r="V9" i="2"/>
  <c r="W9" i="2" s="1"/>
  <c r="T8" i="2"/>
  <c r="U8" i="2" s="1"/>
  <c r="R79" i="2"/>
  <c r="S79" i="2" s="1"/>
  <c r="L107" i="2"/>
  <c r="M107" i="2" s="1"/>
  <c r="F107" i="2"/>
  <c r="G107" i="2" s="1"/>
  <c r="L86" i="2"/>
  <c r="M86" i="2" s="1"/>
  <c r="L89" i="2"/>
  <c r="M89" i="2" s="1"/>
  <c r="B78" i="2"/>
  <c r="B72" i="2"/>
  <c r="R48" i="2"/>
  <c r="S48" i="2" s="1"/>
  <c r="X59" i="2"/>
  <c r="Y59" i="2" s="1"/>
  <c r="J53" i="2"/>
  <c r="K53" i="2" s="1"/>
  <c r="L49" i="2"/>
  <c r="M49" i="2" s="1"/>
  <c r="H49" i="2"/>
  <c r="I49" i="2" s="1"/>
  <c r="X49" i="2"/>
  <c r="Y49" i="2" s="1"/>
  <c r="J45" i="2"/>
  <c r="K45" i="2" s="1"/>
  <c r="R64" i="2"/>
  <c r="S64" i="2" s="1"/>
  <c r="L59" i="2"/>
  <c r="M59" i="2" s="1"/>
  <c r="L41" i="2"/>
  <c r="M41" i="2" s="1"/>
  <c r="B11" i="2"/>
  <c r="H37" i="2"/>
  <c r="I37" i="2" s="1"/>
  <c r="N35" i="2"/>
  <c r="O35" i="2" s="1"/>
  <c r="R29" i="2"/>
  <c r="S29" i="2" s="1"/>
  <c r="F18" i="2"/>
  <c r="G18" i="2" s="1"/>
  <c r="B31" i="2"/>
  <c r="P19" i="2"/>
  <c r="Q19" i="2" s="1"/>
  <c r="F40" i="2"/>
  <c r="G40" i="2" s="1"/>
  <c r="X21" i="2"/>
  <c r="Y21" i="2" s="1"/>
  <c r="V19" i="2"/>
  <c r="W19" i="2" s="1"/>
  <c r="X13" i="2"/>
  <c r="Y13" i="2" s="1"/>
  <c r="V8" i="2"/>
  <c r="W8" i="2" s="1"/>
  <c r="B8" i="2" s="1"/>
  <c r="L9" i="2"/>
  <c r="M9" i="2" s="1"/>
  <c r="T36" i="2"/>
  <c r="U36" i="2" s="1"/>
  <c r="F36" i="2"/>
  <c r="G36" i="2" s="1"/>
  <c r="N36" i="2"/>
  <c r="O36" i="2" s="1"/>
  <c r="J36" i="2"/>
  <c r="K36" i="2" s="1"/>
  <c r="V36" i="2"/>
  <c r="W36" i="2" s="1"/>
  <c r="B36" i="2" s="1"/>
  <c r="X25" i="2"/>
  <c r="Y25" i="2" s="1"/>
  <c r="R25" i="2"/>
  <c r="S25" i="2" s="1"/>
  <c r="E25" i="2"/>
  <c r="V25" i="2" s="1"/>
  <c r="W25" i="2" s="1"/>
  <c r="T37" i="2"/>
  <c r="U37" i="2" s="1"/>
  <c r="N40" i="2"/>
  <c r="O40" i="2" s="1"/>
  <c r="P18" i="2"/>
  <c r="Q18" i="2" s="1"/>
  <c r="J18" i="2"/>
  <c r="K18" i="2" s="1"/>
  <c r="V35" i="2"/>
  <c r="W35" i="2" s="1"/>
  <c r="B35" i="2" s="1"/>
  <c r="B127" i="2"/>
  <c r="B121" i="2"/>
  <c r="B110" i="2"/>
  <c r="B103" i="2"/>
  <c r="L112" i="2"/>
  <c r="M112" i="2" s="1"/>
  <c r="T84" i="2"/>
  <c r="U84" i="2" s="1"/>
  <c r="R76" i="2"/>
  <c r="S76" i="2" s="1"/>
  <c r="B76" i="2" s="1"/>
  <c r="J76" i="2"/>
  <c r="K76" i="2" s="1"/>
  <c r="P98" i="2"/>
  <c r="Q98" i="2" s="1"/>
  <c r="J81" i="2"/>
  <c r="K81" i="2" s="1"/>
  <c r="V81" i="2"/>
  <c r="W81" i="2" s="1"/>
  <c r="B81" i="2" s="1"/>
  <c r="T79" i="2"/>
  <c r="U79" i="2" s="1"/>
  <c r="B79" i="2" s="1"/>
  <c r="H70" i="2"/>
  <c r="I70" i="2" s="1"/>
  <c r="P71" i="2"/>
  <c r="Q71" i="2" s="1"/>
  <c r="N73" i="2"/>
  <c r="O73" i="2" s="1"/>
  <c r="R62" i="2"/>
  <c r="S62" i="2" s="1"/>
  <c r="T107" i="2"/>
  <c r="U107" i="2" s="1"/>
  <c r="P86" i="2"/>
  <c r="Q86" i="2" s="1"/>
  <c r="J89" i="2"/>
  <c r="K89" i="2" s="1"/>
  <c r="J78" i="2"/>
  <c r="K78" i="2" s="1"/>
  <c r="P68" i="2"/>
  <c r="Q68" i="2" s="1"/>
  <c r="R60" i="2"/>
  <c r="S60" i="2" s="1"/>
  <c r="T56" i="2"/>
  <c r="U56" i="2" s="1"/>
  <c r="B56" i="2" s="1"/>
  <c r="H56" i="2"/>
  <c r="I56" i="2" s="1"/>
  <c r="P56" i="2"/>
  <c r="Q56" i="2" s="1"/>
  <c r="R50" i="2"/>
  <c r="S50" i="2" s="1"/>
  <c r="V38" i="2"/>
  <c r="W38" i="2" s="1"/>
  <c r="B38" i="2" s="1"/>
  <c r="T45" i="2"/>
  <c r="U45" i="2" s="1"/>
  <c r="R34" i="2"/>
  <c r="S34" i="2" s="1"/>
  <c r="J55" i="2"/>
  <c r="K55" i="2" s="1"/>
  <c r="H51" i="2"/>
  <c r="I51" i="2" s="1"/>
  <c r="X51" i="2"/>
  <c r="Y51" i="2" s="1"/>
  <c r="L51" i="2"/>
  <c r="M51" i="2" s="1"/>
  <c r="N49" i="2"/>
  <c r="O49" i="2" s="1"/>
  <c r="J47" i="2"/>
  <c r="K47" i="2" s="1"/>
  <c r="F66" i="2"/>
  <c r="G66" i="2" s="1"/>
  <c r="B66" i="2" s="1"/>
  <c r="T65" i="2"/>
  <c r="U65" i="2" s="1"/>
  <c r="B65" i="2" s="1"/>
  <c r="H64" i="2"/>
  <c r="I64" i="2" s="1"/>
  <c r="X50" i="2"/>
  <c r="Y50" i="2" s="1"/>
  <c r="B50" i="2" s="1"/>
  <c r="V24" i="2"/>
  <c r="W24" i="2" s="1"/>
  <c r="J8" i="2"/>
  <c r="K8" i="2" s="1"/>
  <c r="P40" i="2"/>
  <c r="Q40" i="2" s="1"/>
  <c r="T19" i="2"/>
  <c r="U19" i="2" s="1"/>
  <c r="B19" i="2" s="1"/>
  <c r="L37" i="2"/>
  <c r="M37" i="2" s="1"/>
  <c r="J33" i="2"/>
  <c r="K33" i="2" s="1"/>
  <c r="E33" i="2"/>
  <c r="P33" i="2" s="1"/>
  <c r="Q33" i="2" s="1"/>
  <c r="T33" i="2"/>
  <c r="U33" i="2" s="1"/>
  <c r="T29" i="2"/>
  <c r="U29" i="2" s="1"/>
  <c r="F16" i="2"/>
  <c r="G16" i="2" s="1"/>
  <c r="F21" i="2"/>
  <c r="G21" i="2" s="1"/>
  <c r="P16" i="2"/>
  <c r="Q16" i="2" s="1"/>
  <c r="B16" i="2" s="1"/>
  <c r="V40" i="2"/>
  <c r="W40" i="2" s="1"/>
  <c r="N23" i="2"/>
  <c r="O23" i="2" s="1"/>
  <c r="B23" i="2" s="1"/>
  <c r="T21" i="2"/>
  <c r="U21" i="2" s="1"/>
  <c r="T13" i="2"/>
  <c r="U13" i="2" s="1"/>
  <c r="L33" i="2" l="1"/>
  <c r="M33" i="2" s="1"/>
  <c r="H25" i="2"/>
  <c r="I25" i="2" s="1"/>
  <c r="H33" i="2"/>
  <c r="I33" i="2" s="1"/>
  <c r="V33" i="2"/>
  <c r="W33" i="2" s="1"/>
  <c r="B51" i="2"/>
  <c r="J25" i="2"/>
  <c r="K25" i="2" s="1"/>
  <c r="P25" i="2"/>
  <c r="Q25" i="2" s="1"/>
  <c r="N7" i="2"/>
  <c r="O7" i="2" s="1"/>
  <c r="J17" i="2"/>
  <c r="K17" i="2" s="1"/>
  <c r="T22" i="2"/>
  <c r="U22" i="2" s="1"/>
  <c r="B22" i="2" s="1"/>
  <c r="N32" i="2"/>
  <c r="O32" i="2" s="1"/>
  <c r="B60" i="2"/>
  <c r="J30" i="2"/>
  <c r="K30" i="2" s="1"/>
  <c r="L30" i="2"/>
  <c r="M30" i="2" s="1"/>
  <c r="N26" i="2"/>
  <c r="O26" i="2" s="1"/>
  <c r="P26" i="2"/>
  <c r="Q26" i="2" s="1"/>
  <c r="X5" i="2"/>
  <c r="Y5" i="2" s="1"/>
  <c r="F5" i="2"/>
  <c r="G5" i="2" s="1"/>
  <c r="B18" i="2"/>
  <c r="B80" i="2"/>
  <c r="B143" i="2"/>
  <c r="B77" i="2"/>
  <c r="B52" i="2"/>
  <c r="B137" i="2"/>
  <c r="L25" i="2"/>
  <c r="M25" i="2" s="1"/>
  <c r="B13" i="2"/>
  <c r="B49" i="2"/>
  <c r="X7" i="2"/>
  <c r="Y7" i="2" s="1"/>
  <c r="N17" i="2"/>
  <c r="O17" i="2" s="1"/>
  <c r="B29" i="2"/>
  <c r="B55" i="2"/>
  <c r="F30" i="2"/>
  <c r="G30" i="2" s="1"/>
  <c r="B40" i="2"/>
  <c r="J26" i="2"/>
  <c r="K26" i="2" s="1"/>
  <c r="B26" i="2" s="1"/>
  <c r="R5" i="2"/>
  <c r="S5" i="2" s="1"/>
  <c r="T5" i="2"/>
  <c r="U5" i="2" s="1"/>
  <c r="B24" i="2"/>
  <c r="B48" i="2"/>
  <c r="B53" i="2"/>
  <c r="B83" i="2"/>
  <c r="N33" i="2"/>
  <c r="O33" i="2" s="1"/>
  <c r="R33" i="2"/>
  <c r="S33" i="2" s="1"/>
  <c r="X33" i="2"/>
  <c r="Y33" i="2" s="1"/>
  <c r="B33" i="2" s="1"/>
  <c r="T25" i="2"/>
  <c r="U25" i="2" s="1"/>
  <c r="B25" i="2" s="1"/>
  <c r="P7" i="2"/>
  <c r="Q7" i="2" s="1"/>
  <c r="L17" i="2"/>
  <c r="M17" i="2" s="1"/>
  <c r="B17" i="2" s="1"/>
  <c r="F32" i="2"/>
  <c r="G32" i="2" s="1"/>
  <c r="N30" i="2"/>
  <c r="O30" i="2" s="1"/>
  <c r="B73" i="2"/>
  <c r="B112" i="2"/>
  <c r="B64" i="2"/>
  <c r="B54" i="2"/>
  <c r="B74" i="2"/>
  <c r="B135" i="2"/>
  <c r="B46" i="2"/>
  <c r="B28" i="2"/>
  <c r="F25" i="2"/>
  <c r="G25" i="2" s="1"/>
  <c r="B21" i="2"/>
  <c r="T7" i="2"/>
  <c r="U7" i="2" s="1"/>
  <c r="H7" i="2"/>
  <c r="I7" i="2" s="1"/>
  <c r="T17" i="2"/>
  <c r="U17" i="2" s="1"/>
  <c r="V30" i="2"/>
  <c r="W30" i="2" s="1"/>
  <c r="B30" i="2" s="1"/>
  <c r="B37" i="2"/>
  <c r="B34" i="2"/>
  <c r="B122" i="2"/>
  <c r="N25" i="2"/>
  <c r="O25" i="2" s="1"/>
  <c r="L7" i="2"/>
  <c r="M7" i="2" s="1"/>
  <c r="J7" i="2"/>
  <c r="K7" i="2" s="1"/>
  <c r="H17" i="2"/>
  <c r="I17" i="2" s="1"/>
  <c r="H30" i="2"/>
  <c r="I30" i="2" s="1"/>
  <c r="B84" i="2"/>
  <c r="B107" i="2"/>
  <c r="B95" i="2"/>
  <c r="F33" i="2"/>
  <c r="G33" i="2" s="1"/>
  <c r="B59" i="2"/>
  <c r="V7" i="2"/>
  <c r="W7" i="2" s="1"/>
  <c r="F17" i="2"/>
  <c r="G17" i="2" s="1"/>
  <c r="P30" i="2"/>
  <c r="Q30" i="2" s="1"/>
  <c r="B102" i="2"/>
  <c r="B63" i="2"/>
  <c r="B93" i="2"/>
  <c r="B141" i="2"/>
  <c r="B44" i="2"/>
  <c r="B32" i="2"/>
  <c r="B47" i="2"/>
  <c r="B150" i="2"/>
  <c r="C10" i="1"/>
  <c r="C25" i="1" s="1"/>
  <c r="B45" i="2"/>
  <c r="B75" i="2"/>
  <c r="B120" i="2"/>
  <c r="B7" i="2" l="1"/>
  <c r="B5" i="2"/>
</calcChain>
</file>

<file path=xl/sharedStrings.xml><?xml version="1.0" encoding="utf-8"?>
<sst xmlns="http://schemas.openxmlformats.org/spreadsheetml/2006/main" count="76" uniqueCount="46">
  <si>
    <t>СУММА</t>
  </si>
  <si>
    <t>Кимдан</t>
  </si>
  <si>
    <t>Абдухоликов Юлчивой ХХХ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</si>
  <si>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</si>
  <si>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</si>
  <si>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</si>
  <si>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</si>
  <si>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</si>
  <si>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</si>
  <si>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</si>
  <si>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</si>
  <si>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</si>
  <si>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Мижоз раками: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</si>
  <si>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</si>
  <si>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</si>
  <si>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</si>
  <si>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</si>
  <si>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</si>
  <si>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Naqd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</si>
  <si>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</si>
  <si>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</si>
  <si>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</si>
  <si>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</si>
  <si>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КВИТАНЦИЯ №</t>
  </si>
  <si>
    <t>001-шакл</t>
  </si>
  <si>
    <t>Рахмонова  Гулсора Абдулхакимовна</t>
  </si>
  <si>
    <t>х/в</t>
  </si>
  <si>
    <t>ХАТБ Универсалбанк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</si>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</sst>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5" formatCode="[$-F800]dddd\,\ mmmm\ dd\,\ yyyy"/>
    <numFmt numFmtId="166" formatCode="_-* #,##0.00_р_._-;\-* #,##0.00_р_._-;_-* &quot;-&quot;??_р_._-;_-@_-"/>
  </numFmts>
  <fonts count="12" x14ac:knownFonts="1">
    <font>
      <sz val="10"/>
      <color rgb="FF000000"/>
      <name val="Arial Cyr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i/>
      <sz val="10"/>
      <color rgb="FFFF0000"/>
      <name val="Arial"/>
    </font>
    <font>
      <b/>
      <i/>
      <sz val="10"/>
      <color rgb="FFFF0000"/>
      <name val="Arial Cyr"/>
    </font>
    <font>
      <b/>
      <sz val="16"/>
      <color rgb="FF000000"/>
      <name val="Arial"/>
    </font>
    <font>
      <b/>
      <sz val="10"/>
      <color rgb="FF000000"/>
      <name val="Arial Cyr"/>
    </font>
    <font>
      <i/>
      <sz val="10"/>
      <color rgb="FFFF0000"/>
      <name val="Arial"/>
    </font>
    <font>
      <b/>
      <sz val="12"/>
      <color rgb="FF000000"/>
      <name val="Arial Cyr"/>
    </font>
    <font>
      <b/>
      <sz val="14"/>
      <color rgb="FF000000"/>
      <name val="Arial"/>
    </font>
    <font>
      <b/>
      <i/>
      <sz val="10"/>
      <color rgb="FF000000"/>
      <name val="Arial Cy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Dash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2" borderId="0" xfId="0" applyFill="1"/>
    <xf numFmtId="4" fontId="0" fillId="2" borderId="0" xfId="0" applyNumberFormat="1" applyFill="1"/>
    <xf numFmtId="164" fontId="0" fillId="2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0" xfId="0" applyFill="1"/>
    <xf numFmtId="0" fontId="0" fillId="2" borderId="0" xfId="0" applyFill="1"/>
    <xf numFmtId="0" fontId="0" fillId="2" borderId="4" xfId="0" applyFill="1" applyBorder="1"/>
    <xf numFmtId="0" fontId="0" fillId="2" borderId="0" xfId="0" applyFill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8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3" fillId="2" borderId="10" xfId="0" applyNumberFormat="1" applyFont="1" applyFill="1" applyBorder="1" applyAlignment="1">
      <alignment vertical="center"/>
    </xf>
    <xf numFmtId="0" fontId="0" fillId="2" borderId="8" xfId="0" applyFill="1" applyBorder="1"/>
    <xf numFmtId="0" fontId="0" fillId="2" borderId="0" xfId="0" applyFill="1"/>
    <xf numFmtId="0" fontId="1" fillId="2" borderId="2" xfId="0" applyFont="1" applyFill="1" applyBorder="1"/>
    <xf numFmtId="0" fontId="0" fillId="2" borderId="0" xfId="0" applyFill="1"/>
    <xf numFmtId="0" fontId="1" fillId="2" borderId="2" xfId="0" applyFont="1" applyFill="1" applyBorder="1"/>
    <xf numFmtId="0" fontId="0" fillId="2" borderId="1" xfId="0" applyFill="1" applyBorder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  <xf numFmtId="0" fontId="0" fillId="2" borderId="4" xfId="0" applyFill="1" applyBorder="1"/>
    <xf numFmtId="0" fontId="0" fillId="2" borderId="8" xfId="0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4" xfId="0" applyFont="1" applyFill="1" applyBorder="1"/>
    <xf numFmtId="0" fontId="0" fillId="2" borderId="0" xfId="0" applyFill="1"/>
    <xf numFmtId="0" fontId="1" fillId="2" borderId="11" xfId="0" applyFont="1" applyFill="1" applyBorder="1"/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/>
    <xf numFmtId="0" fontId="1" fillId="2" borderId="5" xfId="0" applyFont="1" applyFill="1" applyBorder="1"/>
    <xf numFmtId="0" fontId="5" fillId="2" borderId="1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0" xfId="0" applyFill="1"/>
    <xf numFmtId="0" fontId="0" fillId="2" borderId="6" xfId="0" applyFill="1" applyBorder="1"/>
    <xf numFmtId="165" fontId="7" fillId="3" borderId="13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6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" fontId="4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166" fontId="3" fillId="2" borderId="0" xfId="0" applyNumberFormat="1" applyFont="1" applyFill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166" fontId="10" fillId="3" borderId="0" xfId="0" applyNumberFormat="1" applyFont="1" applyFill="1" applyAlignment="1">
      <alignment horizontal="center" vertical="center"/>
    </xf>
    <xf numFmtId="166" fontId="10" fillId="3" borderId="4" xfId="0" applyNumberFormat="1" applyFont="1" applyFill="1" applyBorder="1" applyAlignment="1">
      <alignment horizontal="center" vertical="center"/>
    </xf>
    <xf numFmtId="166" fontId="10" fillId="3" borderId="3" xfId="0" applyNumberFormat="1" applyFont="1" applyFill="1" applyBorder="1" applyAlignment="1">
      <alignment horizontal="center" vertical="center"/>
    </xf>
    <xf numFmtId="166" fontId="10" fillId="3" borderId="6" xfId="0" applyNumberFormat="1" applyFont="1" applyFill="1" applyBorder="1" applyAlignment="1">
      <alignment horizontal="center" vertical="center"/>
    </xf>
    <xf numFmtId="166" fontId="10" fillId="3" borderId="7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5" fontId="9" fillId="3" borderId="13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165" fontId="9" fillId="3" borderId="14" xfId="0" applyNumberFormat="1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/>
    </xf>
    <xf numFmtId="165" fontId="9" fillId="3" borderId="6" xfId="0" applyNumberFormat="1" applyFont="1" applyFill="1" applyBorder="1" applyAlignment="1">
      <alignment horizontal="center" vertical="center"/>
    </xf>
    <xf numFmtId="165" fontId="9" fillId="3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" fontId="4" fillId="3" borderId="13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5" fillId="2" borderId="1" xfId="0" applyFont="1" applyFill="1" applyBorder="1"/>
    <xf numFmtId="0" fontId="5" fillId="2" borderId="9" xfId="0" applyFont="1" applyFill="1" applyBorder="1"/>
    <xf numFmtId="0" fontId="1" fillId="2" borderId="10" xfId="0" applyFont="1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center" vertical="center"/>
    </xf>
    <xf numFmtId="166" fontId="3" fillId="3" borderId="6" xfId="0" applyNumberFormat="1" applyFont="1" applyFill="1" applyBorder="1" applyAlignment="1">
      <alignment horizontal="center" vertical="center"/>
    </xf>
    <xf numFmtId="166" fontId="3" fillId="3" borderId="7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left" vertical="center"/>
    </xf>
    <xf numFmtId="4" fontId="3" fillId="3" borderId="13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4" fontId="4" fillId="3" borderId="3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4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57150</xdr:rowOff>
    </xdr:from>
    <xdr:ext cx="1066800" cy="1066800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4</xdr:col>
      <xdr:colOff>85725</xdr:colOff>
      <xdr:row>15</xdr:row>
      <xdr:rowOff>57150</xdr:rowOff>
    </xdr:from>
    <xdr:ext cx="1066800" cy="106680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abSelected="1" view="pageBreakPreview" zoomScale="70" zoomScaleNormal="115" workbookViewId="0">
      <selection activeCell="D6" sqref="D6:G7"/>
    </sheetView>
  </sheetViews>
  <sheetFormatPr defaultRowHeight="12.75" x14ac:dyDescent="0.2"/>
  <cols>
    <col min="1" max="5" width="9.140625" style="5" customWidth="1"/>
    <col min="6" max="6" width="10.28515625" style="5" customWidth="1"/>
    <col min="7" max="7" width="9.140625" style="5" customWidth="1"/>
    <col min="8" max="8" width="7.42578125" style="5" customWidth="1"/>
    <col min="9" max="9" width="10.28515625" style="5" customWidth="1"/>
    <col min="10" max="10" width="4.28515625" style="5" customWidth="1"/>
    <col min="11" max="18" width="0" style="5" hidden="1" customWidth="1"/>
    <col min="19" max="19" width="10.5703125" style="5" hidden="1" customWidth="1"/>
    <col min="20" max="20" width="0" style="5" hidden="1" customWidth="1"/>
    <col min="21" max="30" width="9.140625" style="5" customWidth="1"/>
    <col min="31" max="31" width="4.28515625" style="5" customWidth="1"/>
    <col min="32" max="32" width="9.140625" style="5" customWidth="1"/>
  </cols>
  <sheetData>
    <row r="1" spans="1:32" ht="22.9" customHeight="1" x14ac:dyDescent="0.2">
      <c r="A1" s="68"/>
      <c r="B1" s="69"/>
      <c r="C1" s="69"/>
      <c r="D1" s="69"/>
      <c r="E1" s="147"/>
      <c r="F1" s="105"/>
      <c r="G1" s="69"/>
      <c r="H1" s="69"/>
      <c r="I1" s="104"/>
      <c r="J1" s="175"/>
      <c r="K1" s="57"/>
      <c r="L1" s="7"/>
      <c r="M1" s="7"/>
      <c r="N1" s="7"/>
      <c r="O1" s="7"/>
      <c r="P1" s="7"/>
      <c r="Q1" s="7"/>
      <c r="R1" s="7"/>
      <c r="S1" s="91"/>
      <c r="T1" s="93"/>
      <c r="V1" s="35"/>
      <c r="W1" s="35"/>
      <c r="X1" s="35"/>
      <c r="Y1" s="35"/>
      <c r="Z1" s="35"/>
      <c r="AA1" s="35"/>
      <c r="AB1" s="35"/>
      <c r="AC1" s="35"/>
      <c r="AD1" s="82"/>
      <c r="AE1" s="82"/>
      <c r="AF1" s="35"/>
    </row>
    <row r="2" spans="1:32" s="10" customFormat="1" ht="22.9" customHeight="1" x14ac:dyDescent="0.2">
      <c r="A2" s="130">
        <f ca="1">TODAY()</f>
        <v>44464</v>
      </c>
      <c r="B2" s="131"/>
      <c r="C2" s="132"/>
      <c r="D2" s="70"/>
      <c r="E2" s="148"/>
      <c r="F2" s="149"/>
      <c r="G2" s="70"/>
      <c r="H2" s="70"/>
      <c r="I2" s="70"/>
      <c r="J2" s="31"/>
      <c r="K2" s="72">
        <f ca="1">TODAY()</f>
        <v>44464</v>
      </c>
      <c r="L2" s="73"/>
      <c r="M2" s="74"/>
      <c r="N2" s="8"/>
      <c r="O2" s="8"/>
      <c r="P2" s="8"/>
      <c r="Q2" s="8"/>
      <c r="R2" s="8"/>
      <c r="S2" s="8"/>
      <c r="T2" s="9"/>
      <c r="V2" s="111"/>
      <c r="W2" s="111"/>
      <c r="X2" s="111"/>
      <c r="Y2" s="36"/>
      <c r="Z2" s="36"/>
      <c r="AA2" s="36"/>
      <c r="AB2" s="36"/>
      <c r="AC2" s="36"/>
      <c r="AD2" s="36"/>
      <c r="AE2" s="36"/>
      <c r="AF2" s="36"/>
    </row>
    <row r="3" spans="1:32" s="11" customFormat="1" ht="22.9" customHeight="1" x14ac:dyDescent="0.2">
      <c r="A3" s="133"/>
      <c r="B3" s="134"/>
      <c r="C3" s="135"/>
      <c r="D3" s="70"/>
      <c r="E3" s="148"/>
      <c r="F3" s="149"/>
      <c r="G3" s="70"/>
      <c r="H3" s="123" t="s">
        <v>0</v>
      </c>
      <c r="I3" s="123"/>
      <c r="J3" s="123"/>
      <c r="K3" s="76"/>
      <c r="L3" s="76"/>
      <c r="M3" s="77"/>
      <c r="N3" s="8"/>
      <c r="O3" s="8"/>
      <c r="P3" s="8"/>
      <c r="Q3" s="8"/>
      <c r="R3" s="98" t="s">
        <v>0</v>
      </c>
      <c r="S3" s="99"/>
      <c r="T3" s="100"/>
      <c r="V3" s="111"/>
      <c r="W3" s="111"/>
      <c r="X3" s="111"/>
      <c r="Y3" s="36"/>
      <c r="Z3" s="36"/>
      <c r="AA3" s="36"/>
      <c r="AB3" s="36"/>
      <c r="AC3" s="102"/>
      <c r="AD3" s="102"/>
      <c r="AE3" s="102"/>
      <c r="AF3" s="37"/>
    </row>
    <row r="4" spans="1:32" s="11" customFormat="1" ht="22.9" customHeight="1" x14ac:dyDescent="0.2">
      <c r="A4" s="6"/>
      <c r="B4" s="70"/>
      <c r="C4" s="70"/>
      <c r="D4" s="70"/>
      <c r="E4" s="66"/>
      <c r="F4" s="67"/>
      <c r="G4" s="70"/>
      <c r="H4" s="123"/>
      <c r="I4" s="123"/>
      <c r="J4" s="123"/>
      <c r="K4" s="13"/>
      <c r="L4" s="13"/>
      <c r="M4" s="13"/>
      <c r="N4" s="13"/>
      <c r="O4" s="13"/>
      <c r="P4" s="13"/>
      <c r="Q4" s="14"/>
      <c r="R4" s="101"/>
      <c r="S4" s="102"/>
      <c r="T4" s="103"/>
      <c r="V4" s="37"/>
      <c r="W4" s="37"/>
      <c r="X4" s="37"/>
      <c r="Y4" s="37"/>
      <c r="Z4" s="37"/>
      <c r="AA4" s="37"/>
      <c r="AB4" s="37"/>
      <c r="AC4" s="102"/>
      <c r="AD4" s="102"/>
      <c r="AE4" s="102"/>
      <c r="AF4" s="37"/>
    </row>
    <row r="5" spans="1:32" s="11" customFormat="1" ht="22.9" customHeight="1" x14ac:dyDescent="0.2">
      <c r="A5" s="159" t="s">
        <v>1</v>
      </c>
      <c r="B5" s="159"/>
      <c r="C5" s="125" t="s">
        <v>2</v>
      </c>
      <c r="D5" s="126"/>
      <c r="E5" s="127"/>
      <c r="F5" s="127"/>
      <c r="G5" s="126"/>
      <c r="H5" s="118">
        <v>50000</v>
      </c>
      <c r="I5" s="118"/>
      <c r="J5" s="119"/>
      <c r="K5" s="150" t="s">
        <v>1</v>
      </c>
      <c r="L5" s="152"/>
      <c r="M5" s="89" t="s">
        <v>3</v>
      </c>
      <c r="N5" s="89"/>
      <c r="O5" s="89"/>
      <c r="P5" s="89"/>
      <c r="Q5" s="90"/>
      <c r="R5" s="153">
        <v>1500000</v>
      </c>
      <c r="S5" s="154"/>
      <c r="T5" s="155"/>
      <c r="V5" s="84"/>
      <c r="W5" s="84"/>
      <c r="X5" s="44"/>
      <c r="Y5" s="44"/>
      <c r="Z5" s="44"/>
      <c r="AA5" s="44"/>
      <c r="AB5" s="44"/>
      <c r="AC5" s="116"/>
      <c r="AD5" s="116"/>
      <c r="AE5" s="116"/>
      <c r="AF5" s="37"/>
    </row>
    <row r="6" spans="1:32" s="11" customFormat="1" ht="22.9" customHeight="1" x14ac:dyDescent="0.2">
      <c r="A6" s="106" t="s">
        <v>4</v>
      </c>
      <c r="B6" s="106"/>
      <c r="C6" s="106"/>
      <c r="D6" s="107">
        <v>100</v>
      </c>
      <c r="E6" s="107"/>
      <c r="F6" s="107"/>
      <c r="G6" s="108"/>
      <c r="H6" s="120"/>
      <c r="I6" s="118"/>
      <c r="J6" s="119"/>
      <c r="K6" s="15" t="s">
        <v>6</v>
      </c>
      <c r="L6" s="16" t="s">
        <v>7</v>
      </c>
      <c r="M6" s="16"/>
      <c r="N6" s="16"/>
      <c r="O6" s="16"/>
      <c r="P6" s="16"/>
      <c r="Q6" s="17"/>
      <c r="R6" s="153"/>
      <c r="S6" s="154"/>
      <c r="T6" s="155"/>
      <c r="V6" s="43"/>
      <c r="W6" s="45"/>
      <c r="X6" s="45"/>
      <c r="Y6" s="45"/>
      <c r="Z6" s="45"/>
      <c r="AA6" s="45"/>
      <c r="AB6" s="45"/>
      <c r="AC6" s="116"/>
      <c r="AD6" s="116"/>
      <c r="AE6" s="116"/>
      <c r="AF6" s="37"/>
    </row>
    <row r="7" spans="1:32" s="11" customFormat="1" ht="22.9" customHeight="1" x14ac:dyDescent="0.2">
      <c r="A7" s="106"/>
      <c r="B7" s="106"/>
      <c r="C7" s="106"/>
      <c r="D7" s="109"/>
      <c r="E7" s="109"/>
      <c r="F7" s="109"/>
      <c r="G7" s="110"/>
      <c r="H7" s="120"/>
      <c r="I7" s="118"/>
      <c r="J7" s="119"/>
      <c r="K7" s="150" t="s">
        <v>8</v>
      </c>
      <c r="L7" s="164"/>
      <c r="M7" s="165" t="s">
        <v>9</v>
      </c>
      <c r="N7" s="165"/>
      <c r="O7" s="166"/>
      <c r="P7" s="3" t="s">
        <v>4</v>
      </c>
      <c r="Q7" s="18" t="s">
        <v>5</v>
      </c>
      <c r="R7" s="153"/>
      <c r="S7" s="154"/>
      <c r="T7" s="155"/>
      <c r="V7" s="84"/>
      <c r="W7" s="85"/>
      <c r="X7" s="86"/>
      <c r="Y7" s="86"/>
      <c r="Z7" s="86"/>
      <c r="AA7" s="38"/>
      <c r="AB7" s="46"/>
      <c r="AC7" s="116"/>
      <c r="AD7" s="116"/>
      <c r="AE7" s="116"/>
      <c r="AF7" s="37"/>
    </row>
    <row r="8" spans="1:32" s="11" customFormat="1" ht="22.9" customHeight="1" x14ac:dyDescent="0.2">
      <c r="A8" s="160" t="s">
        <v>10</v>
      </c>
      <c r="B8" s="160"/>
      <c r="C8" s="79" t="str">
        <f>C5</f>
        <v>Абдухоликов Юлчивой ХХХ</v>
      </c>
      <c r="D8" s="80"/>
      <c r="E8" s="80"/>
      <c r="F8" s="80"/>
      <c r="G8" s="81"/>
      <c r="H8" s="121"/>
      <c r="I8" s="121"/>
      <c r="J8" s="122"/>
      <c r="K8" s="136" t="s">
        <v>10</v>
      </c>
      <c r="L8" s="137"/>
      <c r="M8" s="89" t="s">
        <v>11</v>
      </c>
      <c r="N8" s="89"/>
      <c r="O8" s="89"/>
      <c r="P8" s="89"/>
      <c r="Q8" s="90"/>
      <c r="R8" s="156"/>
      <c r="S8" s="157"/>
      <c r="T8" s="158"/>
      <c r="V8" s="87"/>
      <c r="W8" s="87"/>
      <c r="X8" s="88"/>
      <c r="Y8" s="88"/>
      <c r="Z8" s="88"/>
      <c r="AA8" s="88"/>
      <c r="AB8" s="88"/>
      <c r="AC8" s="116"/>
      <c r="AD8" s="116"/>
      <c r="AE8" s="116"/>
      <c r="AF8" s="37"/>
    </row>
    <row r="9" spans="1:32" ht="22.9" customHeight="1" x14ac:dyDescent="0.3">
      <c r="A9" s="186" t="s">
        <v>12</v>
      </c>
      <c r="B9" s="187"/>
      <c r="C9" s="124">
        <v>15320</v>
      </c>
      <c r="D9" s="124"/>
      <c r="E9" s="124"/>
      <c r="F9" s="124"/>
      <c r="G9" s="124"/>
      <c r="H9" s="91" t="s">
        <v>13</v>
      </c>
      <c r="I9" s="92"/>
      <c r="J9" s="93"/>
      <c r="K9" s="19"/>
      <c r="L9" s="20"/>
      <c r="M9" s="21"/>
      <c r="N9" s="21"/>
      <c r="O9" s="21"/>
      <c r="P9" s="21"/>
      <c r="Q9" s="21"/>
      <c r="R9" s="91" t="s">
        <v>13</v>
      </c>
      <c r="S9" s="92"/>
      <c r="T9" s="93"/>
      <c r="V9" s="37"/>
      <c r="W9" s="37"/>
      <c r="X9" s="39"/>
      <c r="Y9" s="39"/>
      <c r="Z9" s="39"/>
      <c r="AA9" s="39"/>
      <c r="AB9" s="39"/>
      <c r="AC9" s="82"/>
      <c r="AD9" s="82"/>
      <c r="AE9" s="82"/>
      <c r="AF9" s="35"/>
    </row>
    <row r="10" spans="1:32" s="22" customFormat="1" ht="22.9" customHeight="1" x14ac:dyDescent="0.2">
      <c r="A10" s="161" t="s">
        <v>14</v>
      </c>
      <c r="B10" s="162"/>
      <c r="C10" s="176" t="str">
        <f>UPPER(LEFT(Formula!B4,1))&amp;RIGHT(Formula!B4,LEN(Formula!B4)-1)</f>
        <v>Эллик минг сум 0 тийин</v>
      </c>
      <c r="D10" s="177"/>
      <c r="E10" s="177"/>
      <c r="F10" s="177"/>
      <c r="G10" s="177"/>
      <c r="H10" s="139"/>
      <c r="I10" s="139"/>
      <c r="J10" s="140"/>
      <c r="K10" s="94" t="s">
        <v>14</v>
      </c>
      <c r="L10" s="95"/>
      <c r="M10" s="138" t="str">
        <f>UPPER(LEFT(Formula!L4,1))&amp;RIGHT(Formula!L4,LEN(Formula!L4)-1)</f>
        <v>000</v>
      </c>
      <c r="N10" s="139"/>
      <c r="O10" s="139"/>
      <c r="P10" s="139"/>
      <c r="Q10" s="139"/>
      <c r="R10" s="139"/>
      <c r="S10" s="139"/>
      <c r="T10" s="140"/>
      <c r="V10" s="112"/>
      <c r="W10" s="113"/>
      <c r="X10" s="114"/>
      <c r="Y10" s="115"/>
      <c r="Z10" s="115"/>
      <c r="AA10" s="115"/>
      <c r="AB10" s="115"/>
      <c r="AC10" s="115"/>
      <c r="AD10" s="115"/>
      <c r="AE10" s="115"/>
      <c r="AF10" s="41"/>
    </row>
    <row r="11" spans="1:32" s="22" customFormat="1" ht="22.9" customHeight="1" x14ac:dyDescent="0.2">
      <c r="A11" s="163"/>
      <c r="B11" s="162"/>
      <c r="C11" s="178"/>
      <c r="D11" s="177"/>
      <c r="E11" s="177"/>
      <c r="F11" s="177"/>
      <c r="G11" s="177"/>
      <c r="H11" s="177"/>
      <c r="I11" s="177"/>
      <c r="J11" s="179"/>
      <c r="K11" s="96"/>
      <c r="L11" s="97"/>
      <c r="M11" s="141"/>
      <c r="N11" s="142"/>
      <c r="O11" s="142"/>
      <c r="P11" s="142"/>
      <c r="Q11" s="142"/>
      <c r="R11" s="142"/>
      <c r="S11" s="142"/>
      <c r="T11" s="143"/>
      <c r="V11" s="113"/>
      <c r="W11" s="113"/>
      <c r="X11" s="115"/>
      <c r="Y11" s="115"/>
      <c r="Z11" s="115"/>
      <c r="AA11" s="115"/>
      <c r="AB11" s="115"/>
      <c r="AC11" s="115"/>
      <c r="AD11" s="115"/>
      <c r="AE11" s="115"/>
      <c r="AF11" s="41"/>
    </row>
    <row r="12" spans="1:32" ht="22.9" customHeight="1" x14ac:dyDescent="0.2">
      <c r="A12" s="150" t="s">
        <v>15</v>
      </c>
      <c r="B12" s="151"/>
      <c r="C12" s="180" t="s">
        <v>16</v>
      </c>
      <c r="D12" s="181"/>
      <c r="E12" s="182"/>
      <c r="F12" s="183" t="s">
        <v>17</v>
      </c>
      <c r="G12" s="184"/>
      <c r="H12" s="180" t="s">
        <v>18</v>
      </c>
      <c r="I12" s="181"/>
      <c r="J12" s="185"/>
      <c r="K12" s="23" t="s">
        <v>15</v>
      </c>
      <c r="L12" s="23"/>
      <c r="M12" s="144" t="s">
        <v>19</v>
      </c>
      <c r="N12" s="144"/>
      <c r="O12" s="144"/>
      <c r="P12" s="144"/>
      <c r="Q12" s="144"/>
      <c r="R12" s="144"/>
      <c r="S12" s="144"/>
      <c r="T12" s="145"/>
      <c r="V12" s="40"/>
      <c r="W12" s="40"/>
      <c r="X12" s="78"/>
      <c r="Y12" s="78"/>
      <c r="Z12" s="78"/>
      <c r="AA12" s="78"/>
      <c r="AB12" s="78"/>
      <c r="AC12" s="78"/>
      <c r="AD12" s="78"/>
      <c r="AE12" s="78"/>
      <c r="AF12" s="35"/>
    </row>
    <row r="13" spans="1:32" s="41" customFormat="1" ht="22.9" customHeight="1" x14ac:dyDescent="0.2">
      <c r="A13" s="62"/>
      <c r="B13" s="53"/>
      <c r="C13" s="54"/>
      <c r="D13" s="54"/>
      <c r="E13" s="54"/>
      <c r="F13" s="54"/>
      <c r="G13" s="54"/>
      <c r="H13" s="54"/>
      <c r="I13" s="54"/>
      <c r="J13" s="64"/>
      <c r="K13" s="53"/>
      <c r="L13" s="53"/>
      <c r="M13" s="55"/>
      <c r="N13" s="55"/>
      <c r="O13" s="55"/>
      <c r="P13" s="55"/>
      <c r="Q13" s="55"/>
      <c r="R13" s="55"/>
      <c r="S13" s="55"/>
      <c r="T13" s="56"/>
      <c r="V13" s="40"/>
      <c r="W13" s="40"/>
      <c r="X13" s="49"/>
      <c r="Y13" s="49"/>
      <c r="Z13" s="49"/>
      <c r="AA13" s="49"/>
      <c r="AB13" s="49"/>
      <c r="AC13" s="49"/>
      <c r="AD13" s="49"/>
      <c r="AE13" s="49"/>
    </row>
    <row r="14" spans="1:32" ht="22.9" customHeight="1" x14ac:dyDescent="0.2">
      <c r="A14" s="63" t="s">
        <v>20</v>
      </c>
      <c r="B14" s="25"/>
      <c r="C14" s="26"/>
      <c r="D14" s="27"/>
      <c r="E14" s="52" t="s">
        <v>21</v>
      </c>
      <c r="F14" s="27"/>
      <c r="G14" s="82" t="s">
        <v>22</v>
      </c>
      <c r="H14" s="82"/>
      <c r="I14" s="27"/>
      <c r="J14" s="28"/>
      <c r="K14" s="25" t="s">
        <v>20</v>
      </c>
      <c r="L14" s="25"/>
      <c r="M14" s="26"/>
      <c r="N14" s="27"/>
      <c r="O14" s="27"/>
      <c r="P14" s="27"/>
      <c r="Q14" s="27"/>
      <c r="R14" s="27"/>
      <c r="S14" s="27"/>
      <c r="T14" s="28"/>
      <c r="V14" s="40"/>
      <c r="W14" s="40"/>
      <c r="X14" s="39"/>
      <c r="Y14" s="42"/>
      <c r="Z14" s="42"/>
      <c r="AA14" s="42"/>
      <c r="AB14" s="42"/>
      <c r="AC14" s="42"/>
      <c r="AD14" s="42"/>
      <c r="AE14" s="42"/>
      <c r="AF14" s="35"/>
    </row>
    <row r="15" spans="1:32" ht="22.9" customHeight="1" x14ac:dyDescent="0.2">
      <c r="A15" s="29"/>
      <c r="B15" s="29"/>
      <c r="C15" s="29"/>
      <c r="D15" s="29"/>
      <c r="E15" s="29"/>
      <c r="F15" s="29"/>
      <c r="G15" s="29"/>
      <c r="H15" s="29"/>
      <c r="I15" s="29"/>
      <c r="J15" s="58"/>
      <c r="K15" s="29"/>
      <c r="L15" s="29"/>
      <c r="M15" s="29"/>
      <c r="N15" s="29"/>
      <c r="O15" s="29"/>
      <c r="P15" s="29"/>
      <c r="Q15" s="29"/>
      <c r="R15" s="29"/>
      <c r="S15" s="29"/>
      <c r="T15" s="30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5"/>
    </row>
    <row r="16" spans="1:32" s="41" customFormat="1" ht="22.9" customHeight="1" x14ac:dyDescent="0.2">
      <c r="A16" s="6"/>
      <c r="B16" s="59"/>
      <c r="C16" s="59"/>
      <c r="D16" s="59"/>
      <c r="E16" s="147"/>
      <c r="F16" s="105"/>
      <c r="G16" s="59"/>
      <c r="H16" s="59"/>
      <c r="I16" s="82"/>
      <c r="J16" s="189"/>
      <c r="K16" s="51"/>
      <c r="L16" s="50"/>
      <c r="M16" s="50"/>
      <c r="N16" s="4"/>
      <c r="O16" s="4"/>
      <c r="P16" s="4"/>
      <c r="Q16" s="4"/>
      <c r="R16" s="4"/>
      <c r="S16" s="104"/>
      <c r="T16" s="105"/>
      <c r="V16" s="48"/>
      <c r="W16" s="47"/>
      <c r="X16" s="47"/>
      <c r="AD16" s="82"/>
      <c r="AE16" s="83"/>
    </row>
    <row r="17" spans="1:32" s="41" customFormat="1" ht="22.9" customHeight="1" x14ac:dyDescent="0.2">
      <c r="A17" s="130">
        <f ca="1">TODAY()</f>
        <v>44464</v>
      </c>
      <c r="B17" s="131"/>
      <c r="C17" s="132"/>
      <c r="D17" s="59"/>
      <c r="E17" s="148"/>
      <c r="F17" s="149"/>
      <c r="G17" s="59"/>
      <c r="H17" s="59"/>
      <c r="I17" s="59"/>
      <c r="J17" s="31"/>
      <c r="K17" s="51" t="s">
        <v>23</v>
      </c>
      <c r="L17" s="50"/>
      <c r="M17" s="50"/>
      <c r="N17" s="4"/>
      <c r="O17" s="4"/>
      <c r="P17" s="4"/>
      <c r="Q17" s="4"/>
      <c r="R17" s="4"/>
      <c r="S17" s="104" t="s">
        <v>24</v>
      </c>
      <c r="T17" s="105"/>
      <c r="V17" s="48"/>
      <c r="W17" s="47"/>
      <c r="X17" s="47"/>
      <c r="AD17" s="82"/>
      <c r="AE17" s="83"/>
    </row>
    <row r="18" spans="1:32" ht="22.9" customHeight="1" x14ac:dyDescent="0.2">
      <c r="A18" s="133"/>
      <c r="B18" s="134"/>
      <c r="C18" s="135"/>
      <c r="D18" s="59"/>
      <c r="E18" s="148"/>
      <c r="F18" s="149"/>
      <c r="G18" s="59"/>
      <c r="H18" s="123" t="s">
        <v>0</v>
      </c>
      <c r="I18" s="123"/>
      <c r="J18" s="123"/>
      <c r="K18" s="32"/>
      <c r="L18" s="24"/>
      <c r="M18" s="24"/>
      <c r="N18" s="7"/>
      <c r="O18" s="7"/>
      <c r="P18" s="7"/>
      <c r="Q18" s="7"/>
      <c r="R18" s="7"/>
      <c r="S18" s="91"/>
      <c r="T18" s="93"/>
      <c r="V18" s="35"/>
      <c r="W18" s="35"/>
      <c r="X18" s="35"/>
      <c r="Y18" s="35"/>
      <c r="Z18" s="35"/>
      <c r="AA18" s="35"/>
      <c r="AB18" s="35"/>
      <c r="AC18" s="35"/>
      <c r="AD18" s="82"/>
      <c r="AE18" s="82"/>
      <c r="AF18" s="35"/>
    </row>
    <row r="19" spans="1:32" s="10" customFormat="1" ht="22.9" customHeight="1" x14ac:dyDescent="0.2">
      <c r="A19" s="6"/>
      <c r="B19" s="59"/>
      <c r="C19" s="59"/>
      <c r="D19" s="59"/>
      <c r="E19" s="66"/>
      <c r="F19" s="67"/>
      <c r="G19" s="59"/>
      <c r="H19" s="123"/>
      <c r="I19" s="123"/>
      <c r="J19" s="123"/>
      <c r="K19" s="72">
        <f ca="1">K2</f>
        <v>44464</v>
      </c>
      <c r="L19" s="73"/>
      <c r="M19" s="74"/>
      <c r="N19" s="8"/>
      <c r="O19" s="8"/>
      <c r="P19" s="8"/>
      <c r="Q19" s="8"/>
      <c r="R19" s="8"/>
      <c r="S19" s="8"/>
      <c r="T19" s="9"/>
      <c r="V19" s="111"/>
      <c r="W19" s="111"/>
      <c r="X19" s="111"/>
      <c r="Y19" s="36"/>
      <c r="Z19" s="36"/>
      <c r="AA19" s="36"/>
      <c r="AB19" s="36"/>
      <c r="AC19" s="36"/>
      <c r="AD19" s="36"/>
      <c r="AE19" s="36"/>
      <c r="AF19" s="36"/>
    </row>
    <row r="20" spans="1:32" s="11" customFormat="1" ht="22.9" customHeight="1" x14ac:dyDescent="0.2">
      <c r="A20" s="117" t="s">
        <v>1</v>
      </c>
      <c r="B20" s="117"/>
      <c r="C20" s="126" t="s">
        <v>25</v>
      </c>
      <c r="D20" s="126"/>
      <c r="E20" s="127"/>
      <c r="F20" s="127"/>
      <c r="G20" s="126"/>
      <c r="H20" s="118">
        <f>+H5</f>
        <v>50000</v>
      </c>
      <c r="I20" s="118"/>
      <c r="J20" s="119"/>
      <c r="K20" s="75"/>
      <c r="L20" s="76"/>
      <c r="M20" s="77"/>
      <c r="N20" s="8"/>
      <c r="O20" s="8"/>
      <c r="P20" s="8"/>
      <c r="Q20" s="8"/>
      <c r="R20" s="98" t="s">
        <v>0</v>
      </c>
      <c r="S20" s="99"/>
      <c r="T20" s="100"/>
      <c r="V20" s="111"/>
      <c r="W20" s="111"/>
      <c r="X20" s="111"/>
      <c r="Y20" s="36"/>
      <c r="Z20" s="36"/>
      <c r="AA20" s="36"/>
      <c r="AB20" s="36"/>
      <c r="AC20" s="102"/>
      <c r="AD20" s="102"/>
      <c r="AE20" s="102"/>
      <c r="AF20" s="37"/>
    </row>
    <row r="21" spans="1:32" s="11" customFormat="1" ht="22.9" customHeight="1" x14ac:dyDescent="0.2">
      <c r="A21" s="106" t="s">
        <v>4</v>
      </c>
      <c r="B21" s="106"/>
      <c r="C21" s="106"/>
      <c r="D21" s="128">
        <f>+D6</f>
        <v>100</v>
      </c>
      <c r="E21" s="107"/>
      <c r="F21" s="107"/>
      <c r="G21" s="108"/>
      <c r="H21" s="120"/>
      <c r="I21" s="118"/>
      <c r="J21" s="119"/>
      <c r="K21" s="12"/>
      <c r="L21" s="13"/>
      <c r="M21" s="13"/>
      <c r="N21" s="13"/>
      <c r="O21" s="13"/>
      <c r="P21" s="13"/>
      <c r="Q21" s="14"/>
      <c r="R21" s="101"/>
      <c r="S21" s="102"/>
      <c r="T21" s="103"/>
      <c r="V21" s="37"/>
      <c r="W21" s="37"/>
      <c r="X21" s="37"/>
      <c r="Y21" s="37"/>
      <c r="Z21" s="37"/>
      <c r="AA21" s="37"/>
      <c r="AB21" s="37"/>
      <c r="AC21" s="102"/>
      <c r="AD21" s="102"/>
      <c r="AE21" s="102"/>
      <c r="AF21" s="37"/>
    </row>
    <row r="22" spans="1:32" s="11" customFormat="1" ht="22.9" customHeight="1" x14ac:dyDescent="0.2">
      <c r="A22" s="106"/>
      <c r="B22" s="106"/>
      <c r="C22" s="106"/>
      <c r="D22" s="129"/>
      <c r="E22" s="109"/>
      <c r="F22" s="109"/>
      <c r="G22" s="110"/>
      <c r="H22" s="120"/>
      <c r="I22" s="118"/>
      <c r="J22" s="119"/>
      <c r="K22" s="150" t="s">
        <v>1</v>
      </c>
      <c r="L22" s="152"/>
      <c r="M22" s="89" t="str">
        <f>M5</f>
        <v>Рахматов Дониёр Муродович</v>
      </c>
      <c r="N22" s="89"/>
      <c r="O22" s="89"/>
      <c r="P22" s="89"/>
      <c r="Q22" s="90"/>
      <c r="R22" s="153">
        <f>R5</f>
        <v>1500000</v>
      </c>
      <c r="S22" s="154"/>
      <c r="T22" s="155"/>
      <c r="V22" s="84"/>
      <c r="W22" s="84"/>
      <c r="X22" s="88"/>
      <c r="Y22" s="88"/>
      <c r="Z22" s="88"/>
      <c r="AA22" s="88"/>
      <c r="AB22" s="88"/>
      <c r="AC22" s="116"/>
      <c r="AD22" s="116"/>
      <c r="AE22" s="116"/>
      <c r="AF22" s="37"/>
    </row>
    <row r="23" spans="1:32" s="11" customFormat="1" ht="22.9" customHeight="1" x14ac:dyDescent="0.2">
      <c r="A23" s="146" t="s">
        <v>10</v>
      </c>
      <c r="B23" s="146"/>
      <c r="C23" s="188" t="str">
        <f>+C8</f>
        <v>Абдухоликов Юлчивой ХХХ</v>
      </c>
      <c r="D23" s="80"/>
      <c r="E23" s="80"/>
      <c r="F23" s="80"/>
      <c r="G23" s="81"/>
      <c r="H23" s="121"/>
      <c r="I23" s="121"/>
      <c r="J23" s="122"/>
      <c r="K23" s="15" t="s">
        <v>26</v>
      </c>
      <c r="L23" s="16" t="str">
        <f>L6</f>
        <v>20208000900790933001</v>
      </c>
      <c r="M23" s="16"/>
      <c r="N23" s="16"/>
      <c r="O23" s="16"/>
      <c r="P23" s="16"/>
      <c r="Q23" s="17"/>
      <c r="R23" s="153"/>
      <c r="S23" s="154"/>
      <c r="T23" s="155"/>
      <c r="V23" s="43"/>
      <c r="W23" s="45"/>
      <c r="X23" s="45"/>
      <c r="Y23" s="45"/>
      <c r="Z23" s="45"/>
      <c r="AA23" s="45"/>
      <c r="AB23" s="45"/>
      <c r="AC23" s="116"/>
      <c r="AD23" s="116"/>
      <c r="AE23" s="116"/>
      <c r="AF23" s="37"/>
    </row>
    <row r="24" spans="1:32" s="11" customFormat="1" ht="22.9" customHeight="1" x14ac:dyDescent="0.3">
      <c r="A24" s="186" t="s">
        <v>12</v>
      </c>
      <c r="B24" s="187"/>
      <c r="C24" s="124">
        <f>+C9</f>
        <v>15320</v>
      </c>
      <c r="D24" s="124"/>
      <c r="E24" s="124"/>
      <c r="F24" s="124"/>
      <c r="G24" s="124"/>
      <c r="H24" s="91" t="s">
        <v>13</v>
      </c>
      <c r="I24" s="92"/>
      <c r="J24" s="93"/>
      <c r="K24" s="150" t="s">
        <v>8</v>
      </c>
      <c r="L24" s="164"/>
      <c r="M24" s="165" t="s">
        <v>27</v>
      </c>
      <c r="N24" s="165"/>
      <c r="O24" s="166"/>
      <c r="P24" s="33" t="s">
        <v>4</v>
      </c>
      <c r="Q24" s="18" t="s">
        <v>5</v>
      </c>
      <c r="R24" s="153"/>
      <c r="S24" s="154"/>
      <c r="T24" s="155"/>
      <c r="V24" s="84"/>
      <c r="W24" s="85"/>
      <c r="X24" s="86"/>
      <c r="Y24" s="86"/>
      <c r="Z24" s="86"/>
      <c r="AA24" s="38"/>
      <c r="AB24" s="46"/>
      <c r="AC24" s="116"/>
      <c r="AD24" s="116"/>
      <c r="AE24" s="116"/>
      <c r="AF24" s="37"/>
    </row>
    <row r="25" spans="1:32" s="11" customFormat="1" ht="22.9" customHeight="1" x14ac:dyDescent="0.2">
      <c r="A25" s="161" t="s">
        <v>14</v>
      </c>
      <c r="B25" s="162"/>
      <c r="C25" s="176" t="str">
        <f>+C10</f>
        <v>Эллик минг сум 0 тийин</v>
      </c>
      <c r="D25" s="177"/>
      <c r="E25" s="177"/>
      <c r="F25" s="177"/>
      <c r="G25" s="177"/>
      <c r="H25" s="139"/>
      <c r="I25" s="139"/>
      <c r="J25" s="140"/>
      <c r="K25" s="34" t="s">
        <v>10</v>
      </c>
      <c r="L25" s="80" t="str">
        <f>M8</f>
        <v xml:space="preserve">BUVAYDA TUMANI YONG'INNI OLDINI OLISH MCHJ </v>
      </c>
      <c r="M25" s="80"/>
      <c r="N25" s="80"/>
      <c r="O25" s="80"/>
      <c r="P25" s="80"/>
      <c r="Q25" s="81"/>
      <c r="R25" s="156"/>
      <c r="S25" s="157"/>
      <c r="T25" s="158"/>
      <c r="V25" s="40"/>
      <c r="W25" s="88"/>
      <c r="X25" s="88"/>
      <c r="Y25" s="88"/>
      <c r="Z25" s="88"/>
      <c r="AA25" s="88"/>
      <c r="AB25" s="88"/>
      <c r="AC25" s="116"/>
      <c r="AD25" s="116"/>
      <c r="AE25" s="116"/>
      <c r="AF25" s="37"/>
    </row>
    <row r="26" spans="1:32" ht="22.9" customHeight="1" x14ac:dyDescent="0.2">
      <c r="A26" s="163"/>
      <c r="B26" s="162"/>
      <c r="C26" s="178"/>
      <c r="D26" s="177"/>
      <c r="E26" s="177"/>
      <c r="F26" s="177"/>
      <c r="G26" s="177"/>
      <c r="H26" s="177"/>
      <c r="I26" s="177"/>
      <c r="J26" s="179"/>
      <c r="K26" s="19"/>
      <c r="L26" s="20"/>
      <c r="M26" s="21"/>
      <c r="N26" s="21"/>
      <c r="O26" s="21"/>
      <c r="P26" s="21"/>
      <c r="Q26" s="21"/>
      <c r="R26" s="174" t="s">
        <v>13</v>
      </c>
      <c r="S26" s="104"/>
      <c r="T26" s="175"/>
      <c r="V26" s="37"/>
      <c r="W26" s="37"/>
      <c r="X26" s="39"/>
      <c r="Y26" s="39"/>
      <c r="Z26" s="39"/>
      <c r="AA26" s="39"/>
      <c r="AB26" s="39"/>
      <c r="AC26" s="82"/>
      <c r="AD26" s="82"/>
      <c r="AE26" s="82"/>
      <c r="AF26" s="35"/>
    </row>
    <row r="27" spans="1:32" ht="22.9" customHeight="1" x14ac:dyDescent="0.2">
      <c r="A27" s="150" t="s">
        <v>15</v>
      </c>
      <c r="B27" s="151"/>
      <c r="C27" s="180" t="s">
        <v>16</v>
      </c>
      <c r="D27" s="181"/>
      <c r="E27" s="182"/>
      <c r="F27" s="183" t="s">
        <v>17</v>
      </c>
      <c r="G27" s="184"/>
      <c r="H27" s="180" t="str">
        <f>+H12</f>
        <v>Naqd</v>
      </c>
      <c r="I27" s="181"/>
      <c r="J27" s="185"/>
      <c r="K27" s="94" t="s">
        <v>14</v>
      </c>
      <c r="L27" s="95"/>
      <c r="M27" s="168" t="str">
        <f>M10</f>
        <v>000</v>
      </c>
      <c r="N27" s="169"/>
      <c r="O27" s="169"/>
      <c r="P27" s="169"/>
      <c r="Q27" s="169"/>
      <c r="R27" s="169"/>
      <c r="S27" s="169"/>
      <c r="T27" s="170"/>
      <c r="V27" s="112"/>
      <c r="W27" s="113"/>
      <c r="X27" s="167"/>
      <c r="Y27" s="84"/>
      <c r="Z27" s="84"/>
      <c r="AA27" s="84"/>
      <c r="AB27" s="84"/>
      <c r="AC27" s="84"/>
      <c r="AD27" s="84"/>
      <c r="AE27" s="84"/>
      <c r="AF27" s="35"/>
    </row>
    <row r="28" spans="1:32" ht="22.9" customHeight="1" x14ac:dyDescent="0.2">
      <c r="A28" s="62"/>
      <c r="B28" s="53"/>
      <c r="C28" s="60"/>
      <c r="D28" s="60"/>
      <c r="E28" s="60"/>
      <c r="F28" s="60"/>
      <c r="G28" s="60"/>
      <c r="H28" s="60"/>
      <c r="I28" s="60"/>
      <c r="J28" s="64"/>
      <c r="K28" s="96"/>
      <c r="L28" s="97"/>
      <c r="M28" s="171"/>
      <c r="N28" s="172"/>
      <c r="O28" s="172"/>
      <c r="P28" s="172"/>
      <c r="Q28" s="172"/>
      <c r="R28" s="172"/>
      <c r="S28" s="172"/>
      <c r="T28" s="173"/>
      <c r="V28" s="113"/>
      <c r="W28" s="113"/>
      <c r="X28" s="84"/>
      <c r="Y28" s="84"/>
      <c r="Z28" s="84"/>
      <c r="AA28" s="84"/>
      <c r="AB28" s="84"/>
      <c r="AC28" s="84"/>
      <c r="AD28" s="84"/>
      <c r="AE28" s="84"/>
      <c r="AF28" s="35"/>
    </row>
    <row r="29" spans="1:32" s="41" customFormat="1" ht="22.9" customHeight="1" x14ac:dyDescent="0.2">
      <c r="A29" s="63" t="s">
        <v>20</v>
      </c>
      <c r="B29" s="53"/>
      <c r="C29" s="53"/>
      <c r="D29" s="61"/>
      <c r="E29" s="61" t="s">
        <v>21</v>
      </c>
      <c r="F29" s="61"/>
      <c r="G29" s="82" t="s">
        <v>22</v>
      </c>
      <c r="H29" s="82"/>
      <c r="I29" s="61"/>
      <c r="J29" s="65"/>
      <c r="K29" s="23" t="s">
        <v>15</v>
      </c>
      <c r="L29" s="23"/>
      <c r="M29" s="144"/>
      <c r="N29" s="144"/>
      <c r="O29" s="144"/>
      <c r="P29" s="144"/>
      <c r="Q29" s="144"/>
      <c r="R29" s="144"/>
      <c r="S29" s="144"/>
      <c r="T29" s="145"/>
      <c r="V29" s="40"/>
      <c r="W29" s="40"/>
      <c r="X29" s="78"/>
      <c r="Y29" s="78"/>
      <c r="Z29" s="78"/>
      <c r="AA29" s="78"/>
      <c r="AB29" s="78"/>
      <c r="AC29" s="78"/>
      <c r="AD29" s="78"/>
      <c r="AE29" s="78"/>
    </row>
    <row r="30" spans="1:32" x14ac:dyDescent="0.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">
      <c r="U32" s="57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22:32" x14ac:dyDescent="0.2"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22:32" x14ac:dyDescent="0.2"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22:32" x14ac:dyDescent="0.2"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22:32" x14ac:dyDescent="0.2"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22:32" x14ac:dyDescent="0.2"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22:32" x14ac:dyDescent="0.2"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22:32" x14ac:dyDescent="0.2"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22:32" x14ac:dyDescent="0.2"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22:32" x14ac:dyDescent="0.2"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22:32" x14ac:dyDescent="0.2"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22:32" x14ac:dyDescent="0.2"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22:32" x14ac:dyDescent="0.2"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22:32" x14ac:dyDescent="0.2"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22:32" x14ac:dyDescent="0.2"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spans="22:32" x14ac:dyDescent="0.2"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spans="22:32" x14ac:dyDescent="0.2"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22:31" x14ac:dyDescent="0.2"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22:31" x14ac:dyDescent="0.2"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22:31" x14ac:dyDescent="0.2"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22:31" x14ac:dyDescent="0.2"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22:31" x14ac:dyDescent="0.2"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22:31" x14ac:dyDescent="0.2"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22:31" x14ac:dyDescent="0.2"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22:31" x14ac:dyDescent="0.2"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22:31" x14ac:dyDescent="0.2"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22:31" x14ac:dyDescent="0.2"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22:31" x14ac:dyDescent="0.2"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22:31" x14ac:dyDescent="0.2"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22:31" x14ac:dyDescent="0.2"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</sheetData>
  <sheetProtection formatCells="0" formatColumns="0" formatRows="0" insertColumns="0" insertRows="0" insertHyperlinks="0" deleteColumns="0" deleteRows="0" sort="0" autoFilter="0" pivotTables="0"/>
  <mergeCells count="99">
    <mergeCell ref="R26:T26"/>
    <mergeCell ref="L25:Q25"/>
    <mergeCell ref="K27:L28"/>
    <mergeCell ref="H24:J24"/>
    <mergeCell ref="A25:B26"/>
    <mergeCell ref="C25:J26"/>
    <mergeCell ref="A27:B27"/>
    <mergeCell ref="C27:E27"/>
    <mergeCell ref="F27:G27"/>
    <mergeCell ref="H27:J27"/>
    <mergeCell ref="A24:B24"/>
    <mergeCell ref="G29:H29"/>
    <mergeCell ref="X29:AE29"/>
    <mergeCell ref="V22:W22"/>
    <mergeCell ref="X22:AB22"/>
    <mergeCell ref="AC22:AE25"/>
    <mergeCell ref="V24:W24"/>
    <mergeCell ref="X24:Z24"/>
    <mergeCell ref="W25:AB25"/>
    <mergeCell ref="AC26:AE26"/>
    <mergeCell ref="V27:W28"/>
    <mergeCell ref="X27:AE28"/>
    <mergeCell ref="M27:T28"/>
    <mergeCell ref="M24:O24"/>
    <mergeCell ref="C24:G24"/>
    <mergeCell ref="K24:L24"/>
    <mergeCell ref="M29:T29"/>
    <mergeCell ref="S1:T1"/>
    <mergeCell ref="K22:L22"/>
    <mergeCell ref="M22:Q22"/>
    <mergeCell ref="R22:T25"/>
    <mergeCell ref="A5:B5"/>
    <mergeCell ref="A8:B8"/>
    <mergeCell ref="A10:B11"/>
    <mergeCell ref="S17:T17"/>
    <mergeCell ref="K5:L5"/>
    <mergeCell ref="M5:Q5"/>
    <mergeCell ref="R5:T8"/>
    <mergeCell ref="K7:L7"/>
    <mergeCell ref="M7:O7"/>
    <mergeCell ref="R3:T4"/>
    <mergeCell ref="K2:M3"/>
    <mergeCell ref="I1:J1"/>
    <mergeCell ref="S18:T18"/>
    <mergeCell ref="A17:C18"/>
    <mergeCell ref="K8:L8"/>
    <mergeCell ref="M10:T11"/>
    <mergeCell ref="M12:T12"/>
    <mergeCell ref="A12:B12"/>
    <mergeCell ref="H5:J8"/>
    <mergeCell ref="E16:F18"/>
    <mergeCell ref="I16:J16"/>
    <mergeCell ref="H18:J19"/>
    <mergeCell ref="H9:J9"/>
    <mergeCell ref="C10:J11"/>
    <mergeCell ref="C12:E12"/>
    <mergeCell ref="F12:G12"/>
    <mergeCell ref="H12:J12"/>
    <mergeCell ref="A9:B9"/>
    <mergeCell ref="A20:B20"/>
    <mergeCell ref="H20:J23"/>
    <mergeCell ref="H3:J4"/>
    <mergeCell ref="G14:H14"/>
    <mergeCell ref="C9:G9"/>
    <mergeCell ref="C5:G5"/>
    <mergeCell ref="D21:G22"/>
    <mergeCell ref="A23:B23"/>
    <mergeCell ref="E1:F3"/>
    <mergeCell ref="C23:G23"/>
    <mergeCell ref="C20:G20"/>
    <mergeCell ref="A2:C3"/>
    <mergeCell ref="AD1:AE1"/>
    <mergeCell ref="V2:X3"/>
    <mergeCell ref="AC3:AE4"/>
    <mergeCell ref="V5:W5"/>
    <mergeCell ref="AC5:AE8"/>
    <mergeCell ref="AD17:AE17"/>
    <mergeCell ref="AD18:AE18"/>
    <mergeCell ref="V19:X20"/>
    <mergeCell ref="AC20:AE21"/>
    <mergeCell ref="AC9:AE9"/>
    <mergeCell ref="V10:W11"/>
    <mergeCell ref="X10:AE11"/>
    <mergeCell ref="K19:M20"/>
    <mergeCell ref="X12:AE12"/>
    <mergeCell ref="C8:G8"/>
    <mergeCell ref="AD16:AE16"/>
    <mergeCell ref="V7:W7"/>
    <mergeCell ref="X7:Z7"/>
    <mergeCell ref="V8:W8"/>
    <mergeCell ref="X8:AB8"/>
    <mergeCell ref="M8:Q8"/>
    <mergeCell ref="R9:T9"/>
    <mergeCell ref="K10:L11"/>
    <mergeCell ref="R20:T21"/>
    <mergeCell ref="S16:T16"/>
    <mergeCell ref="A6:C7"/>
    <mergeCell ref="D6:G7"/>
    <mergeCell ref="A21:C22"/>
  </mergeCells>
  <printOptions verticalCentered="1"/>
  <pageMargins left="0.47244094488188998" right="3.9370078740157001E-2" top="0.43307086614173002" bottom="0.43307086614173002" header="0.23622047244093999" footer="0.31496062992126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selection activeCell="AB3" sqref="AB3"/>
    </sheetView>
  </sheetViews>
  <sheetFormatPr defaultRowHeight="12.75" x14ac:dyDescent="0.2"/>
  <cols>
    <col min="1" max="1" width="10.28515625" customWidth="1"/>
    <col min="2" max="2" width="20.7109375" customWidth="1"/>
    <col min="3" max="25" width="2.7109375" customWidth="1"/>
  </cols>
  <sheetData>
    <row r="1" spans="1:25" x14ac:dyDescent="0.2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25" x14ac:dyDescent="0.2"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</row>
    <row r="4" spans="1:25" x14ac:dyDescent="0.2">
      <c r="A4" s="1">
        <f>КВИТАНЦИЯ!H5</f>
        <v>50000</v>
      </c>
      <c r="B4" s="1" t="str">
        <f t="shared" ref="B4:B35" si="0">TRIM(Y4&amp;W4&amp;U4&amp;S4&amp;Q4&amp;O4&amp;M4&amp;K4&amp;I4&amp;G4&amp;" сум "&amp;ROUND((ABS(A4)-INT(ABS(A4)))*100,0)&amp;" тийин")</f>
        <v>эллик минг сум 0 тийин</v>
      </c>
      <c r="C4" s="1" t="str">
        <f t="shared" ref="C4:C35" si="1">RIGHT("000000000000000000000000000000"&amp;INT(ABS(A4)),30)</f>
        <v>000000000000000000000000050000</v>
      </c>
      <c r="D4">
        <f t="shared" ref="D4:D35" si="2">INT((ABS(A4)-INT(ABS(A4)))*100)</f>
        <v>0</v>
      </c>
      <c r="E4">
        <f t="shared" ref="E4:E35" si="3">LEN(C4)</f>
        <v>30</v>
      </c>
      <c r="F4" t="str">
        <f t="shared" ref="F4:F35" si="4">MID(C4,E4-2,3)</f>
        <v>000</v>
      </c>
      <c r="G4" t="str">
        <f t="shared" ref="G4:G35" si="5">" "&amp;IF(MID(F4,1,1)="0","", INDEX(C$1:K$1,MID(F4,1,1))&amp;" юз")&amp;" "&amp;IF(MID(F4,2,1)="0","", INDEX(C$2:K$2,MID(F4,2,1)))&amp;" "&amp;IF(MID(F4,3,1)="0","", INDEX(C$1:K$1,MID(F4,3,1)))</f>
        <v xml:space="preserve">   </v>
      </c>
      <c r="H4" t="str">
        <f t="shared" ref="H4:H35" si="6">MID(C4,E4-5,3)</f>
        <v>050</v>
      </c>
      <c r="I4" t="str">
        <f t="shared" ref="I4:I35" si="7">IF(H4="000",""," "&amp;IF(MID(H4,1,1)="0","",INDEX(C$1:K$1,MID(H4,1,1))&amp;" юз")&amp;" "&amp;IF(MID(H4,2,1)="0","",INDEX(C$2:K$2,MID(H4,2,1)))&amp;" "&amp;IF(MID(H4,3,1)="0","",INDEX(C$1:K$1,MID(H4,3,1)))&amp;" минг")</f>
        <v xml:space="preserve">  эллик  минг</v>
      </c>
      <c r="J4" t="str">
        <f t="shared" ref="J4:J35" si="8">MID(C4,E4-8,3)</f>
        <v>000</v>
      </c>
      <c r="K4" t="str">
        <f t="shared" ref="K4:K35" si="9">IF(J4="000",""," "&amp;IF(MID(J4,1,1)="0","", INDEX(C$1:K$1,MID(J4,1,1))&amp;" юз")&amp;" "&amp;IF(MID(J4,2,1)="0","", INDEX(C$2:K$2,MID(J4,2,1)))&amp;" "&amp;IF(MID(J4,3,1)="0","", INDEX(C$1:K$1,MID(J4,3,1)))&amp;" миллион")</f>
        <v/>
      </c>
      <c r="L4" t="str">
        <f t="shared" ref="L4:L35" si="10">MID(C4,E4-11,3)</f>
        <v>000</v>
      </c>
      <c r="M4" t="str">
        <f t="shared" ref="M4:M35" si="11">IF(L4="000",""," "&amp;IF(MID(L4,1,1)="0","",INDEX(C$1:K$1,MID(L4,1,1))&amp;" юз")&amp;" "&amp;IF(MID(L4,2,1)="0","",INDEX(C$2:K$2,MID(L4,2,1)))&amp;" "&amp;IF(MID(L4,3,1)="0","",INDEX(C$1:K$1,MID(L4,3,1)))&amp;" миллиард")</f>
        <v/>
      </c>
      <c r="N4" t="str">
        <f t="shared" ref="N4:N35" si="12">MID(C4,E4-14,3)</f>
        <v>000</v>
      </c>
      <c r="O4" t="str">
        <f t="shared" ref="O4:O35" si="13">IF(N4="000",""," "&amp;IF(MID(N4,1,1)="0","", INDEX(C$1:K$1,MID(N4,1,1))&amp;" юз")&amp;" "&amp;IF(MID(N4,2,1)="0","", INDEX(C$2:K$2,MID(N4,2,1)))&amp;" "&amp;IF(MID(N4,3,1)="0","", INDEX(C$1:K$1,MID(N4,3,1)))&amp;" триллион")</f>
        <v/>
      </c>
      <c r="P4" t="str">
        <f t="shared" ref="P4:P35" si="14">MID(C4,E4-17,3)</f>
        <v>000</v>
      </c>
      <c r="Q4" t="str">
        <f t="shared" ref="Q4:Q35" si="15">IF(P4="000",""," "&amp;IF(MID(P4,1,1)="0","", INDEX(C$1:K$1,MID(P4,1,1))&amp;" юз")&amp;" "&amp;IF(MID(P4,2,1)="0","", INDEX(C$2:K$2,MID(P4,2,1)))&amp;" "&amp;IF(MID(P4,3,1)="0","", INDEX(C$1:K$1,MID(P4,3,1)))&amp;" триллиард")</f>
        <v/>
      </c>
      <c r="R4" t="str">
        <f t="shared" ref="R4:R35" si="16">MID(C4,E4-20,3)</f>
        <v>000</v>
      </c>
      <c r="S4" t="str">
        <f t="shared" ref="S4:S35" si="17">IF(R4="000",""," "&amp;IF(MID(R4,1,1)="0","", INDEX(C$1:K$1,MID(R4,1,1))&amp;" юз")&amp;" "&amp;IF(MID(R4,2,1)="0","", INDEX(C$2:K$2,MID(R4,2,1)))&amp;" "&amp;IF(MID(R4,3,1)="0","", INDEX(C$1:K$1,MID(R4,3,1)))&amp;" квадриллион")</f>
        <v/>
      </c>
      <c r="T4" t="str">
        <f t="shared" ref="T4:T35" si="18">MID(C4,E4-23,3)</f>
        <v>000</v>
      </c>
      <c r="U4" t="str">
        <f t="shared" ref="U4:U35" si="19">IF(T4="000",""," "&amp;IF(MID(T4,1,1)="0","", INDEX(C$1:K$1,MID(T4,1,1))&amp;" юз")&amp;" "&amp;IF(MID(T4,2,1)="0","", INDEX(C$2:K$2,MID(T4,2,1)))&amp;" "&amp;IF(MID(T4,3,1)="0","", INDEX(C$1:K$1,MID(T4,3,1)))&amp;" квадриллиард")</f>
        <v/>
      </c>
      <c r="V4" t="str">
        <f t="shared" ref="V4:V35" si="20">MID(C4,E4-26,3)</f>
        <v>000</v>
      </c>
      <c r="W4" t="str">
        <f t="shared" ref="W4:W35" si="21">IF(V4="000",""," "&amp;IF(MID(V4,1,1)="0","", INDEX(C$1:K$1,MID(V4,1,1))&amp;" юз")&amp;" "&amp;IF(MID(V4,2,1)="0","", INDEX(C$2:K$2,MID(V4,2,1)))&amp;" "&amp;IF(MID(V4,3,1)="0","", INDEX(C$1:K$1,MID(V4,3,1)))&amp;" квинтиллион")</f>
        <v/>
      </c>
      <c r="X4" t="str">
        <f t="shared" ref="X4:X35" si="22">MID(C4,E4-29,3)</f>
        <v>000</v>
      </c>
      <c r="Y4" t="str">
        <f t="shared" ref="Y4:Y35" si="23">IF(X4="000",""," "&amp;IF(MID(X4,1,1)="0","", INDEX(C1:K1,MID(X4,1,1))&amp;" юз")&amp;" "&amp;IF(MID(X4,2,1)="0","", INDEX(C2:K2,MID(X4,2,1)))&amp;" "&amp;IF(MID(X4,3,1)="0","", INDEX(C1:K1,MID(X4,3,1)))&amp;" квинтиллиард")</f>
        <v/>
      </c>
    </row>
    <row r="5" spans="1:25" x14ac:dyDescent="0.2">
      <c r="A5" s="1" t="e">
        <f>#REF!</f>
        <v>#REF!</v>
      </c>
      <c r="B5" s="1" t="e">
        <f t="shared" si="0"/>
        <v>#REF!</v>
      </c>
      <c r="C5" s="1" t="e">
        <f t="shared" si="1"/>
        <v>#REF!</v>
      </c>
      <c r="D5" t="e">
        <f t="shared" si="2"/>
        <v>#REF!</v>
      </c>
      <c r="E5" t="e">
        <f t="shared" si="3"/>
        <v>#REF!</v>
      </c>
      <c r="F5" t="e">
        <f t="shared" si="4"/>
        <v>#REF!</v>
      </c>
      <c r="G5" t="e">
        <f t="shared" si="5"/>
        <v>#REF!</v>
      </c>
      <c r="H5" t="e">
        <f t="shared" si="6"/>
        <v>#REF!</v>
      </c>
      <c r="I5" t="e">
        <f t="shared" si="7"/>
        <v>#REF!</v>
      </c>
      <c r="J5" t="e">
        <f t="shared" si="8"/>
        <v>#REF!</v>
      </c>
      <c r="K5" t="e">
        <f t="shared" si="9"/>
        <v>#REF!</v>
      </c>
      <c r="L5" t="e">
        <f t="shared" si="10"/>
        <v>#REF!</v>
      </c>
      <c r="M5" t="e">
        <f t="shared" si="11"/>
        <v>#REF!</v>
      </c>
      <c r="N5" t="e">
        <f t="shared" si="12"/>
        <v>#REF!</v>
      </c>
      <c r="O5" t="e">
        <f t="shared" si="13"/>
        <v>#REF!</v>
      </c>
      <c r="P5" t="e">
        <f t="shared" si="14"/>
        <v>#REF!</v>
      </c>
      <c r="Q5" t="e">
        <f t="shared" si="15"/>
        <v>#REF!</v>
      </c>
      <c r="R5" t="e">
        <f t="shared" si="16"/>
        <v>#REF!</v>
      </c>
      <c r="S5" t="e">
        <f t="shared" si="17"/>
        <v>#REF!</v>
      </c>
      <c r="T5" t="e">
        <f t="shared" si="18"/>
        <v>#REF!</v>
      </c>
      <c r="U5" t="e">
        <f t="shared" si="19"/>
        <v>#REF!</v>
      </c>
      <c r="V5" t="e">
        <f t="shared" si="20"/>
        <v>#REF!</v>
      </c>
      <c r="W5" t="e">
        <f t="shared" si="21"/>
        <v>#REF!</v>
      </c>
      <c r="X5" t="e">
        <f t="shared" si="22"/>
        <v>#REF!</v>
      </c>
      <c r="Y5" t="e">
        <f t="shared" si="23"/>
        <v>#REF!</v>
      </c>
    </row>
    <row r="6" spans="1:25" x14ac:dyDescent="0.2">
      <c r="A6" s="1" t="e">
        <f>#REF!</f>
        <v>#REF!</v>
      </c>
      <c r="B6" s="1" t="e">
        <f t="shared" si="0"/>
        <v>#REF!</v>
      </c>
      <c r="C6" s="1" t="e">
        <f t="shared" si="1"/>
        <v>#REF!</v>
      </c>
      <c r="D6" t="e">
        <f t="shared" si="2"/>
        <v>#REF!</v>
      </c>
      <c r="E6" t="e">
        <f t="shared" si="3"/>
        <v>#REF!</v>
      </c>
      <c r="F6" t="e">
        <f t="shared" si="4"/>
        <v>#REF!</v>
      </c>
      <c r="G6" t="e">
        <f t="shared" si="5"/>
        <v>#REF!</v>
      </c>
      <c r="H6" t="e">
        <f t="shared" si="6"/>
        <v>#REF!</v>
      </c>
      <c r="I6" t="e">
        <f t="shared" si="7"/>
        <v>#REF!</v>
      </c>
      <c r="J6" t="e">
        <f t="shared" si="8"/>
        <v>#REF!</v>
      </c>
      <c r="K6" t="e">
        <f t="shared" si="9"/>
        <v>#REF!</v>
      </c>
      <c r="L6" t="e">
        <f t="shared" si="10"/>
        <v>#REF!</v>
      </c>
      <c r="M6" t="e">
        <f t="shared" si="11"/>
        <v>#REF!</v>
      </c>
      <c r="N6" t="e">
        <f t="shared" si="12"/>
        <v>#REF!</v>
      </c>
      <c r="O6" t="e">
        <f t="shared" si="13"/>
        <v>#REF!</v>
      </c>
      <c r="P6" t="e">
        <f t="shared" si="14"/>
        <v>#REF!</v>
      </c>
      <c r="Q6" t="e">
        <f t="shared" si="15"/>
        <v>#REF!</v>
      </c>
      <c r="R6" t="e">
        <f t="shared" si="16"/>
        <v>#REF!</v>
      </c>
      <c r="S6" t="e">
        <f t="shared" si="17"/>
        <v>#REF!</v>
      </c>
      <c r="T6" t="e">
        <f t="shared" si="18"/>
        <v>#REF!</v>
      </c>
      <c r="U6" t="e">
        <f t="shared" si="19"/>
        <v>#REF!</v>
      </c>
      <c r="V6" t="e">
        <f t="shared" si="20"/>
        <v>#REF!</v>
      </c>
      <c r="W6" t="e">
        <f t="shared" si="21"/>
        <v>#REF!</v>
      </c>
      <c r="X6" t="e">
        <f t="shared" si="22"/>
        <v>#REF!</v>
      </c>
      <c r="Y6" t="e">
        <f t="shared" si="23"/>
        <v>#REF!</v>
      </c>
    </row>
    <row r="7" spans="1:25" x14ac:dyDescent="0.2">
      <c r="A7" s="1" t="e">
        <f>#REF!</f>
        <v>#REF!</v>
      </c>
      <c r="B7" s="1" t="e">
        <f t="shared" si="0"/>
        <v>#REF!</v>
      </c>
      <c r="C7" s="1" t="e">
        <f t="shared" si="1"/>
        <v>#REF!</v>
      </c>
      <c r="D7" t="e">
        <f t="shared" si="2"/>
        <v>#REF!</v>
      </c>
      <c r="E7" t="e">
        <f t="shared" si="3"/>
        <v>#REF!</v>
      </c>
      <c r="F7" t="e">
        <f t="shared" si="4"/>
        <v>#REF!</v>
      </c>
      <c r="G7" t="e">
        <f t="shared" si="5"/>
        <v>#REF!</v>
      </c>
      <c r="H7" t="e">
        <f t="shared" si="6"/>
        <v>#REF!</v>
      </c>
      <c r="I7" t="e">
        <f t="shared" si="7"/>
        <v>#REF!</v>
      </c>
      <c r="J7" t="e">
        <f t="shared" si="8"/>
        <v>#REF!</v>
      </c>
      <c r="K7" t="e">
        <f t="shared" si="9"/>
        <v>#REF!</v>
      </c>
      <c r="L7" t="e">
        <f t="shared" si="10"/>
        <v>#REF!</v>
      </c>
      <c r="M7" t="e">
        <f t="shared" si="11"/>
        <v>#REF!</v>
      </c>
      <c r="N7" t="e">
        <f t="shared" si="12"/>
        <v>#REF!</v>
      </c>
      <c r="O7" t="e">
        <f t="shared" si="13"/>
        <v>#REF!</v>
      </c>
      <c r="P7" t="e">
        <f t="shared" si="14"/>
        <v>#REF!</v>
      </c>
      <c r="Q7" t="e">
        <f t="shared" si="15"/>
        <v>#REF!</v>
      </c>
      <c r="R7" t="e">
        <f t="shared" si="16"/>
        <v>#REF!</v>
      </c>
      <c r="S7" t="e">
        <f t="shared" si="17"/>
        <v>#REF!</v>
      </c>
      <c r="T7" t="e">
        <f t="shared" si="18"/>
        <v>#REF!</v>
      </c>
      <c r="U7" t="e">
        <f t="shared" si="19"/>
        <v>#REF!</v>
      </c>
      <c r="V7" t="e">
        <f t="shared" si="20"/>
        <v>#REF!</v>
      </c>
      <c r="W7" t="e">
        <f t="shared" si="21"/>
        <v>#REF!</v>
      </c>
      <c r="X7" t="e">
        <f t="shared" si="22"/>
        <v>#REF!</v>
      </c>
      <c r="Y7" t="e">
        <f t="shared" si="23"/>
        <v>#REF!</v>
      </c>
    </row>
    <row r="8" spans="1:25" x14ac:dyDescent="0.2">
      <c r="A8" s="1" t="e">
        <f>#REF!</f>
        <v>#REF!</v>
      </c>
      <c r="B8" s="1" t="e">
        <f t="shared" si="0"/>
        <v>#REF!</v>
      </c>
      <c r="C8" s="1" t="e">
        <f t="shared" si="1"/>
        <v>#REF!</v>
      </c>
      <c r="D8" t="e">
        <f t="shared" si="2"/>
        <v>#REF!</v>
      </c>
      <c r="E8" t="e">
        <f t="shared" si="3"/>
        <v>#REF!</v>
      </c>
      <c r="F8" t="e">
        <f t="shared" si="4"/>
        <v>#REF!</v>
      </c>
      <c r="G8" t="e">
        <f t="shared" si="5"/>
        <v>#REF!</v>
      </c>
      <c r="H8" t="e">
        <f t="shared" si="6"/>
        <v>#REF!</v>
      </c>
      <c r="I8" t="e">
        <f t="shared" si="7"/>
        <v>#REF!</v>
      </c>
      <c r="J8" t="e">
        <f t="shared" si="8"/>
        <v>#REF!</v>
      </c>
      <c r="K8" t="e">
        <f t="shared" si="9"/>
        <v>#REF!</v>
      </c>
      <c r="L8" t="e">
        <f t="shared" si="10"/>
        <v>#REF!</v>
      </c>
      <c r="M8" t="e">
        <f t="shared" si="11"/>
        <v>#REF!</v>
      </c>
      <c r="N8" t="e">
        <f t="shared" si="12"/>
        <v>#REF!</v>
      </c>
      <c r="O8" t="e">
        <f t="shared" si="13"/>
        <v>#REF!</v>
      </c>
      <c r="P8" t="e">
        <f t="shared" si="14"/>
        <v>#REF!</v>
      </c>
      <c r="Q8" t="e">
        <f t="shared" si="15"/>
        <v>#REF!</v>
      </c>
      <c r="R8" t="e">
        <f t="shared" si="16"/>
        <v>#REF!</v>
      </c>
      <c r="S8" t="e">
        <f t="shared" si="17"/>
        <v>#REF!</v>
      </c>
      <c r="T8" t="e">
        <f t="shared" si="18"/>
        <v>#REF!</v>
      </c>
      <c r="U8" t="e">
        <f t="shared" si="19"/>
        <v>#REF!</v>
      </c>
      <c r="V8" t="e">
        <f t="shared" si="20"/>
        <v>#REF!</v>
      </c>
      <c r="W8" t="e">
        <f t="shared" si="21"/>
        <v>#REF!</v>
      </c>
      <c r="X8" t="e">
        <f t="shared" si="22"/>
        <v>#REF!</v>
      </c>
      <c r="Y8" t="e">
        <f t="shared" si="23"/>
        <v>#REF!</v>
      </c>
    </row>
    <row r="9" spans="1:25" x14ac:dyDescent="0.2">
      <c r="A9" s="2" t="e">
        <f>#REF!</f>
        <v>#REF!</v>
      </c>
      <c r="B9" s="1" t="e">
        <f t="shared" si="0"/>
        <v>#REF!</v>
      </c>
      <c r="C9" s="1" t="e">
        <f t="shared" si="1"/>
        <v>#REF!</v>
      </c>
      <c r="D9" t="e">
        <f t="shared" si="2"/>
        <v>#REF!</v>
      </c>
      <c r="E9" t="e">
        <f t="shared" si="3"/>
        <v>#REF!</v>
      </c>
      <c r="F9" t="e">
        <f t="shared" si="4"/>
        <v>#REF!</v>
      </c>
      <c r="G9" t="e">
        <f t="shared" si="5"/>
        <v>#REF!</v>
      </c>
      <c r="H9" t="e">
        <f t="shared" si="6"/>
        <v>#REF!</v>
      </c>
      <c r="I9" t="e">
        <f t="shared" si="7"/>
        <v>#REF!</v>
      </c>
      <c r="J9" t="e">
        <f t="shared" si="8"/>
        <v>#REF!</v>
      </c>
      <c r="K9" t="e">
        <f t="shared" si="9"/>
        <v>#REF!</v>
      </c>
      <c r="L9" t="e">
        <f t="shared" si="10"/>
        <v>#REF!</v>
      </c>
      <c r="M9" t="e">
        <f t="shared" si="11"/>
        <v>#REF!</v>
      </c>
      <c r="N9" t="e">
        <f t="shared" si="12"/>
        <v>#REF!</v>
      </c>
      <c r="O9" t="e">
        <f t="shared" si="13"/>
        <v>#REF!</v>
      </c>
      <c r="P9" t="e">
        <f t="shared" si="14"/>
        <v>#REF!</v>
      </c>
      <c r="Q9" t="e">
        <f t="shared" si="15"/>
        <v>#REF!</v>
      </c>
      <c r="R9" t="e">
        <f t="shared" si="16"/>
        <v>#REF!</v>
      </c>
      <c r="S9" t="e">
        <f t="shared" si="17"/>
        <v>#REF!</v>
      </c>
      <c r="T9" t="e">
        <f t="shared" si="18"/>
        <v>#REF!</v>
      </c>
      <c r="U9" t="e">
        <f t="shared" si="19"/>
        <v>#REF!</v>
      </c>
      <c r="V9" t="e">
        <f t="shared" si="20"/>
        <v>#REF!</v>
      </c>
      <c r="W9" t="e">
        <f t="shared" si="21"/>
        <v>#REF!</v>
      </c>
      <c r="X9" t="e">
        <f t="shared" si="22"/>
        <v>#REF!</v>
      </c>
      <c r="Y9" t="e">
        <f t="shared" si="23"/>
        <v>#REF!</v>
      </c>
    </row>
    <row r="10" spans="1:25" x14ac:dyDescent="0.2">
      <c r="A10" s="1" t="e">
        <f>#REF!</f>
        <v>#REF!</v>
      </c>
      <c r="B10" s="1" t="e">
        <f t="shared" si="0"/>
        <v>#REF!</v>
      </c>
      <c r="C10" s="1" t="e">
        <f t="shared" si="1"/>
        <v>#REF!</v>
      </c>
      <c r="D10" t="e">
        <f t="shared" si="2"/>
        <v>#REF!</v>
      </c>
      <c r="E10" t="e">
        <f t="shared" si="3"/>
        <v>#REF!</v>
      </c>
      <c r="F10" t="e">
        <f t="shared" si="4"/>
        <v>#REF!</v>
      </c>
      <c r="G10" t="e">
        <f t="shared" si="5"/>
        <v>#REF!</v>
      </c>
      <c r="H10" t="e">
        <f t="shared" si="6"/>
        <v>#REF!</v>
      </c>
      <c r="I10" t="e">
        <f t="shared" si="7"/>
        <v>#REF!</v>
      </c>
      <c r="J10" t="e">
        <f t="shared" si="8"/>
        <v>#REF!</v>
      </c>
      <c r="K10" t="e">
        <f t="shared" si="9"/>
        <v>#REF!</v>
      </c>
      <c r="L10" t="e">
        <f t="shared" si="10"/>
        <v>#REF!</v>
      </c>
      <c r="M10" t="e">
        <f t="shared" si="11"/>
        <v>#REF!</v>
      </c>
      <c r="N10" t="e">
        <f t="shared" si="12"/>
        <v>#REF!</v>
      </c>
      <c r="O10" t="e">
        <f t="shared" si="13"/>
        <v>#REF!</v>
      </c>
      <c r="P10" t="e">
        <f t="shared" si="14"/>
        <v>#REF!</v>
      </c>
      <c r="Q10" t="e">
        <f t="shared" si="15"/>
        <v>#REF!</v>
      </c>
      <c r="R10" t="e">
        <f t="shared" si="16"/>
        <v>#REF!</v>
      </c>
      <c r="S10" t="e">
        <f t="shared" si="17"/>
        <v>#REF!</v>
      </c>
      <c r="T10" t="e">
        <f t="shared" si="18"/>
        <v>#REF!</v>
      </c>
      <c r="U10" t="e">
        <f t="shared" si="19"/>
        <v>#REF!</v>
      </c>
      <c r="V10" t="e">
        <f t="shared" si="20"/>
        <v>#REF!</v>
      </c>
      <c r="W10" t="e">
        <f t="shared" si="21"/>
        <v>#REF!</v>
      </c>
      <c r="X10" t="e">
        <f t="shared" si="22"/>
        <v>#REF!</v>
      </c>
      <c r="Y10" t="e">
        <f t="shared" si="23"/>
        <v>#REF!</v>
      </c>
    </row>
    <row r="11" spans="1:25" x14ac:dyDescent="0.2">
      <c r="A11" s="1" t="e">
        <f>#REF!</f>
        <v>#REF!</v>
      </c>
      <c r="B11" s="1" t="e">
        <f t="shared" si="0"/>
        <v>#REF!</v>
      </c>
      <c r="C11" s="1" t="e">
        <f t="shared" si="1"/>
        <v>#REF!</v>
      </c>
      <c r="D11" t="e">
        <f t="shared" si="2"/>
        <v>#REF!</v>
      </c>
      <c r="E11" t="e">
        <f t="shared" si="3"/>
        <v>#REF!</v>
      </c>
      <c r="F11" t="e">
        <f t="shared" si="4"/>
        <v>#REF!</v>
      </c>
      <c r="G11" t="e">
        <f t="shared" si="5"/>
        <v>#REF!</v>
      </c>
      <c r="H11" t="e">
        <f t="shared" si="6"/>
        <v>#REF!</v>
      </c>
      <c r="I11" t="e">
        <f t="shared" si="7"/>
        <v>#REF!</v>
      </c>
      <c r="J11" t="e">
        <f t="shared" si="8"/>
        <v>#REF!</v>
      </c>
      <c r="K11" t="e">
        <f t="shared" si="9"/>
        <v>#REF!</v>
      </c>
      <c r="L11" t="e">
        <f t="shared" si="10"/>
        <v>#REF!</v>
      </c>
      <c r="M11" t="e">
        <f t="shared" si="11"/>
        <v>#REF!</v>
      </c>
      <c r="N11" t="e">
        <f t="shared" si="12"/>
        <v>#REF!</v>
      </c>
      <c r="O11" t="e">
        <f t="shared" si="13"/>
        <v>#REF!</v>
      </c>
      <c r="P11" t="e">
        <f t="shared" si="14"/>
        <v>#REF!</v>
      </c>
      <c r="Q11" t="e">
        <f t="shared" si="15"/>
        <v>#REF!</v>
      </c>
      <c r="R11" t="e">
        <f t="shared" si="16"/>
        <v>#REF!</v>
      </c>
      <c r="S11" t="e">
        <f t="shared" si="17"/>
        <v>#REF!</v>
      </c>
      <c r="T11" t="e">
        <f t="shared" si="18"/>
        <v>#REF!</v>
      </c>
      <c r="U11" t="e">
        <f t="shared" si="19"/>
        <v>#REF!</v>
      </c>
      <c r="V11" t="e">
        <f t="shared" si="20"/>
        <v>#REF!</v>
      </c>
      <c r="W11" t="e">
        <f t="shared" si="21"/>
        <v>#REF!</v>
      </c>
      <c r="X11" t="e">
        <f t="shared" si="22"/>
        <v>#REF!</v>
      </c>
      <c r="Y11" t="e">
        <f t="shared" si="23"/>
        <v>#REF!</v>
      </c>
    </row>
    <row r="12" spans="1:25" x14ac:dyDescent="0.2">
      <c r="A12" s="1" t="e">
        <f>#REF!</f>
        <v>#REF!</v>
      </c>
      <c r="B12" s="1" t="e">
        <f t="shared" si="0"/>
        <v>#REF!</v>
      </c>
      <c r="C12" s="1" t="e">
        <f t="shared" si="1"/>
        <v>#REF!</v>
      </c>
      <c r="D12" t="e">
        <f t="shared" si="2"/>
        <v>#REF!</v>
      </c>
      <c r="E12" t="e">
        <f t="shared" si="3"/>
        <v>#REF!</v>
      </c>
      <c r="F12" t="e">
        <f t="shared" si="4"/>
        <v>#REF!</v>
      </c>
      <c r="G12" t="e">
        <f t="shared" si="5"/>
        <v>#REF!</v>
      </c>
      <c r="H12" t="e">
        <f t="shared" si="6"/>
        <v>#REF!</v>
      </c>
      <c r="I12" t="e">
        <f t="shared" si="7"/>
        <v>#REF!</v>
      </c>
      <c r="J12" t="e">
        <f t="shared" si="8"/>
        <v>#REF!</v>
      </c>
      <c r="K12" t="e">
        <f t="shared" si="9"/>
        <v>#REF!</v>
      </c>
      <c r="L12" t="e">
        <f t="shared" si="10"/>
        <v>#REF!</v>
      </c>
      <c r="M12" t="e">
        <f t="shared" si="11"/>
        <v>#REF!</v>
      </c>
      <c r="N12" t="e">
        <f t="shared" si="12"/>
        <v>#REF!</v>
      </c>
      <c r="O12" t="e">
        <f t="shared" si="13"/>
        <v>#REF!</v>
      </c>
      <c r="P12" t="e">
        <f t="shared" si="14"/>
        <v>#REF!</v>
      </c>
      <c r="Q12" t="e">
        <f t="shared" si="15"/>
        <v>#REF!</v>
      </c>
      <c r="R12" t="e">
        <f t="shared" si="16"/>
        <v>#REF!</v>
      </c>
      <c r="S12" t="e">
        <f t="shared" si="17"/>
        <v>#REF!</v>
      </c>
      <c r="T12" t="e">
        <f t="shared" si="18"/>
        <v>#REF!</v>
      </c>
      <c r="U12" t="e">
        <f t="shared" si="19"/>
        <v>#REF!</v>
      </c>
      <c r="V12" t="e">
        <f t="shared" si="20"/>
        <v>#REF!</v>
      </c>
      <c r="W12" t="e">
        <f t="shared" si="21"/>
        <v>#REF!</v>
      </c>
      <c r="X12" t="e">
        <f t="shared" si="22"/>
        <v>#REF!</v>
      </c>
      <c r="Y12" t="e">
        <f t="shared" si="23"/>
        <v>#REF!</v>
      </c>
    </row>
    <row r="13" spans="1:25" x14ac:dyDescent="0.2">
      <c r="A13" s="1" t="e">
        <f>#REF!</f>
        <v>#REF!</v>
      </c>
      <c r="B13" s="1" t="e">
        <f t="shared" si="0"/>
        <v>#REF!</v>
      </c>
      <c r="C13" s="1" t="e">
        <f t="shared" si="1"/>
        <v>#REF!</v>
      </c>
      <c r="D13" t="e">
        <f t="shared" si="2"/>
        <v>#REF!</v>
      </c>
      <c r="E13" t="e">
        <f t="shared" si="3"/>
        <v>#REF!</v>
      </c>
      <c r="F13" t="e">
        <f t="shared" si="4"/>
        <v>#REF!</v>
      </c>
      <c r="G13" t="e">
        <f t="shared" si="5"/>
        <v>#REF!</v>
      </c>
      <c r="H13" t="e">
        <f t="shared" si="6"/>
        <v>#REF!</v>
      </c>
      <c r="I13" t="e">
        <f t="shared" si="7"/>
        <v>#REF!</v>
      </c>
      <c r="J13" t="e">
        <f t="shared" si="8"/>
        <v>#REF!</v>
      </c>
      <c r="K13" t="e">
        <f t="shared" si="9"/>
        <v>#REF!</v>
      </c>
      <c r="L13" t="e">
        <f t="shared" si="10"/>
        <v>#REF!</v>
      </c>
      <c r="M13" t="e">
        <f t="shared" si="11"/>
        <v>#REF!</v>
      </c>
      <c r="N13" t="e">
        <f t="shared" si="12"/>
        <v>#REF!</v>
      </c>
      <c r="O13" t="e">
        <f t="shared" si="13"/>
        <v>#REF!</v>
      </c>
      <c r="P13" t="e">
        <f t="shared" si="14"/>
        <v>#REF!</v>
      </c>
      <c r="Q13" t="e">
        <f t="shared" si="15"/>
        <v>#REF!</v>
      </c>
      <c r="R13" t="e">
        <f t="shared" si="16"/>
        <v>#REF!</v>
      </c>
      <c r="S13" t="e">
        <f t="shared" si="17"/>
        <v>#REF!</v>
      </c>
      <c r="T13" t="e">
        <f t="shared" si="18"/>
        <v>#REF!</v>
      </c>
      <c r="U13" t="e">
        <f t="shared" si="19"/>
        <v>#REF!</v>
      </c>
      <c r="V13" t="e">
        <f t="shared" si="20"/>
        <v>#REF!</v>
      </c>
      <c r="W13" t="e">
        <f t="shared" si="21"/>
        <v>#REF!</v>
      </c>
      <c r="X13" t="e">
        <f t="shared" si="22"/>
        <v>#REF!</v>
      </c>
      <c r="Y13" t="e">
        <f t="shared" si="23"/>
        <v>#REF!</v>
      </c>
    </row>
    <row r="14" spans="1:25" x14ac:dyDescent="0.2">
      <c r="A14" s="1" t="e">
        <f>#REF!</f>
        <v>#REF!</v>
      </c>
      <c r="B14" s="1" t="e">
        <f t="shared" si="0"/>
        <v>#REF!</v>
      </c>
      <c r="C14" s="1" t="e">
        <f t="shared" si="1"/>
        <v>#REF!</v>
      </c>
      <c r="D14" t="e">
        <f t="shared" si="2"/>
        <v>#REF!</v>
      </c>
      <c r="E14" t="e">
        <f t="shared" si="3"/>
        <v>#REF!</v>
      </c>
      <c r="F14" t="e">
        <f t="shared" si="4"/>
        <v>#REF!</v>
      </c>
      <c r="G14" t="e">
        <f t="shared" si="5"/>
        <v>#REF!</v>
      </c>
      <c r="H14" t="e">
        <f t="shared" si="6"/>
        <v>#REF!</v>
      </c>
      <c r="I14" t="e">
        <f t="shared" si="7"/>
        <v>#REF!</v>
      </c>
      <c r="J14" t="e">
        <f t="shared" si="8"/>
        <v>#REF!</v>
      </c>
      <c r="K14" t="e">
        <f t="shared" si="9"/>
        <v>#REF!</v>
      </c>
      <c r="L14" t="e">
        <f t="shared" si="10"/>
        <v>#REF!</v>
      </c>
      <c r="M14" t="e">
        <f t="shared" si="11"/>
        <v>#REF!</v>
      </c>
      <c r="N14" t="e">
        <f t="shared" si="12"/>
        <v>#REF!</v>
      </c>
      <c r="O14" t="e">
        <f t="shared" si="13"/>
        <v>#REF!</v>
      </c>
      <c r="P14" t="e">
        <f t="shared" si="14"/>
        <v>#REF!</v>
      </c>
      <c r="Q14" t="e">
        <f t="shared" si="15"/>
        <v>#REF!</v>
      </c>
      <c r="R14" t="e">
        <f t="shared" si="16"/>
        <v>#REF!</v>
      </c>
      <c r="S14" t="e">
        <f t="shared" si="17"/>
        <v>#REF!</v>
      </c>
      <c r="T14" t="e">
        <f t="shared" si="18"/>
        <v>#REF!</v>
      </c>
      <c r="U14" t="e">
        <f t="shared" si="19"/>
        <v>#REF!</v>
      </c>
      <c r="V14" t="e">
        <f t="shared" si="20"/>
        <v>#REF!</v>
      </c>
      <c r="W14" t="e">
        <f t="shared" si="21"/>
        <v>#REF!</v>
      </c>
      <c r="X14" t="e">
        <f t="shared" si="22"/>
        <v>#REF!</v>
      </c>
      <c r="Y14" t="e">
        <f t="shared" si="23"/>
        <v>#REF!</v>
      </c>
    </row>
    <row r="15" spans="1:25" x14ac:dyDescent="0.2">
      <c r="A15" s="1" t="e">
        <f>#REF!</f>
        <v>#REF!</v>
      </c>
      <c r="B15" s="1" t="e">
        <f t="shared" si="0"/>
        <v>#REF!</v>
      </c>
      <c r="C15" s="1" t="e">
        <f t="shared" si="1"/>
        <v>#REF!</v>
      </c>
      <c r="D15" t="e">
        <f t="shared" si="2"/>
        <v>#REF!</v>
      </c>
      <c r="E15" t="e">
        <f t="shared" si="3"/>
        <v>#REF!</v>
      </c>
      <c r="F15" t="e">
        <f t="shared" si="4"/>
        <v>#REF!</v>
      </c>
      <c r="G15" t="e">
        <f t="shared" si="5"/>
        <v>#REF!</v>
      </c>
      <c r="H15" t="e">
        <f t="shared" si="6"/>
        <v>#REF!</v>
      </c>
      <c r="I15" t="e">
        <f t="shared" si="7"/>
        <v>#REF!</v>
      </c>
      <c r="J15" t="e">
        <f t="shared" si="8"/>
        <v>#REF!</v>
      </c>
      <c r="K15" t="e">
        <f t="shared" si="9"/>
        <v>#REF!</v>
      </c>
      <c r="L15" t="e">
        <f t="shared" si="10"/>
        <v>#REF!</v>
      </c>
      <c r="M15" t="e">
        <f t="shared" si="11"/>
        <v>#REF!</v>
      </c>
      <c r="N15" t="e">
        <f t="shared" si="12"/>
        <v>#REF!</v>
      </c>
      <c r="O15" t="e">
        <f t="shared" si="13"/>
        <v>#REF!</v>
      </c>
      <c r="P15" t="e">
        <f t="shared" si="14"/>
        <v>#REF!</v>
      </c>
      <c r="Q15" t="e">
        <f t="shared" si="15"/>
        <v>#REF!</v>
      </c>
      <c r="R15" t="e">
        <f t="shared" si="16"/>
        <v>#REF!</v>
      </c>
      <c r="S15" t="e">
        <f t="shared" si="17"/>
        <v>#REF!</v>
      </c>
      <c r="T15" t="e">
        <f t="shared" si="18"/>
        <v>#REF!</v>
      </c>
      <c r="U15" t="e">
        <f t="shared" si="19"/>
        <v>#REF!</v>
      </c>
      <c r="V15" t="e">
        <f t="shared" si="20"/>
        <v>#REF!</v>
      </c>
      <c r="W15" t="e">
        <f t="shared" si="21"/>
        <v>#REF!</v>
      </c>
      <c r="X15" t="e">
        <f t="shared" si="22"/>
        <v>#REF!</v>
      </c>
      <c r="Y15" t="e">
        <f t="shared" si="23"/>
        <v>#REF!</v>
      </c>
    </row>
    <row r="16" spans="1:25" x14ac:dyDescent="0.2">
      <c r="A16" s="1" t="e">
        <f>#REF!</f>
        <v>#REF!</v>
      </c>
      <c r="B16" s="1" t="e">
        <f t="shared" si="0"/>
        <v>#REF!</v>
      </c>
      <c r="C16" s="1" t="e">
        <f t="shared" si="1"/>
        <v>#REF!</v>
      </c>
      <c r="D16" t="e">
        <f t="shared" si="2"/>
        <v>#REF!</v>
      </c>
      <c r="E16" t="e">
        <f t="shared" si="3"/>
        <v>#REF!</v>
      </c>
      <c r="F16" t="e">
        <f t="shared" si="4"/>
        <v>#REF!</v>
      </c>
      <c r="G16" t="e">
        <f t="shared" si="5"/>
        <v>#REF!</v>
      </c>
      <c r="H16" t="e">
        <f t="shared" si="6"/>
        <v>#REF!</v>
      </c>
      <c r="I16" t="e">
        <f t="shared" si="7"/>
        <v>#REF!</v>
      </c>
      <c r="J16" t="e">
        <f t="shared" si="8"/>
        <v>#REF!</v>
      </c>
      <c r="K16" t="e">
        <f t="shared" si="9"/>
        <v>#REF!</v>
      </c>
      <c r="L16" t="e">
        <f t="shared" si="10"/>
        <v>#REF!</v>
      </c>
      <c r="M16" t="e">
        <f t="shared" si="11"/>
        <v>#REF!</v>
      </c>
      <c r="N16" t="e">
        <f t="shared" si="12"/>
        <v>#REF!</v>
      </c>
      <c r="O16" t="e">
        <f t="shared" si="13"/>
        <v>#REF!</v>
      </c>
      <c r="P16" t="e">
        <f t="shared" si="14"/>
        <v>#REF!</v>
      </c>
      <c r="Q16" t="e">
        <f t="shared" si="15"/>
        <v>#REF!</v>
      </c>
      <c r="R16" t="e">
        <f t="shared" si="16"/>
        <v>#REF!</v>
      </c>
      <c r="S16" t="e">
        <f t="shared" si="17"/>
        <v>#REF!</v>
      </c>
      <c r="T16" t="e">
        <f t="shared" si="18"/>
        <v>#REF!</v>
      </c>
      <c r="U16" t="e">
        <f t="shared" si="19"/>
        <v>#REF!</v>
      </c>
      <c r="V16" t="e">
        <f t="shared" si="20"/>
        <v>#REF!</v>
      </c>
      <c r="W16" t="e">
        <f t="shared" si="21"/>
        <v>#REF!</v>
      </c>
      <c r="X16" t="e">
        <f t="shared" si="22"/>
        <v>#REF!</v>
      </c>
      <c r="Y16" t="e">
        <f t="shared" si="23"/>
        <v>#REF!</v>
      </c>
    </row>
    <row r="17" spans="1:25" x14ac:dyDescent="0.2">
      <c r="A17" s="1" t="e">
        <f>#REF!</f>
        <v>#REF!</v>
      </c>
      <c r="B17" s="1" t="e">
        <f t="shared" si="0"/>
        <v>#REF!</v>
      </c>
      <c r="C17" s="1" t="e">
        <f t="shared" si="1"/>
        <v>#REF!</v>
      </c>
      <c r="D17" t="e">
        <f t="shared" si="2"/>
        <v>#REF!</v>
      </c>
      <c r="E17" t="e">
        <f t="shared" si="3"/>
        <v>#REF!</v>
      </c>
      <c r="F17" t="e">
        <f t="shared" si="4"/>
        <v>#REF!</v>
      </c>
      <c r="G17" t="e">
        <f t="shared" si="5"/>
        <v>#REF!</v>
      </c>
      <c r="H17" t="e">
        <f t="shared" si="6"/>
        <v>#REF!</v>
      </c>
      <c r="I17" t="e">
        <f t="shared" si="7"/>
        <v>#REF!</v>
      </c>
      <c r="J17" t="e">
        <f t="shared" si="8"/>
        <v>#REF!</v>
      </c>
      <c r="K17" t="e">
        <f t="shared" si="9"/>
        <v>#REF!</v>
      </c>
      <c r="L17" t="e">
        <f t="shared" si="10"/>
        <v>#REF!</v>
      </c>
      <c r="M17" t="e">
        <f t="shared" si="11"/>
        <v>#REF!</v>
      </c>
      <c r="N17" t="e">
        <f t="shared" si="12"/>
        <v>#REF!</v>
      </c>
      <c r="O17" t="e">
        <f t="shared" si="13"/>
        <v>#REF!</v>
      </c>
      <c r="P17" t="e">
        <f t="shared" si="14"/>
        <v>#REF!</v>
      </c>
      <c r="Q17" t="e">
        <f t="shared" si="15"/>
        <v>#REF!</v>
      </c>
      <c r="R17" t="e">
        <f t="shared" si="16"/>
        <v>#REF!</v>
      </c>
      <c r="S17" t="e">
        <f t="shared" si="17"/>
        <v>#REF!</v>
      </c>
      <c r="T17" t="e">
        <f t="shared" si="18"/>
        <v>#REF!</v>
      </c>
      <c r="U17" t="e">
        <f t="shared" si="19"/>
        <v>#REF!</v>
      </c>
      <c r="V17" t="e">
        <f t="shared" si="20"/>
        <v>#REF!</v>
      </c>
      <c r="W17" t="e">
        <f t="shared" si="21"/>
        <v>#REF!</v>
      </c>
      <c r="X17" t="e">
        <f t="shared" si="22"/>
        <v>#REF!</v>
      </c>
      <c r="Y17" t="e">
        <f t="shared" si="23"/>
        <v>#REF!</v>
      </c>
    </row>
    <row r="18" spans="1:25" x14ac:dyDescent="0.2">
      <c r="A18" s="1" t="e">
        <f>#REF!</f>
        <v>#REF!</v>
      </c>
      <c r="B18" s="1" t="e">
        <f t="shared" si="0"/>
        <v>#REF!</v>
      </c>
      <c r="C18" s="1" t="e">
        <f t="shared" si="1"/>
        <v>#REF!</v>
      </c>
      <c r="D18" t="e">
        <f t="shared" si="2"/>
        <v>#REF!</v>
      </c>
      <c r="E18" t="e">
        <f t="shared" si="3"/>
        <v>#REF!</v>
      </c>
      <c r="F18" t="e">
        <f t="shared" si="4"/>
        <v>#REF!</v>
      </c>
      <c r="G18" t="e">
        <f t="shared" si="5"/>
        <v>#REF!</v>
      </c>
      <c r="H18" t="e">
        <f t="shared" si="6"/>
        <v>#REF!</v>
      </c>
      <c r="I18" t="e">
        <f t="shared" si="7"/>
        <v>#REF!</v>
      </c>
      <c r="J18" t="e">
        <f t="shared" si="8"/>
        <v>#REF!</v>
      </c>
      <c r="K18" t="e">
        <f t="shared" si="9"/>
        <v>#REF!</v>
      </c>
      <c r="L18" t="e">
        <f t="shared" si="10"/>
        <v>#REF!</v>
      </c>
      <c r="M18" t="e">
        <f t="shared" si="11"/>
        <v>#REF!</v>
      </c>
      <c r="N18" t="e">
        <f t="shared" si="12"/>
        <v>#REF!</v>
      </c>
      <c r="O18" t="e">
        <f t="shared" si="13"/>
        <v>#REF!</v>
      </c>
      <c r="P18" t="e">
        <f t="shared" si="14"/>
        <v>#REF!</v>
      </c>
      <c r="Q18" t="e">
        <f t="shared" si="15"/>
        <v>#REF!</v>
      </c>
      <c r="R18" t="e">
        <f t="shared" si="16"/>
        <v>#REF!</v>
      </c>
      <c r="S18" t="e">
        <f t="shared" si="17"/>
        <v>#REF!</v>
      </c>
      <c r="T18" t="e">
        <f t="shared" si="18"/>
        <v>#REF!</v>
      </c>
      <c r="U18" t="e">
        <f t="shared" si="19"/>
        <v>#REF!</v>
      </c>
      <c r="V18" t="e">
        <f t="shared" si="20"/>
        <v>#REF!</v>
      </c>
      <c r="W18" t="e">
        <f t="shared" si="21"/>
        <v>#REF!</v>
      </c>
      <c r="X18" t="e">
        <f t="shared" si="22"/>
        <v>#REF!</v>
      </c>
      <c r="Y18" t="e">
        <f t="shared" si="23"/>
        <v>#REF!</v>
      </c>
    </row>
    <row r="19" spans="1:25" x14ac:dyDescent="0.2">
      <c r="A19" s="1" t="e">
        <f>#REF!</f>
        <v>#REF!</v>
      </c>
      <c r="B19" s="1" t="e">
        <f t="shared" si="0"/>
        <v>#REF!</v>
      </c>
      <c r="C19" s="1" t="e">
        <f t="shared" si="1"/>
        <v>#REF!</v>
      </c>
      <c r="D19" t="e">
        <f t="shared" si="2"/>
        <v>#REF!</v>
      </c>
      <c r="E19" t="e">
        <f t="shared" si="3"/>
        <v>#REF!</v>
      </c>
      <c r="F19" t="e">
        <f t="shared" si="4"/>
        <v>#REF!</v>
      </c>
      <c r="G19" t="e">
        <f t="shared" si="5"/>
        <v>#REF!</v>
      </c>
      <c r="H19" t="e">
        <f t="shared" si="6"/>
        <v>#REF!</v>
      </c>
      <c r="I19" t="e">
        <f t="shared" si="7"/>
        <v>#REF!</v>
      </c>
      <c r="J19" t="e">
        <f t="shared" si="8"/>
        <v>#REF!</v>
      </c>
      <c r="K19" t="e">
        <f t="shared" si="9"/>
        <v>#REF!</v>
      </c>
      <c r="L19" t="e">
        <f t="shared" si="10"/>
        <v>#REF!</v>
      </c>
      <c r="M19" t="e">
        <f t="shared" si="11"/>
        <v>#REF!</v>
      </c>
      <c r="N19" t="e">
        <f t="shared" si="12"/>
        <v>#REF!</v>
      </c>
      <c r="O19" t="e">
        <f t="shared" si="13"/>
        <v>#REF!</v>
      </c>
      <c r="P19" t="e">
        <f t="shared" si="14"/>
        <v>#REF!</v>
      </c>
      <c r="Q19" t="e">
        <f t="shared" si="15"/>
        <v>#REF!</v>
      </c>
      <c r="R19" t="e">
        <f t="shared" si="16"/>
        <v>#REF!</v>
      </c>
      <c r="S19" t="e">
        <f t="shared" si="17"/>
        <v>#REF!</v>
      </c>
      <c r="T19" t="e">
        <f t="shared" si="18"/>
        <v>#REF!</v>
      </c>
      <c r="U19" t="e">
        <f t="shared" si="19"/>
        <v>#REF!</v>
      </c>
      <c r="V19" t="e">
        <f t="shared" si="20"/>
        <v>#REF!</v>
      </c>
      <c r="W19" t="e">
        <f t="shared" si="21"/>
        <v>#REF!</v>
      </c>
      <c r="X19" t="e">
        <f t="shared" si="22"/>
        <v>#REF!</v>
      </c>
      <c r="Y19" t="e">
        <f t="shared" si="23"/>
        <v>#REF!</v>
      </c>
    </row>
    <row r="20" spans="1:25" x14ac:dyDescent="0.2">
      <c r="A20" s="1" t="e">
        <f>#REF!</f>
        <v>#REF!</v>
      </c>
      <c r="B20" s="1" t="e">
        <f t="shared" si="0"/>
        <v>#REF!</v>
      </c>
      <c r="C20" s="1" t="e">
        <f t="shared" si="1"/>
        <v>#REF!</v>
      </c>
      <c r="D20" t="e">
        <f t="shared" si="2"/>
        <v>#REF!</v>
      </c>
      <c r="E20" t="e">
        <f t="shared" si="3"/>
        <v>#REF!</v>
      </c>
      <c r="F20" t="e">
        <f t="shared" si="4"/>
        <v>#REF!</v>
      </c>
      <c r="G20" t="e">
        <f t="shared" si="5"/>
        <v>#REF!</v>
      </c>
      <c r="H20" t="e">
        <f t="shared" si="6"/>
        <v>#REF!</v>
      </c>
      <c r="I20" t="e">
        <f t="shared" si="7"/>
        <v>#REF!</v>
      </c>
      <c r="J20" t="e">
        <f t="shared" si="8"/>
        <v>#REF!</v>
      </c>
      <c r="K20" t="e">
        <f t="shared" si="9"/>
        <v>#REF!</v>
      </c>
      <c r="L20" t="e">
        <f t="shared" si="10"/>
        <v>#REF!</v>
      </c>
      <c r="M20" t="e">
        <f t="shared" si="11"/>
        <v>#REF!</v>
      </c>
      <c r="N20" t="e">
        <f t="shared" si="12"/>
        <v>#REF!</v>
      </c>
      <c r="O20" t="e">
        <f t="shared" si="13"/>
        <v>#REF!</v>
      </c>
      <c r="P20" t="e">
        <f t="shared" si="14"/>
        <v>#REF!</v>
      </c>
      <c r="Q20" t="e">
        <f t="shared" si="15"/>
        <v>#REF!</v>
      </c>
      <c r="R20" t="e">
        <f t="shared" si="16"/>
        <v>#REF!</v>
      </c>
      <c r="S20" t="e">
        <f t="shared" si="17"/>
        <v>#REF!</v>
      </c>
      <c r="T20" t="e">
        <f t="shared" si="18"/>
        <v>#REF!</v>
      </c>
      <c r="U20" t="e">
        <f t="shared" si="19"/>
        <v>#REF!</v>
      </c>
      <c r="V20" t="e">
        <f t="shared" si="20"/>
        <v>#REF!</v>
      </c>
      <c r="W20" t="e">
        <f t="shared" si="21"/>
        <v>#REF!</v>
      </c>
      <c r="X20" t="e">
        <f t="shared" si="22"/>
        <v>#REF!</v>
      </c>
      <c r="Y20" t="e">
        <f t="shared" si="23"/>
        <v>#REF!</v>
      </c>
    </row>
    <row r="21" spans="1:25" x14ac:dyDescent="0.2">
      <c r="A21" s="1" t="e">
        <f>#REF!</f>
        <v>#REF!</v>
      </c>
      <c r="B21" s="1" t="e">
        <f t="shared" si="0"/>
        <v>#REF!</v>
      </c>
      <c r="C21" s="1" t="e">
        <f t="shared" si="1"/>
        <v>#REF!</v>
      </c>
      <c r="D21" t="e">
        <f t="shared" si="2"/>
        <v>#REF!</v>
      </c>
      <c r="E21" t="e">
        <f t="shared" si="3"/>
        <v>#REF!</v>
      </c>
      <c r="F21" t="e">
        <f t="shared" si="4"/>
        <v>#REF!</v>
      </c>
      <c r="G21" t="e">
        <f t="shared" si="5"/>
        <v>#REF!</v>
      </c>
      <c r="H21" t="e">
        <f t="shared" si="6"/>
        <v>#REF!</v>
      </c>
      <c r="I21" t="e">
        <f t="shared" si="7"/>
        <v>#REF!</v>
      </c>
      <c r="J21" t="e">
        <f t="shared" si="8"/>
        <v>#REF!</v>
      </c>
      <c r="K21" t="e">
        <f t="shared" si="9"/>
        <v>#REF!</v>
      </c>
      <c r="L21" t="e">
        <f t="shared" si="10"/>
        <v>#REF!</v>
      </c>
      <c r="M21" t="e">
        <f t="shared" si="11"/>
        <v>#REF!</v>
      </c>
      <c r="N21" t="e">
        <f t="shared" si="12"/>
        <v>#REF!</v>
      </c>
      <c r="O21" t="e">
        <f t="shared" si="13"/>
        <v>#REF!</v>
      </c>
      <c r="P21" t="e">
        <f t="shared" si="14"/>
        <v>#REF!</v>
      </c>
      <c r="Q21" t="e">
        <f t="shared" si="15"/>
        <v>#REF!</v>
      </c>
      <c r="R21" t="e">
        <f t="shared" si="16"/>
        <v>#REF!</v>
      </c>
      <c r="S21" t="e">
        <f t="shared" si="17"/>
        <v>#REF!</v>
      </c>
      <c r="T21" t="e">
        <f t="shared" si="18"/>
        <v>#REF!</v>
      </c>
      <c r="U21" t="e">
        <f t="shared" si="19"/>
        <v>#REF!</v>
      </c>
      <c r="V21" t="e">
        <f t="shared" si="20"/>
        <v>#REF!</v>
      </c>
      <c r="W21" t="e">
        <f t="shared" si="21"/>
        <v>#REF!</v>
      </c>
      <c r="X21" t="e">
        <f t="shared" si="22"/>
        <v>#REF!</v>
      </c>
      <c r="Y21" t="e">
        <f t="shared" si="23"/>
        <v>#REF!</v>
      </c>
    </row>
    <row r="22" spans="1:25" x14ac:dyDescent="0.2">
      <c r="A22" s="1" t="e">
        <f>#REF!</f>
        <v>#REF!</v>
      </c>
      <c r="B22" s="1" t="e">
        <f t="shared" si="0"/>
        <v>#REF!</v>
      </c>
      <c r="C22" s="1" t="e">
        <f t="shared" si="1"/>
        <v>#REF!</v>
      </c>
      <c r="D22" t="e">
        <f t="shared" si="2"/>
        <v>#REF!</v>
      </c>
      <c r="E22" t="e">
        <f t="shared" si="3"/>
        <v>#REF!</v>
      </c>
      <c r="F22" t="e">
        <f t="shared" si="4"/>
        <v>#REF!</v>
      </c>
      <c r="G22" t="e">
        <f t="shared" si="5"/>
        <v>#REF!</v>
      </c>
      <c r="H22" t="e">
        <f t="shared" si="6"/>
        <v>#REF!</v>
      </c>
      <c r="I22" t="e">
        <f t="shared" si="7"/>
        <v>#REF!</v>
      </c>
      <c r="J22" t="e">
        <f t="shared" si="8"/>
        <v>#REF!</v>
      </c>
      <c r="K22" t="e">
        <f t="shared" si="9"/>
        <v>#REF!</v>
      </c>
      <c r="L22" t="e">
        <f t="shared" si="10"/>
        <v>#REF!</v>
      </c>
      <c r="M22" t="e">
        <f t="shared" si="11"/>
        <v>#REF!</v>
      </c>
      <c r="N22" t="e">
        <f t="shared" si="12"/>
        <v>#REF!</v>
      </c>
      <c r="O22" t="e">
        <f t="shared" si="13"/>
        <v>#REF!</v>
      </c>
      <c r="P22" t="e">
        <f t="shared" si="14"/>
        <v>#REF!</v>
      </c>
      <c r="Q22" t="e">
        <f t="shared" si="15"/>
        <v>#REF!</v>
      </c>
      <c r="R22" t="e">
        <f t="shared" si="16"/>
        <v>#REF!</v>
      </c>
      <c r="S22" t="e">
        <f t="shared" si="17"/>
        <v>#REF!</v>
      </c>
      <c r="T22" t="e">
        <f t="shared" si="18"/>
        <v>#REF!</v>
      </c>
      <c r="U22" t="e">
        <f t="shared" si="19"/>
        <v>#REF!</v>
      </c>
      <c r="V22" t="e">
        <f t="shared" si="20"/>
        <v>#REF!</v>
      </c>
      <c r="W22" t="e">
        <f t="shared" si="21"/>
        <v>#REF!</v>
      </c>
      <c r="X22" t="e">
        <f t="shared" si="22"/>
        <v>#REF!</v>
      </c>
      <c r="Y22" t="e">
        <f t="shared" si="23"/>
        <v>#REF!</v>
      </c>
    </row>
    <row r="23" spans="1:25" x14ac:dyDescent="0.2">
      <c r="A23" s="1" t="e">
        <f>#REF!</f>
        <v>#REF!</v>
      </c>
      <c r="B23" s="1" t="e">
        <f t="shared" si="0"/>
        <v>#REF!</v>
      </c>
      <c r="C23" s="1" t="e">
        <f t="shared" si="1"/>
        <v>#REF!</v>
      </c>
      <c r="D23" t="e">
        <f t="shared" si="2"/>
        <v>#REF!</v>
      </c>
      <c r="E23" t="e">
        <f t="shared" si="3"/>
        <v>#REF!</v>
      </c>
      <c r="F23" t="e">
        <f t="shared" si="4"/>
        <v>#REF!</v>
      </c>
      <c r="G23" t="e">
        <f t="shared" si="5"/>
        <v>#REF!</v>
      </c>
      <c r="H23" t="e">
        <f t="shared" si="6"/>
        <v>#REF!</v>
      </c>
      <c r="I23" t="e">
        <f t="shared" si="7"/>
        <v>#REF!</v>
      </c>
      <c r="J23" t="e">
        <f t="shared" si="8"/>
        <v>#REF!</v>
      </c>
      <c r="K23" t="e">
        <f t="shared" si="9"/>
        <v>#REF!</v>
      </c>
      <c r="L23" t="e">
        <f t="shared" si="10"/>
        <v>#REF!</v>
      </c>
      <c r="M23" t="e">
        <f t="shared" si="11"/>
        <v>#REF!</v>
      </c>
      <c r="N23" t="e">
        <f t="shared" si="12"/>
        <v>#REF!</v>
      </c>
      <c r="O23" t="e">
        <f t="shared" si="13"/>
        <v>#REF!</v>
      </c>
      <c r="P23" t="e">
        <f t="shared" si="14"/>
        <v>#REF!</v>
      </c>
      <c r="Q23" t="e">
        <f t="shared" si="15"/>
        <v>#REF!</v>
      </c>
      <c r="R23" t="e">
        <f t="shared" si="16"/>
        <v>#REF!</v>
      </c>
      <c r="S23" t="e">
        <f t="shared" si="17"/>
        <v>#REF!</v>
      </c>
      <c r="T23" t="e">
        <f t="shared" si="18"/>
        <v>#REF!</v>
      </c>
      <c r="U23" t="e">
        <f t="shared" si="19"/>
        <v>#REF!</v>
      </c>
      <c r="V23" t="e">
        <f t="shared" si="20"/>
        <v>#REF!</v>
      </c>
      <c r="W23" t="e">
        <f t="shared" si="21"/>
        <v>#REF!</v>
      </c>
      <c r="X23" t="e">
        <f t="shared" si="22"/>
        <v>#REF!</v>
      </c>
      <c r="Y23" t="e">
        <f t="shared" si="23"/>
        <v>#REF!</v>
      </c>
    </row>
    <row r="24" spans="1:25" x14ac:dyDescent="0.2">
      <c r="A24" s="1" t="e">
        <f>#REF!</f>
        <v>#REF!</v>
      </c>
      <c r="B24" s="1" t="e">
        <f t="shared" si="0"/>
        <v>#REF!</v>
      </c>
      <c r="C24" s="1" t="e">
        <f t="shared" si="1"/>
        <v>#REF!</v>
      </c>
      <c r="D24" t="e">
        <f t="shared" si="2"/>
        <v>#REF!</v>
      </c>
      <c r="E24" t="e">
        <f t="shared" si="3"/>
        <v>#REF!</v>
      </c>
      <c r="F24" t="e">
        <f t="shared" si="4"/>
        <v>#REF!</v>
      </c>
      <c r="G24" t="e">
        <f t="shared" si="5"/>
        <v>#REF!</v>
      </c>
      <c r="H24" t="e">
        <f t="shared" si="6"/>
        <v>#REF!</v>
      </c>
      <c r="I24" t="e">
        <f t="shared" si="7"/>
        <v>#REF!</v>
      </c>
      <c r="J24" t="e">
        <f t="shared" si="8"/>
        <v>#REF!</v>
      </c>
      <c r="K24" t="e">
        <f t="shared" si="9"/>
        <v>#REF!</v>
      </c>
      <c r="L24" t="e">
        <f t="shared" si="10"/>
        <v>#REF!</v>
      </c>
      <c r="M24" t="e">
        <f t="shared" si="11"/>
        <v>#REF!</v>
      </c>
      <c r="N24" t="e">
        <f t="shared" si="12"/>
        <v>#REF!</v>
      </c>
      <c r="O24" t="e">
        <f t="shared" si="13"/>
        <v>#REF!</v>
      </c>
      <c r="P24" t="e">
        <f t="shared" si="14"/>
        <v>#REF!</v>
      </c>
      <c r="Q24" t="e">
        <f t="shared" si="15"/>
        <v>#REF!</v>
      </c>
      <c r="R24" t="e">
        <f t="shared" si="16"/>
        <v>#REF!</v>
      </c>
      <c r="S24" t="e">
        <f t="shared" si="17"/>
        <v>#REF!</v>
      </c>
      <c r="T24" t="e">
        <f t="shared" si="18"/>
        <v>#REF!</v>
      </c>
      <c r="U24" t="e">
        <f t="shared" si="19"/>
        <v>#REF!</v>
      </c>
      <c r="V24" t="e">
        <f t="shared" si="20"/>
        <v>#REF!</v>
      </c>
      <c r="W24" t="e">
        <f t="shared" si="21"/>
        <v>#REF!</v>
      </c>
      <c r="X24" t="e">
        <f t="shared" si="22"/>
        <v>#REF!</v>
      </c>
      <c r="Y24" t="e">
        <f t="shared" si="23"/>
        <v>#REF!</v>
      </c>
    </row>
    <row r="25" spans="1:25" x14ac:dyDescent="0.2">
      <c r="A25" s="1" t="e">
        <f>#REF!</f>
        <v>#REF!</v>
      </c>
      <c r="B25" s="1" t="e">
        <f t="shared" si="0"/>
        <v>#REF!</v>
      </c>
      <c r="C25" s="1" t="e">
        <f t="shared" si="1"/>
        <v>#REF!</v>
      </c>
      <c r="D25" t="e">
        <f t="shared" si="2"/>
        <v>#REF!</v>
      </c>
      <c r="E25" t="e">
        <f t="shared" si="3"/>
        <v>#REF!</v>
      </c>
      <c r="F25" t="e">
        <f t="shared" si="4"/>
        <v>#REF!</v>
      </c>
      <c r="G25" t="e">
        <f t="shared" si="5"/>
        <v>#REF!</v>
      </c>
      <c r="H25" t="e">
        <f t="shared" si="6"/>
        <v>#REF!</v>
      </c>
      <c r="I25" t="e">
        <f t="shared" si="7"/>
        <v>#REF!</v>
      </c>
      <c r="J25" t="e">
        <f t="shared" si="8"/>
        <v>#REF!</v>
      </c>
      <c r="K25" t="e">
        <f t="shared" si="9"/>
        <v>#REF!</v>
      </c>
      <c r="L25" t="e">
        <f t="shared" si="10"/>
        <v>#REF!</v>
      </c>
      <c r="M25" t="e">
        <f t="shared" si="11"/>
        <v>#REF!</v>
      </c>
      <c r="N25" t="e">
        <f t="shared" si="12"/>
        <v>#REF!</v>
      </c>
      <c r="O25" t="e">
        <f t="shared" si="13"/>
        <v>#REF!</v>
      </c>
      <c r="P25" t="e">
        <f t="shared" si="14"/>
        <v>#REF!</v>
      </c>
      <c r="Q25" t="e">
        <f t="shared" si="15"/>
        <v>#REF!</v>
      </c>
      <c r="R25" t="e">
        <f t="shared" si="16"/>
        <v>#REF!</v>
      </c>
      <c r="S25" t="e">
        <f t="shared" si="17"/>
        <v>#REF!</v>
      </c>
      <c r="T25" t="e">
        <f t="shared" si="18"/>
        <v>#REF!</v>
      </c>
      <c r="U25" t="e">
        <f t="shared" si="19"/>
        <v>#REF!</v>
      </c>
      <c r="V25" t="e">
        <f t="shared" si="20"/>
        <v>#REF!</v>
      </c>
      <c r="W25" t="e">
        <f t="shared" si="21"/>
        <v>#REF!</v>
      </c>
      <c r="X25" t="e">
        <f t="shared" si="22"/>
        <v>#REF!</v>
      </c>
      <c r="Y25" t="e">
        <f t="shared" si="23"/>
        <v>#REF!</v>
      </c>
    </row>
    <row r="26" spans="1:25" x14ac:dyDescent="0.2">
      <c r="A26" s="1" t="e">
        <f>#REF!</f>
        <v>#REF!</v>
      </c>
      <c r="B26" s="1" t="e">
        <f t="shared" si="0"/>
        <v>#REF!</v>
      </c>
      <c r="C26" s="1" t="e">
        <f t="shared" si="1"/>
        <v>#REF!</v>
      </c>
      <c r="D26" t="e">
        <f t="shared" si="2"/>
        <v>#REF!</v>
      </c>
      <c r="E26" t="e">
        <f t="shared" si="3"/>
        <v>#REF!</v>
      </c>
      <c r="F26" t="e">
        <f t="shared" si="4"/>
        <v>#REF!</v>
      </c>
      <c r="G26" t="e">
        <f t="shared" si="5"/>
        <v>#REF!</v>
      </c>
      <c r="H26" t="e">
        <f t="shared" si="6"/>
        <v>#REF!</v>
      </c>
      <c r="I26" t="e">
        <f t="shared" si="7"/>
        <v>#REF!</v>
      </c>
      <c r="J26" t="e">
        <f t="shared" si="8"/>
        <v>#REF!</v>
      </c>
      <c r="K26" t="e">
        <f t="shared" si="9"/>
        <v>#REF!</v>
      </c>
      <c r="L26" t="e">
        <f t="shared" si="10"/>
        <v>#REF!</v>
      </c>
      <c r="M26" t="e">
        <f t="shared" si="11"/>
        <v>#REF!</v>
      </c>
      <c r="N26" t="e">
        <f t="shared" si="12"/>
        <v>#REF!</v>
      </c>
      <c r="O26" t="e">
        <f t="shared" si="13"/>
        <v>#REF!</v>
      </c>
      <c r="P26" t="e">
        <f t="shared" si="14"/>
        <v>#REF!</v>
      </c>
      <c r="Q26" t="e">
        <f t="shared" si="15"/>
        <v>#REF!</v>
      </c>
      <c r="R26" t="e">
        <f t="shared" si="16"/>
        <v>#REF!</v>
      </c>
      <c r="S26" t="e">
        <f t="shared" si="17"/>
        <v>#REF!</v>
      </c>
      <c r="T26" t="e">
        <f t="shared" si="18"/>
        <v>#REF!</v>
      </c>
      <c r="U26" t="e">
        <f t="shared" si="19"/>
        <v>#REF!</v>
      </c>
      <c r="V26" t="e">
        <f t="shared" si="20"/>
        <v>#REF!</v>
      </c>
      <c r="W26" t="e">
        <f t="shared" si="21"/>
        <v>#REF!</v>
      </c>
      <c r="X26" t="e">
        <f t="shared" si="22"/>
        <v>#REF!</v>
      </c>
      <c r="Y26" t="e">
        <f t="shared" si="23"/>
        <v>#REF!</v>
      </c>
    </row>
    <row r="27" spans="1:25" x14ac:dyDescent="0.2">
      <c r="A27" s="1" t="e">
        <f>#REF!</f>
        <v>#REF!</v>
      </c>
      <c r="B27" s="1" t="e">
        <f t="shared" si="0"/>
        <v>#REF!</v>
      </c>
      <c r="C27" s="1" t="e">
        <f t="shared" si="1"/>
        <v>#REF!</v>
      </c>
      <c r="D27" t="e">
        <f t="shared" si="2"/>
        <v>#REF!</v>
      </c>
      <c r="E27" t="e">
        <f t="shared" si="3"/>
        <v>#REF!</v>
      </c>
      <c r="F27" t="e">
        <f t="shared" si="4"/>
        <v>#REF!</v>
      </c>
      <c r="G27" t="e">
        <f t="shared" si="5"/>
        <v>#REF!</v>
      </c>
      <c r="H27" t="e">
        <f t="shared" si="6"/>
        <v>#REF!</v>
      </c>
      <c r="I27" t="e">
        <f t="shared" si="7"/>
        <v>#REF!</v>
      </c>
      <c r="J27" t="e">
        <f t="shared" si="8"/>
        <v>#REF!</v>
      </c>
      <c r="K27" t="e">
        <f t="shared" si="9"/>
        <v>#REF!</v>
      </c>
      <c r="L27" t="e">
        <f t="shared" si="10"/>
        <v>#REF!</v>
      </c>
      <c r="M27" t="e">
        <f t="shared" si="11"/>
        <v>#REF!</v>
      </c>
      <c r="N27" t="e">
        <f t="shared" si="12"/>
        <v>#REF!</v>
      </c>
      <c r="O27" t="e">
        <f t="shared" si="13"/>
        <v>#REF!</v>
      </c>
      <c r="P27" t="e">
        <f t="shared" si="14"/>
        <v>#REF!</v>
      </c>
      <c r="Q27" t="e">
        <f t="shared" si="15"/>
        <v>#REF!</v>
      </c>
      <c r="R27" t="e">
        <f t="shared" si="16"/>
        <v>#REF!</v>
      </c>
      <c r="S27" t="e">
        <f t="shared" si="17"/>
        <v>#REF!</v>
      </c>
      <c r="T27" t="e">
        <f t="shared" si="18"/>
        <v>#REF!</v>
      </c>
      <c r="U27" t="e">
        <f t="shared" si="19"/>
        <v>#REF!</v>
      </c>
      <c r="V27" t="e">
        <f t="shared" si="20"/>
        <v>#REF!</v>
      </c>
      <c r="W27" t="e">
        <f t="shared" si="21"/>
        <v>#REF!</v>
      </c>
      <c r="X27" t="e">
        <f t="shared" si="22"/>
        <v>#REF!</v>
      </c>
      <c r="Y27" t="e">
        <f t="shared" si="23"/>
        <v>#REF!</v>
      </c>
    </row>
    <row r="28" spans="1:25" x14ac:dyDescent="0.2">
      <c r="A28" s="1" t="e">
        <f>#REF!</f>
        <v>#REF!</v>
      </c>
      <c r="B28" s="1" t="e">
        <f t="shared" si="0"/>
        <v>#REF!</v>
      </c>
      <c r="C28" s="1" t="e">
        <f t="shared" si="1"/>
        <v>#REF!</v>
      </c>
      <c r="D28" t="e">
        <f t="shared" si="2"/>
        <v>#REF!</v>
      </c>
      <c r="E28" t="e">
        <f t="shared" si="3"/>
        <v>#REF!</v>
      </c>
      <c r="F28" t="e">
        <f t="shared" si="4"/>
        <v>#REF!</v>
      </c>
      <c r="G28" t="e">
        <f t="shared" si="5"/>
        <v>#REF!</v>
      </c>
      <c r="H28" t="e">
        <f t="shared" si="6"/>
        <v>#REF!</v>
      </c>
      <c r="I28" t="e">
        <f t="shared" si="7"/>
        <v>#REF!</v>
      </c>
      <c r="J28" t="e">
        <f t="shared" si="8"/>
        <v>#REF!</v>
      </c>
      <c r="K28" t="e">
        <f t="shared" si="9"/>
        <v>#REF!</v>
      </c>
      <c r="L28" t="e">
        <f t="shared" si="10"/>
        <v>#REF!</v>
      </c>
      <c r="M28" t="e">
        <f t="shared" si="11"/>
        <v>#REF!</v>
      </c>
      <c r="N28" t="e">
        <f t="shared" si="12"/>
        <v>#REF!</v>
      </c>
      <c r="O28" t="e">
        <f t="shared" si="13"/>
        <v>#REF!</v>
      </c>
      <c r="P28" t="e">
        <f t="shared" si="14"/>
        <v>#REF!</v>
      </c>
      <c r="Q28" t="e">
        <f t="shared" si="15"/>
        <v>#REF!</v>
      </c>
      <c r="R28" t="e">
        <f t="shared" si="16"/>
        <v>#REF!</v>
      </c>
      <c r="S28" t="e">
        <f t="shared" si="17"/>
        <v>#REF!</v>
      </c>
      <c r="T28" t="e">
        <f t="shared" si="18"/>
        <v>#REF!</v>
      </c>
      <c r="U28" t="e">
        <f t="shared" si="19"/>
        <v>#REF!</v>
      </c>
      <c r="V28" t="e">
        <f t="shared" si="20"/>
        <v>#REF!</v>
      </c>
      <c r="W28" t="e">
        <f t="shared" si="21"/>
        <v>#REF!</v>
      </c>
      <c r="X28" t="e">
        <f t="shared" si="22"/>
        <v>#REF!</v>
      </c>
      <c r="Y28" t="e">
        <f t="shared" si="23"/>
        <v>#REF!</v>
      </c>
    </row>
    <row r="29" spans="1:25" x14ac:dyDescent="0.2">
      <c r="A29" s="1" t="e">
        <f>#REF!</f>
        <v>#REF!</v>
      </c>
      <c r="B29" s="1" t="e">
        <f t="shared" si="0"/>
        <v>#REF!</v>
      </c>
      <c r="C29" s="1" t="e">
        <f t="shared" si="1"/>
        <v>#REF!</v>
      </c>
      <c r="D29" t="e">
        <f t="shared" si="2"/>
        <v>#REF!</v>
      </c>
      <c r="E29" t="e">
        <f t="shared" si="3"/>
        <v>#REF!</v>
      </c>
      <c r="F29" t="e">
        <f t="shared" si="4"/>
        <v>#REF!</v>
      </c>
      <c r="G29" t="e">
        <f t="shared" si="5"/>
        <v>#REF!</v>
      </c>
      <c r="H29" t="e">
        <f t="shared" si="6"/>
        <v>#REF!</v>
      </c>
      <c r="I29" t="e">
        <f t="shared" si="7"/>
        <v>#REF!</v>
      </c>
      <c r="J29" t="e">
        <f t="shared" si="8"/>
        <v>#REF!</v>
      </c>
      <c r="K29" t="e">
        <f t="shared" si="9"/>
        <v>#REF!</v>
      </c>
      <c r="L29" t="e">
        <f t="shared" si="10"/>
        <v>#REF!</v>
      </c>
      <c r="M29" t="e">
        <f t="shared" si="11"/>
        <v>#REF!</v>
      </c>
      <c r="N29" t="e">
        <f t="shared" si="12"/>
        <v>#REF!</v>
      </c>
      <c r="O29" t="e">
        <f t="shared" si="13"/>
        <v>#REF!</v>
      </c>
      <c r="P29" t="e">
        <f t="shared" si="14"/>
        <v>#REF!</v>
      </c>
      <c r="Q29" t="e">
        <f t="shared" si="15"/>
        <v>#REF!</v>
      </c>
      <c r="R29" t="e">
        <f t="shared" si="16"/>
        <v>#REF!</v>
      </c>
      <c r="S29" t="e">
        <f t="shared" si="17"/>
        <v>#REF!</v>
      </c>
      <c r="T29" t="e">
        <f t="shared" si="18"/>
        <v>#REF!</v>
      </c>
      <c r="U29" t="e">
        <f t="shared" si="19"/>
        <v>#REF!</v>
      </c>
      <c r="V29" t="e">
        <f t="shared" si="20"/>
        <v>#REF!</v>
      </c>
      <c r="W29" t="e">
        <f t="shared" si="21"/>
        <v>#REF!</v>
      </c>
      <c r="X29" t="e">
        <f t="shared" si="22"/>
        <v>#REF!</v>
      </c>
      <c r="Y29" t="e">
        <f t="shared" si="23"/>
        <v>#REF!</v>
      </c>
    </row>
    <row r="30" spans="1:25" x14ac:dyDescent="0.2">
      <c r="A30" s="1" t="e">
        <f>#REF!</f>
        <v>#REF!</v>
      </c>
      <c r="B30" s="1" t="e">
        <f t="shared" si="0"/>
        <v>#REF!</v>
      </c>
      <c r="C30" s="1" t="e">
        <f t="shared" si="1"/>
        <v>#REF!</v>
      </c>
      <c r="D30" t="e">
        <f t="shared" si="2"/>
        <v>#REF!</v>
      </c>
      <c r="E30" t="e">
        <f t="shared" si="3"/>
        <v>#REF!</v>
      </c>
      <c r="F30" t="e">
        <f t="shared" si="4"/>
        <v>#REF!</v>
      </c>
      <c r="G30" t="e">
        <f t="shared" si="5"/>
        <v>#REF!</v>
      </c>
      <c r="H30" t="e">
        <f t="shared" si="6"/>
        <v>#REF!</v>
      </c>
      <c r="I30" t="e">
        <f t="shared" si="7"/>
        <v>#REF!</v>
      </c>
      <c r="J30" t="e">
        <f t="shared" si="8"/>
        <v>#REF!</v>
      </c>
      <c r="K30" t="e">
        <f t="shared" si="9"/>
        <v>#REF!</v>
      </c>
      <c r="L30" t="e">
        <f t="shared" si="10"/>
        <v>#REF!</v>
      </c>
      <c r="M30" t="e">
        <f t="shared" si="11"/>
        <v>#REF!</v>
      </c>
      <c r="N30" t="e">
        <f t="shared" si="12"/>
        <v>#REF!</v>
      </c>
      <c r="O30" t="e">
        <f t="shared" si="13"/>
        <v>#REF!</v>
      </c>
      <c r="P30" t="e">
        <f t="shared" si="14"/>
        <v>#REF!</v>
      </c>
      <c r="Q30" t="e">
        <f t="shared" si="15"/>
        <v>#REF!</v>
      </c>
      <c r="R30" t="e">
        <f t="shared" si="16"/>
        <v>#REF!</v>
      </c>
      <c r="S30" t="e">
        <f t="shared" si="17"/>
        <v>#REF!</v>
      </c>
      <c r="T30" t="e">
        <f t="shared" si="18"/>
        <v>#REF!</v>
      </c>
      <c r="U30" t="e">
        <f t="shared" si="19"/>
        <v>#REF!</v>
      </c>
      <c r="V30" t="e">
        <f t="shared" si="20"/>
        <v>#REF!</v>
      </c>
      <c r="W30" t="e">
        <f t="shared" si="21"/>
        <v>#REF!</v>
      </c>
      <c r="X30" t="e">
        <f t="shared" si="22"/>
        <v>#REF!</v>
      </c>
      <c r="Y30" t="e">
        <f t="shared" si="23"/>
        <v>#REF!</v>
      </c>
    </row>
    <row r="31" spans="1:25" x14ac:dyDescent="0.2">
      <c r="A31" s="1" t="e">
        <f>#REF!</f>
        <v>#REF!</v>
      </c>
      <c r="B31" s="1" t="e">
        <f t="shared" si="0"/>
        <v>#REF!</v>
      </c>
      <c r="C31" s="1" t="e">
        <f t="shared" si="1"/>
        <v>#REF!</v>
      </c>
      <c r="D31" t="e">
        <f t="shared" si="2"/>
        <v>#REF!</v>
      </c>
      <c r="E31" t="e">
        <f t="shared" si="3"/>
        <v>#REF!</v>
      </c>
      <c r="F31" t="e">
        <f t="shared" si="4"/>
        <v>#REF!</v>
      </c>
      <c r="G31" t="e">
        <f t="shared" si="5"/>
        <v>#REF!</v>
      </c>
      <c r="H31" t="e">
        <f t="shared" si="6"/>
        <v>#REF!</v>
      </c>
      <c r="I31" t="e">
        <f t="shared" si="7"/>
        <v>#REF!</v>
      </c>
      <c r="J31" t="e">
        <f t="shared" si="8"/>
        <v>#REF!</v>
      </c>
      <c r="K31" t="e">
        <f t="shared" si="9"/>
        <v>#REF!</v>
      </c>
      <c r="L31" t="e">
        <f t="shared" si="10"/>
        <v>#REF!</v>
      </c>
      <c r="M31" t="e">
        <f t="shared" si="11"/>
        <v>#REF!</v>
      </c>
      <c r="N31" t="e">
        <f t="shared" si="12"/>
        <v>#REF!</v>
      </c>
      <c r="O31" t="e">
        <f t="shared" si="13"/>
        <v>#REF!</v>
      </c>
      <c r="P31" t="e">
        <f t="shared" si="14"/>
        <v>#REF!</v>
      </c>
      <c r="Q31" t="e">
        <f t="shared" si="15"/>
        <v>#REF!</v>
      </c>
      <c r="R31" t="e">
        <f t="shared" si="16"/>
        <v>#REF!</v>
      </c>
      <c r="S31" t="e">
        <f t="shared" si="17"/>
        <v>#REF!</v>
      </c>
      <c r="T31" t="e">
        <f t="shared" si="18"/>
        <v>#REF!</v>
      </c>
      <c r="U31" t="e">
        <f t="shared" si="19"/>
        <v>#REF!</v>
      </c>
      <c r="V31" t="e">
        <f t="shared" si="20"/>
        <v>#REF!</v>
      </c>
      <c r="W31" t="e">
        <f t="shared" si="21"/>
        <v>#REF!</v>
      </c>
      <c r="X31" t="e">
        <f t="shared" si="22"/>
        <v>#REF!</v>
      </c>
      <c r="Y31" t="e">
        <f t="shared" si="23"/>
        <v>#REF!</v>
      </c>
    </row>
    <row r="32" spans="1:25" x14ac:dyDescent="0.2">
      <c r="A32" s="1" t="e">
        <f>#REF!</f>
        <v>#REF!</v>
      </c>
      <c r="B32" s="1" t="e">
        <f t="shared" si="0"/>
        <v>#REF!</v>
      </c>
      <c r="C32" s="1" t="e">
        <f t="shared" si="1"/>
        <v>#REF!</v>
      </c>
      <c r="D32" t="e">
        <f t="shared" si="2"/>
        <v>#REF!</v>
      </c>
      <c r="E32" t="e">
        <f t="shared" si="3"/>
        <v>#REF!</v>
      </c>
      <c r="F32" t="e">
        <f t="shared" si="4"/>
        <v>#REF!</v>
      </c>
      <c r="G32" t="e">
        <f t="shared" si="5"/>
        <v>#REF!</v>
      </c>
      <c r="H32" t="e">
        <f t="shared" si="6"/>
        <v>#REF!</v>
      </c>
      <c r="I32" t="e">
        <f t="shared" si="7"/>
        <v>#REF!</v>
      </c>
      <c r="J32" t="e">
        <f t="shared" si="8"/>
        <v>#REF!</v>
      </c>
      <c r="K32" t="e">
        <f t="shared" si="9"/>
        <v>#REF!</v>
      </c>
      <c r="L32" t="e">
        <f t="shared" si="10"/>
        <v>#REF!</v>
      </c>
      <c r="M32" t="e">
        <f t="shared" si="11"/>
        <v>#REF!</v>
      </c>
      <c r="N32" t="e">
        <f t="shared" si="12"/>
        <v>#REF!</v>
      </c>
      <c r="O32" t="e">
        <f t="shared" si="13"/>
        <v>#REF!</v>
      </c>
      <c r="P32" t="e">
        <f t="shared" si="14"/>
        <v>#REF!</v>
      </c>
      <c r="Q32" t="e">
        <f t="shared" si="15"/>
        <v>#REF!</v>
      </c>
      <c r="R32" t="e">
        <f t="shared" si="16"/>
        <v>#REF!</v>
      </c>
      <c r="S32" t="e">
        <f t="shared" si="17"/>
        <v>#REF!</v>
      </c>
      <c r="T32" t="e">
        <f t="shared" si="18"/>
        <v>#REF!</v>
      </c>
      <c r="U32" t="e">
        <f t="shared" si="19"/>
        <v>#REF!</v>
      </c>
      <c r="V32" t="e">
        <f t="shared" si="20"/>
        <v>#REF!</v>
      </c>
      <c r="W32" t="e">
        <f t="shared" si="21"/>
        <v>#REF!</v>
      </c>
      <c r="X32" t="e">
        <f t="shared" si="22"/>
        <v>#REF!</v>
      </c>
      <c r="Y32" t="e">
        <f t="shared" si="23"/>
        <v>#REF!</v>
      </c>
    </row>
    <row r="33" spans="1:25" x14ac:dyDescent="0.2">
      <c r="A33" s="1" t="e">
        <f>#REF!</f>
        <v>#REF!</v>
      </c>
      <c r="B33" s="1" t="e">
        <f t="shared" si="0"/>
        <v>#REF!</v>
      </c>
      <c r="C33" s="1" t="e">
        <f t="shared" si="1"/>
        <v>#REF!</v>
      </c>
      <c r="D33" t="e">
        <f t="shared" si="2"/>
        <v>#REF!</v>
      </c>
      <c r="E33" t="e">
        <f t="shared" si="3"/>
        <v>#REF!</v>
      </c>
      <c r="F33" t="e">
        <f t="shared" si="4"/>
        <v>#REF!</v>
      </c>
      <c r="G33" t="e">
        <f t="shared" si="5"/>
        <v>#REF!</v>
      </c>
      <c r="H33" t="e">
        <f t="shared" si="6"/>
        <v>#REF!</v>
      </c>
      <c r="I33" t="e">
        <f t="shared" si="7"/>
        <v>#REF!</v>
      </c>
      <c r="J33" t="e">
        <f t="shared" si="8"/>
        <v>#REF!</v>
      </c>
      <c r="K33" t="e">
        <f t="shared" si="9"/>
        <v>#REF!</v>
      </c>
      <c r="L33" t="e">
        <f t="shared" si="10"/>
        <v>#REF!</v>
      </c>
      <c r="M33" t="e">
        <f t="shared" si="11"/>
        <v>#REF!</v>
      </c>
      <c r="N33" t="e">
        <f t="shared" si="12"/>
        <v>#REF!</v>
      </c>
      <c r="O33" t="e">
        <f t="shared" si="13"/>
        <v>#REF!</v>
      </c>
      <c r="P33" t="e">
        <f t="shared" si="14"/>
        <v>#REF!</v>
      </c>
      <c r="Q33" t="e">
        <f t="shared" si="15"/>
        <v>#REF!</v>
      </c>
      <c r="R33" t="e">
        <f t="shared" si="16"/>
        <v>#REF!</v>
      </c>
      <c r="S33" t="e">
        <f t="shared" si="17"/>
        <v>#REF!</v>
      </c>
      <c r="T33" t="e">
        <f t="shared" si="18"/>
        <v>#REF!</v>
      </c>
      <c r="U33" t="e">
        <f t="shared" si="19"/>
        <v>#REF!</v>
      </c>
      <c r="V33" t="e">
        <f t="shared" si="20"/>
        <v>#REF!</v>
      </c>
      <c r="W33" t="e">
        <f t="shared" si="21"/>
        <v>#REF!</v>
      </c>
      <c r="X33" t="e">
        <f t="shared" si="22"/>
        <v>#REF!</v>
      </c>
      <c r="Y33" t="e">
        <f t="shared" si="23"/>
        <v>#REF!</v>
      </c>
    </row>
    <row r="34" spans="1:25" x14ac:dyDescent="0.2">
      <c r="A34" s="1" t="e">
        <f>#REF!</f>
        <v>#REF!</v>
      </c>
      <c r="B34" s="1" t="e">
        <f t="shared" si="0"/>
        <v>#REF!</v>
      </c>
      <c r="C34" s="1" t="e">
        <f t="shared" si="1"/>
        <v>#REF!</v>
      </c>
      <c r="D34" t="e">
        <f t="shared" si="2"/>
        <v>#REF!</v>
      </c>
      <c r="E34" t="e">
        <f t="shared" si="3"/>
        <v>#REF!</v>
      </c>
      <c r="F34" t="e">
        <f t="shared" si="4"/>
        <v>#REF!</v>
      </c>
      <c r="G34" t="e">
        <f t="shared" si="5"/>
        <v>#REF!</v>
      </c>
      <c r="H34" t="e">
        <f t="shared" si="6"/>
        <v>#REF!</v>
      </c>
      <c r="I34" t="e">
        <f t="shared" si="7"/>
        <v>#REF!</v>
      </c>
      <c r="J34" t="e">
        <f t="shared" si="8"/>
        <v>#REF!</v>
      </c>
      <c r="K34" t="e">
        <f t="shared" si="9"/>
        <v>#REF!</v>
      </c>
      <c r="L34" t="e">
        <f t="shared" si="10"/>
        <v>#REF!</v>
      </c>
      <c r="M34" t="e">
        <f t="shared" si="11"/>
        <v>#REF!</v>
      </c>
      <c r="N34" t="e">
        <f t="shared" si="12"/>
        <v>#REF!</v>
      </c>
      <c r="O34" t="e">
        <f t="shared" si="13"/>
        <v>#REF!</v>
      </c>
      <c r="P34" t="e">
        <f t="shared" si="14"/>
        <v>#REF!</v>
      </c>
      <c r="Q34" t="e">
        <f t="shared" si="15"/>
        <v>#REF!</v>
      </c>
      <c r="R34" t="e">
        <f t="shared" si="16"/>
        <v>#REF!</v>
      </c>
      <c r="S34" t="e">
        <f t="shared" si="17"/>
        <v>#REF!</v>
      </c>
      <c r="T34" t="e">
        <f t="shared" si="18"/>
        <v>#REF!</v>
      </c>
      <c r="U34" t="e">
        <f t="shared" si="19"/>
        <v>#REF!</v>
      </c>
      <c r="V34" t="e">
        <f t="shared" si="20"/>
        <v>#REF!</v>
      </c>
      <c r="W34" t="e">
        <f t="shared" si="21"/>
        <v>#REF!</v>
      </c>
      <c r="X34" t="e">
        <f t="shared" si="22"/>
        <v>#REF!</v>
      </c>
      <c r="Y34" t="e">
        <f t="shared" si="23"/>
        <v>#REF!</v>
      </c>
    </row>
    <row r="35" spans="1:25" x14ac:dyDescent="0.2">
      <c r="A35" s="1" t="e">
        <f>#REF!</f>
        <v>#REF!</v>
      </c>
      <c r="B35" s="1" t="e">
        <f t="shared" si="0"/>
        <v>#REF!</v>
      </c>
      <c r="C35" s="1" t="e">
        <f t="shared" si="1"/>
        <v>#REF!</v>
      </c>
      <c r="D35" t="e">
        <f t="shared" si="2"/>
        <v>#REF!</v>
      </c>
      <c r="E35" t="e">
        <f t="shared" si="3"/>
        <v>#REF!</v>
      </c>
      <c r="F35" t="e">
        <f t="shared" si="4"/>
        <v>#REF!</v>
      </c>
      <c r="G35" t="e">
        <f t="shared" si="5"/>
        <v>#REF!</v>
      </c>
      <c r="H35" t="e">
        <f t="shared" si="6"/>
        <v>#REF!</v>
      </c>
      <c r="I35" t="e">
        <f t="shared" si="7"/>
        <v>#REF!</v>
      </c>
      <c r="J35" t="e">
        <f t="shared" si="8"/>
        <v>#REF!</v>
      </c>
      <c r="K35" t="e">
        <f t="shared" si="9"/>
        <v>#REF!</v>
      </c>
      <c r="L35" t="e">
        <f t="shared" si="10"/>
        <v>#REF!</v>
      </c>
      <c r="M35" t="e">
        <f t="shared" si="11"/>
        <v>#REF!</v>
      </c>
      <c r="N35" t="e">
        <f t="shared" si="12"/>
        <v>#REF!</v>
      </c>
      <c r="O35" t="e">
        <f t="shared" si="13"/>
        <v>#REF!</v>
      </c>
      <c r="P35" t="e">
        <f t="shared" si="14"/>
        <v>#REF!</v>
      </c>
      <c r="Q35" t="e">
        <f t="shared" si="15"/>
        <v>#REF!</v>
      </c>
      <c r="R35" t="e">
        <f t="shared" si="16"/>
        <v>#REF!</v>
      </c>
      <c r="S35" t="e">
        <f t="shared" si="17"/>
        <v>#REF!</v>
      </c>
      <c r="T35" t="e">
        <f t="shared" si="18"/>
        <v>#REF!</v>
      </c>
      <c r="U35" t="e">
        <f t="shared" si="19"/>
        <v>#REF!</v>
      </c>
      <c r="V35" t="e">
        <f t="shared" si="20"/>
        <v>#REF!</v>
      </c>
      <c r="W35" t="e">
        <f t="shared" si="21"/>
        <v>#REF!</v>
      </c>
      <c r="X35" t="e">
        <f t="shared" si="22"/>
        <v>#REF!</v>
      </c>
      <c r="Y35" t="e">
        <f t="shared" si="23"/>
        <v>#REF!</v>
      </c>
    </row>
    <row r="36" spans="1:25" x14ac:dyDescent="0.2">
      <c r="A36" s="1" t="e">
        <f>#REF!</f>
        <v>#REF!</v>
      </c>
      <c r="B36" s="1" t="e">
        <f t="shared" ref="B36:B67" si="24">TRIM(Y36&amp;W36&amp;U36&amp;S36&amp;Q36&amp;O36&amp;M36&amp;K36&amp;I36&amp;G36&amp;" сум "&amp;ROUND((ABS(A36)-INT(ABS(A36)))*100,0)&amp;" тийин")</f>
        <v>#REF!</v>
      </c>
      <c r="C36" s="1" t="e">
        <f t="shared" ref="C36:C67" si="25">RIGHT("000000000000000000000000000000"&amp;INT(ABS(A36)),30)</f>
        <v>#REF!</v>
      </c>
      <c r="D36" t="e">
        <f t="shared" ref="D36:D67" si="26">INT((ABS(A36)-INT(ABS(A36)))*100)</f>
        <v>#REF!</v>
      </c>
      <c r="E36" t="e">
        <f t="shared" ref="E36:E67" si="27">LEN(C36)</f>
        <v>#REF!</v>
      </c>
      <c r="F36" t="e">
        <f t="shared" ref="F36:F67" si="28">MID(C36,E36-2,3)</f>
        <v>#REF!</v>
      </c>
      <c r="G36" t="e">
        <f t="shared" ref="G36:G67" si="29">" "&amp;IF(MID(F36,1,1)="0","", INDEX(C$1:K$1,MID(F36,1,1))&amp;" юз")&amp;" "&amp;IF(MID(F36,2,1)="0","", INDEX(C$2:K$2,MID(F36,2,1)))&amp;" "&amp;IF(MID(F36,3,1)="0","", INDEX(C$1:K$1,MID(F36,3,1)))</f>
        <v>#REF!</v>
      </c>
      <c r="H36" t="e">
        <f t="shared" ref="H36:H67" si="30">MID(C36,E36-5,3)</f>
        <v>#REF!</v>
      </c>
      <c r="I36" t="e">
        <f t="shared" ref="I36:I67" si="31">IF(H36="000",""," "&amp;IF(MID(H36,1,1)="0","",INDEX(C$1:K$1,MID(H36,1,1))&amp;" юз")&amp;" "&amp;IF(MID(H36,2,1)="0","",INDEX(C$2:K$2,MID(H36,2,1)))&amp;" "&amp;IF(MID(H36,3,1)="0","",INDEX(C$1:K$1,MID(H36,3,1)))&amp;" минг")</f>
        <v>#REF!</v>
      </c>
      <c r="J36" t="e">
        <f t="shared" ref="J36:J67" si="32">MID(C36,E36-8,3)</f>
        <v>#REF!</v>
      </c>
      <c r="K36" t="e">
        <f t="shared" ref="K36:K67" si="33">IF(J36="000",""," "&amp;IF(MID(J36,1,1)="0","", INDEX(C$1:K$1,MID(J36,1,1))&amp;" юз")&amp;" "&amp;IF(MID(J36,2,1)="0","", INDEX(C$2:K$2,MID(J36,2,1)))&amp;" "&amp;IF(MID(J36,3,1)="0","", INDEX(C$1:K$1,MID(J36,3,1)))&amp;" миллион")</f>
        <v>#REF!</v>
      </c>
      <c r="L36" t="e">
        <f t="shared" ref="L36:L67" si="34">MID(C36,E36-11,3)</f>
        <v>#REF!</v>
      </c>
      <c r="M36" t="e">
        <f t="shared" ref="M36:M67" si="35">IF(L36="000",""," "&amp;IF(MID(L36,1,1)="0","",INDEX(C$1:K$1,MID(L36,1,1))&amp;" юз")&amp;" "&amp;IF(MID(L36,2,1)="0","",INDEX(C$2:K$2,MID(L36,2,1)))&amp;" "&amp;IF(MID(L36,3,1)="0","",INDEX(C$1:K$1,MID(L36,3,1)))&amp;" миллиард")</f>
        <v>#REF!</v>
      </c>
      <c r="N36" t="e">
        <f t="shared" ref="N36:N67" si="36">MID(C36,E36-14,3)</f>
        <v>#REF!</v>
      </c>
      <c r="O36" t="e">
        <f t="shared" ref="O36:O67" si="37">IF(N36="000",""," "&amp;IF(MID(N36,1,1)="0","", INDEX(C$1:K$1,MID(N36,1,1))&amp;" юз")&amp;" "&amp;IF(MID(N36,2,1)="0","", INDEX(C$2:K$2,MID(N36,2,1)))&amp;" "&amp;IF(MID(N36,3,1)="0","", INDEX(C$1:K$1,MID(N36,3,1)))&amp;" триллион")</f>
        <v>#REF!</v>
      </c>
      <c r="P36" t="e">
        <f t="shared" ref="P36:P67" si="38">MID(C36,E36-17,3)</f>
        <v>#REF!</v>
      </c>
      <c r="Q36" t="e">
        <f t="shared" ref="Q36:Q67" si="39">IF(P36="000",""," "&amp;IF(MID(P36,1,1)="0","", INDEX(C$1:K$1,MID(P36,1,1))&amp;" юз")&amp;" "&amp;IF(MID(P36,2,1)="0","", INDEX(C$2:K$2,MID(P36,2,1)))&amp;" "&amp;IF(MID(P36,3,1)="0","", INDEX(C$1:K$1,MID(P36,3,1)))&amp;" триллиард")</f>
        <v>#REF!</v>
      </c>
      <c r="R36" t="e">
        <f t="shared" ref="R36:R67" si="40">MID(C36,E36-20,3)</f>
        <v>#REF!</v>
      </c>
      <c r="S36" t="e">
        <f t="shared" ref="S36:S67" si="41">IF(R36="000",""," "&amp;IF(MID(R36,1,1)="0","", INDEX(C$1:K$1,MID(R36,1,1))&amp;" юз")&amp;" "&amp;IF(MID(R36,2,1)="0","", INDEX(C$2:K$2,MID(R36,2,1)))&amp;" "&amp;IF(MID(R36,3,1)="0","", INDEX(C$1:K$1,MID(R36,3,1)))&amp;" квадриллион")</f>
        <v>#REF!</v>
      </c>
      <c r="T36" t="e">
        <f t="shared" ref="T36:T67" si="42">MID(C36,E36-23,3)</f>
        <v>#REF!</v>
      </c>
      <c r="U36" t="e">
        <f t="shared" ref="U36:U67" si="43">IF(T36="000",""," "&amp;IF(MID(T36,1,1)="0","", INDEX(C$1:K$1,MID(T36,1,1))&amp;" юз")&amp;" "&amp;IF(MID(T36,2,1)="0","", INDEX(C$2:K$2,MID(T36,2,1)))&amp;" "&amp;IF(MID(T36,3,1)="0","", INDEX(C$1:K$1,MID(T36,3,1)))&amp;" квадриллиард")</f>
        <v>#REF!</v>
      </c>
      <c r="V36" t="e">
        <f t="shared" ref="V36:V67" si="44">MID(C36,E36-26,3)</f>
        <v>#REF!</v>
      </c>
      <c r="W36" t="e">
        <f t="shared" ref="W36:W67" si="45">IF(V36="000",""," "&amp;IF(MID(V36,1,1)="0","", INDEX(C$1:K$1,MID(V36,1,1))&amp;" юз")&amp;" "&amp;IF(MID(V36,2,1)="0","", INDEX(C$2:K$2,MID(V36,2,1)))&amp;" "&amp;IF(MID(V36,3,1)="0","", INDEX(C$1:K$1,MID(V36,3,1)))&amp;" квинтиллион")</f>
        <v>#REF!</v>
      </c>
      <c r="X36" t="e">
        <f t="shared" ref="X36:X67" si="46">MID(C36,E36-29,3)</f>
        <v>#REF!</v>
      </c>
      <c r="Y36" t="e">
        <f t="shared" ref="Y36:Y67" si="47">IF(X36="000",""," "&amp;IF(MID(X36,1,1)="0","", INDEX(C33:K33,MID(X36,1,1))&amp;" юз")&amp;" "&amp;IF(MID(X36,2,1)="0","", INDEX(C34:K34,MID(X36,2,1)))&amp;" "&amp;IF(MID(X36,3,1)="0","", INDEX(C33:K33,MID(X36,3,1)))&amp;" квинтиллиард")</f>
        <v>#REF!</v>
      </c>
    </row>
    <row r="37" spans="1:25" x14ac:dyDescent="0.2">
      <c r="A37" s="1" t="e">
        <f>#REF!</f>
        <v>#REF!</v>
      </c>
      <c r="B37" s="1" t="e">
        <f t="shared" si="24"/>
        <v>#REF!</v>
      </c>
      <c r="C37" s="1" t="e">
        <f t="shared" si="25"/>
        <v>#REF!</v>
      </c>
      <c r="D37" t="e">
        <f t="shared" si="26"/>
        <v>#REF!</v>
      </c>
      <c r="E37" t="e">
        <f t="shared" si="27"/>
        <v>#REF!</v>
      </c>
      <c r="F37" t="e">
        <f t="shared" si="28"/>
        <v>#REF!</v>
      </c>
      <c r="G37" t="e">
        <f t="shared" si="29"/>
        <v>#REF!</v>
      </c>
      <c r="H37" t="e">
        <f t="shared" si="30"/>
        <v>#REF!</v>
      </c>
      <c r="I37" t="e">
        <f t="shared" si="31"/>
        <v>#REF!</v>
      </c>
      <c r="J37" t="e">
        <f t="shared" si="32"/>
        <v>#REF!</v>
      </c>
      <c r="K37" t="e">
        <f t="shared" si="33"/>
        <v>#REF!</v>
      </c>
      <c r="L37" t="e">
        <f t="shared" si="34"/>
        <v>#REF!</v>
      </c>
      <c r="M37" t="e">
        <f t="shared" si="35"/>
        <v>#REF!</v>
      </c>
      <c r="N37" t="e">
        <f t="shared" si="36"/>
        <v>#REF!</v>
      </c>
      <c r="O37" t="e">
        <f t="shared" si="37"/>
        <v>#REF!</v>
      </c>
      <c r="P37" t="e">
        <f t="shared" si="38"/>
        <v>#REF!</v>
      </c>
      <c r="Q37" t="e">
        <f t="shared" si="39"/>
        <v>#REF!</v>
      </c>
      <c r="R37" t="e">
        <f t="shared" si="40"/>
        <v>#REF!</v>
      </c>
      <c r="S37" t="e">
        <f t="shared" si="41"/>
        <v>#REF!</v>
      </c>
      <c r="T37" t="e">
        <f t="shared" si="42"/>
        <v>#REF!</v>
      </c>
      <c r="U37" t="e">
        <f t="shared" si="43"/>
        <v>#REF!</v>
      </c>
      <c r="V37" t="e">
        <f t="shared" si="44"/>
        <v>#REF!</v>
      </c>
      <c r="W37" t="e">
        <f t="shared" si="45"/>
        <v>#REF!</v>
      </c>
      <c r="X37" t="e">
        <f t="shared" si="46"/>
        <v>#REF!</v>
      </c>
      <c r="Y37" t="e">
        <f t="shared" si="47"/>
        <v>#REF!</v>
      </c>
    </row>
    <row r="38" spans="1:25" x14ac:dyDescent="0.2">
      <c r="A38" s="1"/>
      <c r="B38" s="1" t="str">
        <f t="shared" si="24"/>
        <v>сум 0 тийин</v>
      </c>
      <c r="C38" s="1" t="str">
        <f t="shared" si="25"/>
        <v>000000000000000000000000000000</v>
      </c>
      <c r="D38">
        <f t="shared" si="26"/>
        <v>0</v>
      </c>
      <c r="E38">
        <f t="shared" si="27"/>
        <v>30</v>
      </c>
      <c r="F38" t="str">
        <f t="shared" si="28"/>
        <v>000</v>
      </c>
      <c r="G38" t="str">
        <f t="shared" si="29"/>
        <v xml:space="preserve">   </v>
      </c>
      <c r="H38" t="str">
        <f t="shared" si="30"/>
        <v>000</v>
      </c>
      <c r="I38" t="str">
        <f t="shared" si="31"/>
        <v/>
      </c>
      <c r="J38" t="str">
        <f t="shared" si="32"/>
        <v>000</v>
      </c>
      <c r="K38" t="str">
        <f t="shared" si="33"/>
        <v/>
      </c>
      <c r="L38" t="str">
        <f t="shared" si="34"/>
        <v>000</v>
      </c>
      <c r="M38" t="str">
        <f t="shared" si="35"/>
        <v/>
      </c>
      <c r="N38" t="str">
        <f t="shared" si="36"/>
        <v>000</v>
      </c>
      <c r="O38" t="str">
        <f t="shared" si="37"/>
        <v/>
      </c>
      <c r="P38" t="str">
        <f t="shared" si="38"/>
        <v>000</v>
      </c>
      <c r="Q38" t="str">
        <f t="shared" si="39"/>
        <v/>
      </c>
      <c r="R38" t="str">
        <f t="shared" si="40"/>
        <v>000</v>
      </c>
      <c r="S38" t="str">
        <f t="shared" si="41"/>
        <v/>
      </c>
      <c r="T38" t="str">
        <f t="shared" si="42"/>
        <v>000</v>
      </c>
      <c r="U38" t="str">
        <f t="shared" si="43"/>
        <v/>
      </c>
      <c r="V38" t="str">
        <f t="shared" si="44"/>
        <v>000</v>
      </c>
      <c r="W38" t="str">
        <f t="shared" si="45"/>
        <v/>
      </c>
      <c r="X38" t="str">
        <f t="shared" si="46"/>
        <v>000</v>
      </c>
      <c r="Y38" t="str">
        <f t="shared" si="47"/>
        <v/>
      </c>
    </row>
    <row r="39" spans="1:25" x14ac:dyDescent="0.2">
      <c r="A39" s="1"/>
      <c r="B39" s="1" t="str">
        <f t="shared" si="24"/>
        <v>сум 0 тийин</v>
      </c>
      <c r="C39" s="1" t="str">
        <f t="shared" si="25"/>
        <v>000000000000000000000000000000</v>
      </c>
      <c r="D39">
        <f t="shared" si="26"/>
        <v>0</v>
      </c>
      <c r="E39">
        <f t="shared" si="27"/>
        <v>30</v>
      </c>
      <c r="F39" t="str">
        <f t="shared" si="28"/>
        <v>000</v>
      </c>
      <c r="G39" t="str">
        <f t="shared" si="29"/>
        <v xml:space="preserve">   </v>
      </c>
      <c r="H39" t="str">
        <f t="shared" si="30"/>
        <v>000</v>
      </c>
      <c r="I39" t="str">
        <f t="shared" si="31"/>
        <v/>
      </c>
      <c r="J39" t="str">
        <f t="shared" si="32"/>
        <v>000</v>
      </c>
      <c r="K39" t="str">
        <f t="shared" si="33"/>
        <v/>
      </c>
      <c r="L39" t="str">
        <f t="shared" si="34"/>
        <v>000</v>
      </c>
      <c r="M39" t="str">
        <f t="shared" si="35"/>
        <v/>
      </c>
      <c r="N39" t="str">
        <f t="shared" si="36"/>
        <v>000</v>
      </c>
      <c r="O39" t="str">
        <f t="shared" si="37"/>
        <v/>
      </c>
      <c r="P39" t="str">
        <f t="shared" si="38"/>
        <v>000</v>
      </c>
      <c r="Q39" t="str">
        <f t="shared" si="39"/>
        <v/>
      </c>
      <c r="R39" t="str">
        <f t="shared" si="40"/>
        <v>000</v>
      </c>
      <c r="S39" t="str">
        <f t="shared" si="41"/>
        <v/>
      </c>
      <c r="T39" t="str">
        <f t="shared" si="42"/>
        <v>000</v>
      </c>
      <c r="U39" t="str">
        <f t="shared" si="43"/>
        <v/>
      </c>
      <c r="V39" t="str">
        <f t="shared" si="44"/>
        <v>000</v>
      </c>
      <c r="W39" t="str">
        <f t="shared" si="45"/>
        <v/>
      </c>
      <c r="X39" t="str">
        <f t="shared" si="46"/>
        <v>000</v>
      </c>
      <c r="Y39" t="str">
        <f t="shared" si="47"/>
        <v/>
      </c>
    </row>
    <row r="40" spans="1:25" x14ac:dyDescent="0.2">
      <c r="A40" s="1"/>
      <c r="B40" s="1" t="str">
        <f t="shared" si="24"/>
        <v>сум 0 тийин</v>
      </c>
      <c r="C40" s="1" t="str">
        <f t="shared" si="25"/>
        <v>000000000000000000000000000000</v>
      </c>
      <c r="D40">
        <f t="shared" si="26"/>
        <v>0</v>
      </c>
      <c r="E40">
        <f t="shared" si="27"/>
        <v>30</v>
      </c>
      <c r="F40" t="str">
        <f t="shared" si="28"/>
        <v>000</v>
      </c>
      <c r="G40" t="str">
        <f t="shared" si="29"/>
        <v xml:space="preserve">   </v>
      </c>
      <c r="H40" t="str">
        <f t="shared" si="30"/>
        <v>000</v>
      </c>
      <c r="I40" t="str">
        <f t="shared" si="31"/>
        <v/>
      </c>
      <c r="J40" t="str">
        <f t="shared" si="32"/>
        <v>000</v>
      </c>
      <c r="K40" t="str">
        <f t="shared" si="33"/>
        <v/>
      </c>
      <c r="L40" t="str">
        <f t="shared" si="34"/>
        <v>000</v>
      </c>
      <c r="M40" t="str">
        <f t="shared" si="35"/>
        <v/>
      </c>
      <c r="N40" t="str">
        <f t="shared" si="36"/>
        <v>000</v>
      </c>
      <c r="O40" t="str">
        <f t="shared" si="37"/>
        <v/>
      </c>
      <c r="P40" t="str">
        <f t="shared" si="38"/>
        <v>000</v>
      </c>
      <c r="Q40" t="str">
        <f t="shared" si="39"/>
        <v/>
      </c>
      <c r="R40" t="str">
        <f t="shared" si="40"/>
        <v>000</v>
      </c>
      <c r="S40" t="str">
        <f t="shared" si="41"/>
        <v/>
      </c>
      <c r="T40" t="str">
        <f t="shared" si="42"/>
        <v>000</v>
      </c>
      <c r="U40" t="str">
        <f t="shared" si="43"/>
        <v/>
      </c>
      <c r="V40" t="str">
        <f t="shared" si="44"/>
        <v>000</v>
      </c>
      <c r="W40" t="str">
        <f t="shared" si="45"/>
        <v/>
      </c>
      <c r="X40" t="str">
        <f t="shared" si="46"/>
        <v>000</v>
      </c>
      <c r="Y40" t="str">
        <f t="shared" si="47"/>
        <v/>
      </c>
    </row>
    <row r="41" spans="1:25" x14ac:dyDescent="0.2">
      <c r="A41" s="1"/>
      <c r="B41" s="1" t="str">
        <f t="shared" si="24"/>
        <v>сум 0 тийин</v>
      </c>
      <c r="C41" s="1" t="str">
        <f t="shared" si="25"/>
        <v>000000000000000000000000000000</v>
      </c>
      <c r="D41">
        <f t="shared" si="26"/>
        <v>0</v>
      </c>
      <c r="E41">
        <f t="shared" si="27"/>
        <v>30</v>
      </c>
      <c r="F41" t="str">
        <f t="shared" si="28"/>
        <v>000</v>
      </c>
      <c r="G41" t="str">
        <f t="shared" si="29"/>
        <v xml:space="preserve">   </v>
      </c>
      <c r="H41" t="str">
        <f t="shared" si="30"/>
        <v>000</v>
      </c>
      <c r="I41" t="str">
        <f t="shared" si="31"/>
        <v/>
      </c>
      <c r="J41" t="str">
        <f t="shared" si="32"/>
        <v>000</v>
      </c>
      <c r="K41" t="str">
        <f t="shared" si="33"/>
        <v/>
      </c>
      <c r="L41" t="str">
        <f t="shared" si="34"/>
        <v>000</v>
      </c>
      <c r="M41" t="str">
        <f t="shared" si="35"/>
        <v/>
      </c>
      <c r="N41" t="str">
        <f t="shared" si="36"/>
        <v>000</v>
      </c>
      <c r="O41" t="str">
        <f t="shared" si="37"/>
        <v/>
      </c>
      <c r="P41" t="str">
        <f t="shared" si="38"/>
        <v>000</v>
      </c>
      <c r="Q41" t="str">
        <f t="shared" si="39"/>
        <v/>
      </c>
      <c r="R41" t="str">
        <f t="shared" si="40"/>
        <v>000</v>
      </c>
      <c r="S41" t="str">
        <f t="shared" si="41"/>
        <v/>
      </c>
      <c r="T41" t="str">
        <f t="shared" si="42"/>
        <v>000</v>
      </c>
      <c r="U41" t="str">
        <f t="shared" si="43"/>
        <v/>
      </c>
      <c r="V41" t="str">
        <f t="shared" si="44"/>
        <v>000</v>
      </c>
      <c r="W41" t="str">
        <f t="shared" si="45"/>
        <v/>
      </c>
      <c r="X41" t="str">
        <f t="shared" si="46"/>
        <v>000</v>
      </c>
      <c r="Y41" t="str">
        <f t="shared" si="47"/>
        <v/>
      </c>
    </row>
    <row r="42" spans="1:25" x14ac:dyDescent="0.2">
      <c r="A42" s="1"/>
      <c r="B42" s="1" t="str">
        <f t="shared" si="24"/>
        <v>сум 0 тийин</v>
      </c>
      <c r="C42" s="1" t="str">
        <f t="shared" si="25"/>
        <v>000000000000000000000000000000</v>
      </c>
      <c r="D42">
        <f t="shared" si="26"/>
        <v>0</v>
      </c>
      <c r="E42">
        <f t="shared" si="27"/>
        <v>30</v>
      </c>
      <c r="F42" t="str">
        <f t="shared" si="28"/>
        <v>000</v>
      </c>
      <c r="G42" t="str">
        <f t="shared" si="29"/>
        <v xml:space="preserve">   </v>
      </c>
      <c r="H42" t="str">
        <f t="shared" si="30"/>
        <v>000</v>
      </c>
      <c r="I42" t="str">
        <f t="shared" si="31"/>
        <v/>
      </c>
      <c r="J42" t="str">
        <f t="shared" si="32"/>
        <v>000</v>
      </c>
      <c r="K42" t="str">
        <f t="shared" si="33"/>
        <v/>
      </c>
      <c r="L42" t="str">
        <f t="shared" si="34"/>
        <v>000</v>
      </c>
      <c r="M42" t="str">
        <f t="shared" si="35"/>
        <v/>
      </c>
      <c r="N42" t="str">
        <f t="shared" si="36"/>
        <v>000</v>
      </c>
      <c r="O42" t="str">
        <f t="shared" si="37"/>
        <v/>
      </c>
      <c r="P42" t="str">
        <f t="shared" si="38"/>
        <v>000</v>
      </c>
      <c r="Q42" t="str">
        <f t="shared" si="39"/>
        <v/>
      </c>
      <c r="R42" t="str">
        <f t="shared" si="40"/>
        <v>000</v>
      </c>
      <c r="S42" t="str">
        <f t="shared" si="41"/>
        <v/>
      </c>
      <c r="T42" t="str">
        <f t="shared" si="42"/>
        <v>000</v>
      </c>
      <c r="U42" t="str">
        <f t="shared" si="43"/>
        <v/>
      </c>
      <c r="V42" t="str">
        <f t="shared" si="44"/>
        <v>000</v>
      </c>
      <c r="W42" t="str">
        <f t="shared" si="45"/>
        <v/>
      </c>
      <c r="X42" t="str">
        <f t="shared" si="46"/>
        <v>000</v>
      </c>
      <c r="Y42" t="str">
        <f t="shared" si="47"/>
        <v/>
      </c>
    </row>
    <row r="43" spans="1:25" x14ac:dyDescent="0.2">
      <c r="A43" s="1"/>
      <c r="B43" s="1" t="str">
        <f t="shared" si="24"/>
        <v>сум 0 тийин</v>
      </c>
      <c r="C43" s="1" t="str">
        <f t="shared" si="25"/>
        <v>000000000000000000000000000000</v>
      </c>
      <c r="D43">
        <f t="shared" si="26"/>
        <v>0</v>
      </c>
      <c r="E43">
        <f t="shared" si="27"/>
        <v>30</v>
      </c>
      <c r="F43" t="str">
        <f t="shared" si="28"/>
        <v>000</v>
      </c>
      <c r="G43" t="str">
        <f t="shared" si="29"/>
        <v xml:space="preserve">   </v>
      </c>
      <c r="H43" t="str">
        <f t="shared" si="30"/>
        <v>000</v>
      </c>
      <c r="I43" t="str">
        <f t="shared" si="31"/>
        <v/>
      </c>
      <c r="J43" t="str">
        <f t="shared" si="32"/>
        <v>000</v>
      </c>
      <c r="K43" t="str">
        <f t="shared" si="33"/>
        <v/>
      </c>
      <c r="L43" t="str">
        <f t="shared" si="34"/>
        <v>000</v>
      </c>
      <c r="M43" t="str">
        <f t="shared" si="35"/>
        <v/>
      </c>
      <c r="N43" t="str">
        <f t="shared" si="36"/>
        <v>000</v>
      </c>
      <c r="O43" t="str">
        <f t="shared" si="37"/>
        <v/>
      </c>
      <c r="P43" t="str">
        <f t="shared" si="38"/>
        <v>000</v>
      </c>
      <c r="Q43" t="str">
        <f t="shared" si="39"/>
        <v/>
      </c>
      <c r="R43" t="str">
        <f t="shared" si="40"/>
        <v>000</v>
      </c>
      <c r="S43" t="str">
        <f t="shared" si="41"/>
        <v/>
      </c>
      <c r="T43" t="str">
        <f t="shared" si="42"/>
        <v>000</v>
      </c>
      <c r="U43" t="str">
        <f t="shared" si="43"/>
        <v/>
      </c>
      <c r="V43" t="str">
        <f t="shared" si="44"/>
        <v>000</v>
      </c>
      <c r="W43" t="str">
        <f t="shared" si="45"/>
        <v/>
      </c>
      <c r="X43" t="str">
        <f t="shared" si="46"/>
        <v>000</v>
      </c>
      <c r="Y43" t="str">
        <f t="shared" si="47"/>
        <v/>
      </c>
    </row>
    <row r="44" spans="1:25" x14ac:dyDescent="0.2">
      <c r="A44" s="1"/>
      <c r="B44" s="1" t="str">
        <f t="shared" si="24"/>
        <v>сум 0 тийин</v>
      </c>
      <c r="C44" s="1" t="str">
        <f t="shared" si="25"/>
        <v>000000000000000000000000000000</v>
      </c>
      <c r="D44">
        <f t="shared" si="26"/>
        <v>0</v>
      </c>
      <c r="E44">
        <f t="shared" si="27"/>
        <v>30</v>
      </c>
      <c r="F44" t="str">
        <f t="shared" si="28"/>
        <v>000</v>
      </c>
      <c r="G44" t="str">
        <f t="shared" si="29"/>
        <v xml:space="preserve">   </v>
      </c>
      <c r="H44" t="str">
        <f t="shared" si="30"/>
        <v>000</v>
      </c>
      <c r="I44" t="str">
        <f t="shared" si="31"/>
        <v/>
      </c>
      <c r="J44" t="str">
        <f t="shared" si="32"/>
        <v>000</v>
      </c>
      <c r="K44" t="str">
        <f t="shared" si="33"/>
        <v/>
      </c>
      <c r="L44" t="str">
        <f t="shared" si="34"/>
        <v>000</v>
      </c>
      <c r="M44" t="str">
        <f t="shared" si="35"/>
        <v/>
      </c>
      <c r="N44" t="str">
        <f t="shared" si="36"/>
        <v>000</v>
      </c>
      <c r="O44" t="str">
        <f t="shared" si="37"/>
        <v/>
      </c>
      <c r="P44" t="str">
        <f t="shared" si="38"/>
        <v>000</v>
      </c>
      <c r="Q44" t="str">
        <f t="shared" si="39"/>
        <v/>
      </c>
      <c r="R44" t="str">
        <f t="shared" si="40"/>
        <v>000</v>
      </c>
      <c r="S44" t="str">
        <f t="shared" si="41"/>
        <v/>
      </c>
      <c r="T44" t="str">
        <f t="shared" si="42"/>
        <v>000</v>
      </c>
      <c r="U44" t="str">
        <f t="shared" si="43"/>
        <v/>
      </c>
      <c r="V44" t="str">
        <f t="shared" si="44"/>
        <v>000</v>
      </c>
      <c r="W44" t="str">
        <f t="shared" si="45"/>
        <v/>
      </c>
      <c r="X44" t="str">
        <f t="shared" si="46"/>
        <v>000</v>
      </c>
      <c r="Y44" t="str">
        <f t="shared" si="47"/>
        <v/>
      </c>
    </row>
    <row r="45" spans="1:25" x14ac:dyDescent="0.2">
      <c r="A45" s="1"/>
      <c r="B45" s="1" t="str">
        <f t="shared" si="24"/>
        <v>сум 0 тийин</v>
      </c>
      <c r="C45" s="1" t="str">
        <f t="shared" si="25"/>
        <v>000000000000000000000000000000</v>
      </c>
      <c r="D45">
        <f t="shared" si="26"/>
        <v>0</v>
      </c>
      <c r="E45">
        <f t="shared" si="27"/>
        <v>30</v>
      </c>
      <c r="F45" t="str">
        <f t="shared" si="28"/>
        <v>000</v>
      </c>
      <c r="G45" t="str">
        <f t="shared" si="29"/>
        <v xml:space="preserve">   </v>
      </c>
      <c r="H45" t="str">
        <f t="shared" si="30"/>
        <v>000</v>
      </c>
      <c r="I45" t="str">
        <f t="shared" si="31"/>
        <v/>
      </c>
      <c r="J45" t="str">
        <f t="shared" si="32"/>
        <v>000</v>
      </c>
      <c r="K45" t="str">
        <f t="shared" si="33"/>
        <v/>
      </c>
      <c r="L45" t="str">
        <f t="shared" si="34"/>
        <v>000</v>
      </c>
      <c r="M45" t="str">
        <f t="shared" si="35"/>
        <v/>
      </c>
      <c r="N45" t="str">
        <f t="shared" si="36"/>
        <v>000</v>
      </c>
      <c r="O45" t="str">
        <f t="shared" si="37"/>
        <v/>
      </c>
      <c r="P45" t="str">
        <f t="shared" si="38"/>
        <v>000</v>
      </c>
      <c r="Q45" t="str">
        <f t="shared" si="39"/>
        <v/>
      </c>
      <c r="R45" t="str">
        <f t="shared" si="40"/>
        <v>000</v>
      </c>
      <c r="S45" t="str">
        <f t="shared" si="41"/>
        <v/>
      </c>
      <c r="T45" t="str">
        <f t="shared" si="42"/>
        <v>000</v>
      </c>
      <c r="U45" t="str">
        <f t="shared" si="43"/>
        <v/>
      </c>
      <c r="V45" t="str">
        <f t="shared" si="44"/>
        <v>000</v>
      </c>
      <c r="W45" t="str">
        <f t="shared" si="45"/>
        <v/>
      </c>
      <c r="X45" t="str">
        <f t="shared" si="46"/>
        <v>000</v>
      </c>
      <c r="Y45" t="str">
        <f t="shared" si="47"/>
        <v/>
      </c>
    </row>
    <row r="46" spans="1:25" x14ac:dyDescent="0.2">
      <c r="A46" s="1"/>
      <c r="B46" s="1" t="str">
        <f t="shared" si="24"/>
        <v>сум 0 тийин</v>
      </c>
      <c r="C46" s="1" t="str">
        <f t="shared" si="25"/>
        <v>000000000000000000000000000000</v>
      </c>
      <c r="D46">
        <f t="shared" si="26"/>
        <v>0</v>
      </c>
      <c r="E46">
        <f t="shared" si="27"/>
        <v>30</v>
      </c>
      <c r="F46" t="str">
        <f t="shared" si="28"/>
        <v>000</v>
      </c>
      <c r="G46" t="str">
        <f t="shared" si="29"/>
        <v xml:space="preserve">   </v>
      </c>
      <c r="H46" t="str">
        <f t="shared" si="30"/>
        <v>000</v>
      </c>
      <c r="I46" t="str">
        <f t="shared" si="31"/>
        <v/>
      </c>
      <c r="J46" t="str">
        <f t="shared" si="32"/>
        <v>000</v>
      </c>
      <c r="K46" t="str">
        <f t="shared" si="33"/>
        <v/>
      </c>
      <c r="L46" t="str">
        <f t="shared" si="34"/>
        <v>000</v>
      </c>
      <c r="M46" t="str">
        <f t="shared" si="35"/>
        <v/>
      </c>
      <c r="N46" t="str">
        <f t="shared" si="36"/>
        <v>000</v>
      </c>
      <c r="O46" t="str">
        <f t="shared" si="37"/>
        <v/>
      </c>
      <c r="P46" t="str">
        <f t="shared" si="38"/>
        <v>000</v>
      </c>
      <c r="Q46" t="str">
        <f t="shared" si="39"/>
        <v/>
      </c>
      <c r="R46" t="str">
        <f t="shared" si="40"/>
        <v>000</v>
      </c>
      <c r="S46" t="str">
        <f t="shared" si="41"/>
        <v/>
      </c>
      <c r="T46" t="str">
        <f t="shared" si="42"/>
        <v>000</v>
      </c>
      <c r="U46" t="str">
        <f t="shared" si="43"/>
        <v/>
      </c>
      <c r="V46" t="str">
        <f t="shared" si="44"/>
        <v>000</v>
      </c>
      <c r="W46" t="str">
        <f t="shared" si="45"/>
        <v/>
      </c>
      <c r="X46" t="str">
        <f t="shared" si="46"/>
        <v>000</v>
      </c>
      <c r="Y46" t="str">
        <f t="shared" si="47"/>
        <v/>
      </c>
    </row>
    <row r="47" spans="1:25" x14ac:dyDescent="0.2">
      <c r="A47" s="1"/>
      <c r="B47" s="1" t="str">
        <f t="shared" si="24"/>
        <v>сум 0 тийин</v>
      </c>
      <c r="C47" s="1" t="str">
        <f t="shared" si="25"/>
        <v>000000000000000000000000000000</v>
      </c>
      <c r="D47">
        <f t="shared" si="26"/>
        <v>0</v>
      </c>
      <c r="E47">
        <f t="shared" si="27"/>
        <v>30</v>
      </c>
      <c r="F47" t="str">
        <f t="shared" si="28"/>
        <v>000</v>
      </c>
      <c r="G47" t="str">
        <f t="shared" si="29"/>
        <v xml:space="preserve">   </v>
      </c>
      <c r="H47" t="str">
        <f t="shared" si="30"/>
        <v>000</v>
      </c>
      <c r="I47" t="str">
        <f t="shared" si="31"/>
        <v/>
      </c>
      <c r="J47" t="str">
        <f t="shared" si="32"/>
        <v>000</v>
      </c>
      <c r="K47" t="str">
        <f t="shared" si="33"/>
        <v/>
      </c>
      <c r="L47" t="str">
        <f t="shared" si="34"/>
        <v>000</v>
      </c>
      <c r="M47" t="str">
        <f t="shared" si="35"/>
        <v/>
      </c>
      <c r="N47" t="str">
        <f t="shared" si="36"/>
        <v>000</v>
      </c>
      <c r="O47" t="str">
        <f t="shared" si="37"/>
        <v/>
      </c>
      <c r="P47" t="str">
        <f t="shared" si="38"/>
        <v>000</v>
      </c>
      <c r="Q47" t="str">
        <f t="shared" si="39"/>
        <v/>
      </c>
      <c r="R47" t="str">
        <f t="shared" si="40"/>
        <v>000</v>
      </c>
      <c r="S47" t="str">
        <f t="shared" si="41"/>
        <v/>
      </c>
      <c r="T47" t="str">
        <f t="shared" si="42"/>
        <v>000</v>
      </c>
      <c r="U47" t="str">
        <f t="shared" si="43"/>
        <v/>
      </c>
      <c r="V47" t="str">
        <f t="shared" si="44"/>
        <v>000</v>
      </c>
      <c r="W47" t="str">
        <f t="shared" si="45"/>
        <v/>
      </c>
      <c r="X47" t="str">
        <f t="shared" si="46"/>
        <v>000</v>
      </c>
      <c r="Y47" t="str">
        <f t="shared" si="47"/>
        <v/>
      </c>
    </row>
    <row r="48" spans="1:25" x14ac:dyDescent="0.2">
      <c r="A48" s="1"/>
      <c r="B48" s="1" t="str">
        <f t="shared" si="24"/>
        <v>сум 0 тийин</v>
      </c>
      <c r="C48" s="1" t="str">
        <f t="shared" si="25"/>
        <v>000000000000000000000000000000</v>
      </c>
      <c r="D48">
        <f t="shared" si="26"/>
        <v>0</v>
      </c>
      <c r="E48">
        <f t="shared" si="27"/>
        <v>30</v>
      </c>
      <c r="F48" t="str">
        <f t="shared" si="28"/>
        <v>000</v>
      </c>
      <c r="G48" t="str">
        <f t="shared" si="29"/>
        <v xml:space="preserve">   </v>
      </c>
      <c r="H48" t="str">
        <f t="shared" si="30"/>
        <v>000</v>
      </c>
      <c r="I48" t="str">
        <f t="shared" si="31"/>
        <v/>
      </c>
      <c r="J48" t="str">
        <f t="shared" si="32"/>
        <v>000</v>
      </c>
      <c r="K48" t="str">
        <f t="shared" si="33"/>
        <v/>
      </c>
      <c r="L48" t="str">
        <f t="shared" si="34"/>
        <v>000</v>
      </c>
      <c r="M48" t="str">
        <f t="shared" si="35"/>
        <v/>
      </c>
      <c r="N48" t="str">
        <f t="shared" si="36"/>
        <v>000</v>
      </c>
      <c r="O48" t="str">
        <f t="shared" si="37"/>
        <v/>
      </c>
      <c r="P48" t="str">
        <f t="shared" si="38"/>
        <v>000</v>
      </c>
      <c r="Q48" t="str">
        <f t="shared" si="39"/>
        <v/>
      </c>
      <c r="R48" t="str">
        <f t="shared" si="40"/>
        <v>000</v>
      </c>
      <c r="S48" t="str">
        <f t="shared" si="41"/>
        <v/>
      </c>
      <c r="T48" t="str">
        <f t="shared" si="42"/>
        <v>000</v>
      </c>
      <c r="U48" t="str">
        <f t="shared" si="43"/>
        <v/>
      </c>
      <c r="V48" t="str">
        <f t="shared" si="44"/>
        <v>000</v>
      </c>
      <c r="W48" t="str">
        <f t="shared" si="45"/>
        <v/>
      </c>
      <c r="X48" t="str">
        <f t="shared" si="46"/>
        <v>000</v>
      </c>
      <c r="Y48" t="str">
        <f t="shared" si="47"/>
        <v/>
      </c>
    </row>
    <row r="49" spans="1:25" x14ac:dyDescent="0.2">
      <c r="A49" s="1"/>
      <c r="B49" s="1" t="str">
        <f t="shared" si="24"/>
        <v>сум 0 тийин</v>
      </c>
      <c r="C49" s="1" t="str">
        <f t="shared" si="25"/>
        <v>000000000000000000000000000000</v>
      </c>
      <c r="D49">
        <f t="shared" si="26"/>
        <v>0</v>
      </c>
      <c r="E49">
        <f t="shared" si="27"/>
        <v>30</v>
      </c>
      <c r="F49" t="str">
        <f t="shared" si="28"/>
        <v>000</v>
      </c>
      <c r="G49" t="str">
        <f t="shared" si="29"/>
        <v xml:space="preserve">   </v>
      </c>
      <c r="H49" t="str">
        <f t="shared" si="30"/>
        <v>000</v>
      </c>
      <c r="I49" t="str">
        <f t="shared" si="31"/>
        <v/>
      </c>
      <c r="J49" t="str">
        <f t="shared" si="32"/>
        <v>000</v>
      </c>
      <c r="K49" t="str">
        <f t="shared" si="33"/>
        <v/>
      </c>
      <c r="L49" t="str">
        <f t="shared" si="34"/>
        <v>000</v>
      </c>
      <c r="M49" t="str">
        <f t="shared" si="35"/>
        <v/>
      </c>
      <c r="N49" t="str">
        <f t="shared" si="36"/>
        <v>000</v>
      </c>
      <c r="O49" t="str">
        <f t="shared" si="37"/>
        <v/>
      </c>
      <c r="P49" t="str">
        <f t="shared" si="38"/>
        <v>000</v>
      </c>
      <c r="Q49" t="str">
        <f t="shared" si="39"/>
        <v/>
      </c>
      <c r="R49" t="str">
        <f t="shared" si="40"/>
        <v>000</v>
      </c>
      <c r="S49" t="str">
        <f t="shared" si="41"/>
        <v/>
      </c>
      <c r="T49" t="str">
        <f t="shared" si="42"/>
        <v>000</v>
      </c>
      <c r="U49" t="str">
        <f t="shared" si="43"/>
        <v/>
      </c>
      <c r="V49" t="str">
        <f t="shared" si="44"/>
        <v>000</v>
      </c>
      <c r="W49" t="str">
        <f t="shared" si="45"/>
        <v/>
      </c>
      <c r="X49" t="str">
        <f t="shared" si="46"/>
        <v>000</v>
      </c>
      <c r="Y49" t="str">
        <f t="shared" si="47"/>
        <v/>
      </c>
    </row>
    <row r="50" spans="1:25" x14ac:dyDescent="0.2">
      <c r="A50" s="1"/>
      <c r="B50" s="1" t="str">
        <f t="shared" si="24"/>
        <v>сум 0 тийин</v>
      </c>
      <c r="C50" s="1" t="str">
        <f t="shared" si="25"/>
        <v>000000000000000000000000000000</v>
      </c>
      <c r="D50">
        <f t="shared" si="26"/>
        <v>0</v>
      </c>
      <c r="E50">
        <f t="shared" si="27"/>
        <v>30</v>
      </c>
      <c r="F50" t="str">
        <f t="shared" si="28"/>
        <v>000</v>
      </c>
      <c r="G50" t="str">
        <f t="shared" si="29"/>
        <v xml:space="preserve">   </v>
      </c>
      <c r="H50" t="str">
        <f t="shared" si="30"/>
        <v>000</v>
      </c>
      <c r="I50" t="str">
        <f t="shared" si="31"/>
        <v/>
      </c>
      <c r="J50" t="str">
        <f t="shared" si="32"/>
        <v>000</v>
      </c>
      <c r="K50" t="str">
        <f t="shared" si="33"/>
        <v/>
      </c>
      <c r="L50" t="str">
        <f t="shared" si="34"/>
        <v>000</v>
      </c>
      <c r="M50" t="str">
        <f t="shared" si="35"/>
        <v/>
      </c>
      <c r="N50" t="str">
        <f t="shared" si="36"/>
        <v>000</v>
      </c>
      <c r="O50" t="str">
        <f t="shared" si="37"/>
        <v/>
      </c>
      <c r="P50" t="str">
        <f t="shared" si="38"/>
        <v>000</v>
      </c>
      <c r="Q50" t="str">
        <f t="shared" si="39"/>
        <v/>
      </c>
      <c r="R50" t="str">
        <f t="shared" si="40"/>
        <v>000</v>
      </c>
      <c r="S50" t="str">
        <f t="shared" si="41"/>
        <v/>
      </c>
      <c r="T50" t="str">
        <f t="shared" si="42"/>
        <v>000</v>
      </c>
      <c r="U50" t="str">
        <f t="shared" si="43"/>
        <v/>
      </c>
      <c r="V50" t="str">
        <f t="shared" si="44"/>
        <v>000</v>
      </c>
      <c r="W50" t="str">
        <f t="shared" si="45"/>
        <v/>
      </c>
      <c r="X50" t="str">
        <f t="shared" si="46"/>
        <v>000</v>
      </c>
      <c r="Y50" t="str">
        <f t="shared" si="47"/>
        <v/>
      </c>
    </row>
    <row r="51" spans="1:25" x14ac:dyDescent="0.2">
      <c r="A51" s="1"/>
      <c r="B51" s="1" t="str">
        <f t="shared" si="24"/>
        <v>сум 0 тийин</v>
      </c>
      <c r="C51" s="1" t="str">
        <f t="shared" si="25"/>
        <v>000000000000000000000000000000</v>
      </c>
      <c r="D51">
        <f t="shared" si="26"/>
        <v>0</v>
      </c>
      <c r="E51">
        <f t="shared" si="27"/>
        <v>30</v>
      </c>
      <c r="F51" t="str">
        <f t="shared" si="28"/>
        <v>000</v>
      </c>
      <c r="G51" t="str">
        <f t="shared" si="29"/>
        <v xml:space="preserve">   </v>
      </c>
      <c r="H51" t="str">
        <f t="shared" si="30"/>
        <v>000</v>
      </c>
      <c r="I51" t="str">
        <f t="shared" si="31"/>
        <v/>
      </c>
      <c r="J51" t="str">
        <f t="shared" si="32"/>
        <v>000</v>
      </c>
      <c r="K51" t="str">
        <f t="shared" si="33"/>
        <v/>
      </c>
      <c r="L51" t="str">
        <f t="shared" si="34"/>
        <v>000</v>
      </c>
      <c r="M51" t="str">
        <f t="shared" si="35"/>
        <v/>
      </c>
      <c r="N51" t="str">
        <f t="shared" si="36"/>
        <v>000</v>
      </c>
      <c r="O51" t="str">
        <f t="shared" si="37"/>
        <v/>
      </c>
      <c r="P51" t="str">
        <f t="shared" si="38"/>
        <v>000</v>
      </c>
      <c r="Q51" t="str">
        <f t="shared" si="39"/>
        <v/>
      </c>
      <c r="R51" t="str">
        <f t="shared" si="40"/>
        <v>000</v>
      </c>
      <c r="S51" t="str">
        <f t="shared" si="41"/>
        <v/>
      </c>
      <c r="T51" t="str">
        <f t="shared" si="42"/>
        <v>000</v>
      </c>
      <c r="U51" t="str">
        <f t="shared" si="43"/>
        <v/>
      </c>
      <c r="V51" t="str">
        <f t="shared" si="44"/>
        <v>000</v>
      </c>
      <c r="W51" t="str">
        <f t="shared" si="45"/>
        <v/>
      </c>
      <c r="X51" t="str">
        <f t="shared" si="46"/>
        <v>000</v>
      </c>
      <c r="Y51" t="str">
        <f t="shared" si="47"/>
        <v/>
      </c>
    </row>
    <row r="52" spans="1:25" x14ac:dyDescent="0.2">
      <c r="A52" s="1"/>
      <c r="B52" s="1" t="str">
        <f t="shared" si="24"/>
        <v>сум 0 тийин</v>
      </c>
      <c r="C52" s="1" t="str">
        <f t="shared" si="25"/>
        <v>000000000000000000000000000000</v>
      </c>
      <c r="D52">
        <f t="shared" si="26"/>
        <v>0</v>
      </c>
      <c r="E52">
        <f t="shared" si="27"/>
        <v>30</v>
      </c>
      <c r="F52" t="str">
        <f t="shared" si="28"/>
        <v>000</v>
      </c>
      <c r="G52" t="str">
        <f t="shared" si="29"/>
        <v xml:space="preserve">   </v>
      </c>
      <c r="H52" t="str">
        <f t="shared" si="30"/>
        <v>000</v>
      </c>
      <c r="I52" t="str">
        <f t="shared" si="31"/>
        <v/>
      </c>
      <c r="J52" t="str">
        <f t="shared" si="32"/>
        <v>000</v>
      </c>
      <c r="K52" t="str">
        <f t="shared" si="33"/>
        <v/>
      </c>
      <c r="L52" t="str">
        <f t="shared" si="34"/>
        <v>000</v>
      </c>
      <c r="M52" t="str">
        <f t="shared" si="35"/>
        <v/>
      </c>
      <c r="N52" t="str">
        <f t="shared" si="36"/>
        <v>000</v>
      </c>
      <c r="O52" t="str">
        <f t="shared" si="37"/>
        <v/>
      </c>
      <c r="P52" t="str">
        <f t="shared" si="38"/>
        <v>000</v>
      </c>
      <c r="Q52" t="str">
        <f t="shared" si="39"/>
        <v/>
      </c>
      <c r="R52" t="str">
        <f t="shared" si="40"/>
        <v>000</v>
      </c>
      <c r="S52" t="str">
        <f t="shared" si="41"/>
        <v/>
      </c>
      <c r="T52" t="str">
        <f t="shared" si="42"/>
        <v>000</v>
      </c>
      <c r="U52" t="str">
        <f t="shared" si="43"/>
        <v/>
      </c>
      <c r="V52" t="str">
        <f t="shared" si="44"/>
        <v>000</v>
      </c>
      <c r="W52" t="str">
        <f t="shared" si="45"/>
        <v/>
      </c>
      <c r="X52" t="str">
        <f t="shared" si="46"/>
        <v>000</v>
      </c>
      <c r="Y52" t="str">
        <f t="shared" si="47"/>
        <v/>
      </c>
    </row>
    <row r="53" spans="1:25" x14ac:dyDescent="0.2">
      <c r="A53" s="1"/>
      <c r="B53" s="1" t="str">
        <f t="shared" si="24"/>
        <v>сум 0 тийин</v>
      </c>
      <c r="C53" s="1" t="str">
        <f t="shared" si="25"/>
        <v>000000000000000000000000000000</v>
      </c>
      <c r="D53">
        <f t="shared" si="26"/>
        <v>0</v>
      </c>
      <c r="E53">
        <f t="shared" si="27"/>
        <v>30</v>
      </c>
      <c r="F53" t="str">
        <f t="shared" si="28"/>
        <v>000</v>
      </c>
      <c r="G53" t="str">
        <f t="shared" si="29"/>
        <v xml:space="preserve">   </v>
      </c>
      <c r="H53" t="str">
        <f t="shared" si="30"/>
        <v>000</v>
      </c>
      <c r="I53" t="str">
        <f t="shared" si="31"/>
        <v/>
      </c>
      <c r="J53" t="str">
        <f t="shared" si="32"/>
        <v>000</v>
      </c>
      <c r="K53" t="str">
        <f t="shared" si="33"/>
        <v/>
      </c>
      <c r="L53" t="str">
        <f t="shared" si="34"/>
        <v>000</v>
      </c>
      <c r="M53" t="str">
        <f t="shared" si="35"/>
        <v/>
      </c>
      <c r="N53" t="str">
        <f t="shared" si="36"/>
        <v>000</v>
      </c>
      <c r="O53" t="str">
        <f t="shared" si="37"/>
        <v/>
      </c>
      <c r="P53" t="str">
        <f t="shared" si="38"/>
        <v>000</v>
      </c>
      <c r="Q53" t="str">
        <f t="shared" si="39"/>
        <v/>
      </c>
      <c r="R53" t="str">
        <f t="shared" si="40"/>
        <v>000</v>
      </c>
      <c r="S53" t="str">
        <f t="shared" si="41"/>
        <v/>
      </c>
      <c r="T53" t="str">
        <f t="shared" si="42"/>
        <v>000</v>
      </c>
      <c r="U53" t="str">
        <f t="shared" si="43"/>
        <v/>
      </c>
      <c r="V53" t="str">
        <f t="shared" si="44"/>
        <v>000</v>
      </c>
      <c r="W53" t="str">
        <f t="shared" si="45"/>
        <v/>
      </c>
      <c r="X53" t="str">
        <f t="shared" si="46"/>
        <v>000</v>
      </c>
      <c r="Y53" t="str">
        <f t="shared" si="47"/>
        <v/>
      </c>
    </row>
    <row r="54" spans="1:25" x14ac:dyDescent="0.2">
      <c r="A54" s="1"/>
      <c r="B54" s="1" t="str">
        <f t="shared" si="24"/>
        <v>сум 0 тийин</v>
      </c>
      <c r="C54" s="1" t="str">
        <f t="shared" si="25"/>
        <v>000000000000000000000000000000</v>
      </c>
      <c r="D54">
        <f t="shared" si="26"/>
        <v>0</v>
      </c>
      <c r="E54">
        <f t="shared" si="27"/>
        <v>30</v>
      </c>
      <c r="F54" t="str">
        <f t="shared" si="28"/>
        <v>000</v>
      </c>
      <c r="G54" t="str">
        <f t="shared" si="29"/>
        <v xml:space="preserve">   </v>
      </c>
      <c r="H54" t="str">
        <f t="shared" si="30"/>
        <v>000</v>
      </c>
      <c r="I54" t="str">
        <f t="shared" si="31"/>
        <v/>
      </c>
      <c r="J54" t="str">
        <f t="shared" si="32"/>
        <v>000</v>
      </c>
      <c r="K54" t="str">
        <f t="shared" si="33"/>
        <v/>
      </c>
      <c r="L54" t="str">
        <f t="shared" si="34"/>
        <v>000</v>
      </c>
      <c r="M54" t="str">
        <f t="shared" si="35"/>
        <v/>
      </c>
      <c r="N54" t="str">
        <f t="shared" si="36"/>
        <v>000</v>
      </c>
      <c r="O54" t="str">
        <f t="shared" si="37"/>
        <v/>
      </c>
      <c r="P54" t="str">
        <f t="shared" si="38"/>
        <v>000</v>
      </c>
      <c r="Q54" t="str">
        <f t="shared" si="39"/>
        <v/>
      </c>
      <c r="R54" t="str">
        <f t="shared" si="40"/>
        <v>000</v>
      </c>
      <c r="S54" t="str">
        <f t="shared" si="41"/>
        <v/>
      </c>
      <c r="T54" t="str">
        <f t="shared" si="42"/>
        <v>000</v>
      </c>
      <c r="U54" t="str">
        <f t="shared" si="43"/>
        <v/>
      </c>
      <c r="V54" t="str">
        <f t="shared" si="44"/>
        <v>000</v>
      </c>
      <c r="W54" t="str">
        <f t="shared" si="45"/>
        <v/>
      </c>
      <c r="X54" t="str">
        <f t="shared" si="46"/>
        <v>000</v>
      </c>
      <c r="Y54" t="str">
        <f t="shared" si="47"/>
        <v/>
      </c>
    </row>
    <row r="55" spans="1:25" x14ac:dyDescent="0.2">
      <c r="A55" s="1"/>
      <c r="B55" s="1" t="str">
        <f t="shared" si="24"/>
        <v>сум 0 тийин</v>
      </c>
      <c r="C55" s="1" t="str">
        <f t="shared" si="25"/>
        <v>000000000000000000000000000000</v>
      </c>
      <c r="D55">
        <f t="shared" si="26"/>
        <v>0</v>
      </c>
      <c r="E55">
        <f t="shared" si="27"/>
        <v>30</v>
      </c>
      <c r="F55" t="str">
        <f t="shared" si="28"/>
        <v>000</v>
      </c>
      <c r="G55" t="str">
        <f t="shared" si="29"/>
        <v xml:space="preserve">   </v>
      </c>
      <c r="H55" t="str">
        <f t="shared" si="30"/>
        <v>000</v>
      </c>
      <c r="I55" t="str">
        <f t="shared" si="31"/>
        <v/>
      </c>
      <c r="J55" t="str">
        <f t="shared" si="32"/>
        <v>000</v>
      </c>
      <c r="K55" t="str">
        <f t="shared" si="33"/>
        <v/>
      </c>
      <c r="L55" t="str">
        <f t="shared" si="34"/>
        <v>000</v>
      </c>
      <c r="M55" t="str">
        <f t="shared" si="35"/>
        <v/>
      </c>
      <c r="N55" t="str">
        <f t="shared" si="36"/>
        <v>000</v>
      </c>
      <c r="O55" t="str">
        <f t="shared" si="37"/>
        <v/>
      </c>
      <c r="P55" t="str">
        <f t="shared" si="38"/>
        <v>000</v>
      </c>
      <c r="Q55" t="str">
        <f t="shared" si="39"/>
        <v/>
      </c>
      <c r="R55" t="str">
        <f t="shared" si="40"/>
        <v>000</v>
      </c>
      <c r="S55" t="str">
        <f t="shared" si="41"/>
        <v/>
      </c>
      <c r="T55" t="str">
        <f t="shared" si="42"/>
        <v>000</v>
      </c>
      <c r="U55" t="str">
        <f t="shared" si="43"/>
        <v/>
      </c>
      <c r="V55" t="str">
        <f t="shared" si="44"/>
        <v>000</v>
      </c>
      <c r="W55" t="str">
        <f t="shared" si="45"/>
        <v/>
      </c>
      <c r="X55" t="str">
        <f t="shared" si="46"/>
        <v>000</v>
      </c>
      <c r="Y55" t="str">
        <f t="shared" si="47"/>
        <v/>
      </c>
    </row>
    <row r="56" spans="1:25" x14ac:dyDescent="0.2">
      <c r="A56" s="1"/>
      <c r="B56" s="1" t="str">
        <f t="shared" si="24"/>
        <v>сум 0 тийин</v>
      </c>
      <c r="C56" s="1" t="str">
        <f t="shared" si="25"/>
        <v>000000000000000000000000000000</v>
      </c>
      <c r="D56">
        <f t="shared" si="26"/>
        <v>0</v>
      </c>
      <c r="E56">
        <f t="shared" si="27"/>
        <v>30</v>
      </c>
      <c r="F56" t="str">
        <f t="shared" si="28"/>
        <v>000</v>
      </c>
      <c r="G56" t="str">
        <f t="shared" si="29"/>
        <v xml:space="preserve">   </v>
      </c>
      <c r="H56" t="str">
        <f t="shared" si="30"/>
        <v>000</v>
      </c>
      <c r="I56" t="str">
        <f t="shared" si="31"/>
        <v/>
      </c>
      <c r="J56" t="str">
        <f t="shared" si="32"/>
        <v>000</v>
      </c>
      <c r="K56" t="str">
        <f t="shared" si="33"/>
        <v/>
      </c>
      <c r="L56" t="str">
        <f t="shared" si="34"/>
        <v>000</v>
      </c>
      <c r="M56" t="str">
        <f t="shared" si="35"/>
        <v/>
      </c>
      <c r="N56" t="str">
        <f t="shared" si="36"/>
        <v>000</v>
      </c>
      <c r="O56" t="str">
        <f t="shared" si="37"/>
        <v/>
      </c>
      <c r="P56" t="str">
        <f t="shared" si="38"/>
        <v>000</v>
      </c>
      <c r="Q56" t="str">
        <f t="shared" si="39"/>
        <v/>
      </c>
      <c r="R56" t="str">
        <f t="shared" si="40"/>
        <v>000</v>
      </c>
      <c r="S56" t="str">
        <f t="shared" si="41"/>
        <v/>
      </c>
      <c r="T56" t="str">
        <f t="shared" si="42"/>
        <v>000</v>
      </c>
      <c r="U56" t="str">
        <f t="shared" si="43"/>
        <v/>
      </c>
      <c r="V56" t="str">
        <f t="shared" si="44"/>
        <v>000</v>
      </c>
      <c r="W56" t="str">
        <f t="shared" si="45"/>
        <v/>
      </c>
      <c r="X56" t="str">
        <f t="shared" si="46"/>
        <v>000</v>
      </c>
      <c r="Y56" t="str">
        <f t="shared" si="47"/>
        <v/>
      </c>
    </row>
    <row r="57" spans="1:25" x14ac:dyDescent="0.2">
      <c r="A57" s="1"/>
      <c r="B57" s="1" t="str">
        <f t="shared" si="24"/>
        <v>сум 0 тийин</v>
      </c>
      <c r="C57" s="1" t="str">
        <f t="shared" si="25"/>
        <v>000000000000000000000000000000</v>
      </c>
      <c r="D57">
        <f t="shared" si="26"/>
        <v>0</v>
      </c>
      <c r="E57">
        <f t="shared" si="27"/>
        <v>30</v>
      </c>
      <c r="F57" t="str">
        <f t="shared" si="28"/>
        <v>000</v>
      </c>
      <c r="G57" t="str">
        <f t="shared" si="29"/>
        <v xml:space="preserve">   </v>
      </c>
      <c r="H57" t="str">
        <f t="shared" si="30"/>
        <v>000</v>
      </c>
      <c r="I57" t="str">
        <f t="shared" si="31"/>
        <v/>
      </c>
      <c r="J57" t="str">
        <f t="shared" si="32"/>
        <v>000</v>
      </c>
      <c r="K57" t="str">
        <f t="shared" si="33"/>
        <v/>
      </c>
      <c r="L57" t="str">
        <f t="shared" si="34"/>
        <v>000</v>
      </c>
      <c r="M57" t="str">
        <f t="shared" si="35"/>
        <v/>
      </c>
      <c r="N57" t="str">
        <f t="shared" si="36"/>
        <v>000</v>
      </c>
      <c r="O57" t="str">
        <f t="shared" si="37"/>
        <v/>
      </c>
      <c r="P57" t="str">
        <f t="shared" si="38"/>
        <v>000</v>
      </c>
      <c r="Q57" t="str">
        <f t="shared" si="39"/>
        <v/>
      </c>
      <c r="R57" t="str">
        <f t="shared" si="40"/>
        <v>000</v>
      </c>
      <c r="S57" t="str">
        <f t="shared" si="41"/>
        <v/>
      </c>
      <c r="T57" t="str">
        <f t="shared" si="42"/>
        <v>000</v>
      </c>
      <c r="U57" t="str">
        <f t="shared" si="43"/>
        <v/>
      </c>
      <c r="V57" t="str">
        <f t="shared" si="44"/>
        <v>000</v>
      </c>
      <c r="W57" t="str">
        <f t="shared" si="45"/>
        <v/>
      </c>
      <c r="X57" t="str">
        <f t="shared" si="46"/>
        <v>000</v>
      </c>
      <c r="Y57" t="str">
        <f t="shared" si="47"/>
        <v/>
      </c>
    </row>
    <row r="58" spans="1:25" x14ac:dyDescent="0.2">
      <c r="A58" s="1"/>
      <c r="B58" s="1" t="str">
        <f t="shared" si="24"/>
        <v>сум 0 тийин</v>
      </c>
      <c r="C58" s="1" t="str">
        <f t="shared" si="25"/>
        <v>000000000000000000000000000000</v>
      </c>
      <c r="D58">
        <f t="shared" si="26"/>
        <v>0</v>
      </c>
      <c r="E58">
        <f t="shared" si="27"/>
        <v>30</v>
      </c>
      <c r="F58" t="str">
        <f t="shared" si="28"/>
        <v>000</v>
      </c>
      <c r="G58" t="str">
        <f t="shared" si="29"/>
        <v xml:space="preserve">   </v>
      </c>
      <c r="H58" t="str">
        <f t="shared" si="30"/>
        <v>000</v>
      </c>
      <c r="I58" t="str">
        <f t="shared" si="31"/>
        <v/>
      </c>
      <c r="J58" t="str">
        <f t="shared" si="32"/>
        <v>000</v>
      </c>
      <c r="K58" t="str">
        <f t="shared" si="33"/>
        <v/>
      </c>
      <c r="L58" t="str">
        <f t="shared" si="34"/>
        <v>000</v>
      </c>
      <c r="M58" t="str">
        <f t="shared" si="35"/>
        <v/>
      </c>
      <c r="N58" t="str">
        <f t="shared" si="36"/>
        <v>000</v>
      </c>
      <c r="O58" t="str">
        <f t="shared" si="37"/>
        <v/>
      </c>
      <c r="P58" t="str">
        <f t="shared" si="38"/>
        <v>000</v>
      </c>
      <c r="Q58" t="str">
        <f t="shared" si="39"/>
        <v/>
      </c>
      <c r="R58" t="str">
        <f t="shared" si="40"/>
        <v>000</v>
      </c>
      <c r="S58" t="str">
        <f t="shared" si="41"/>
        <v/>
      </c>
      <c r="T58" t="str">
        <f t="shared" si="42"/>
        <v>000</v>
      </c>
      <c r="U58" t="str">
        <f t="shared" si="43"/>
        <v/>
      </c>
      <c r="V58" t="str">
        <f t="shared" si="44"/>
        <v>000</v>
      </c>
      <c r="W58" t="str">
        <f t="shared" si="45"/>
        <v/>
      </c>
      <c r="X58" t="str">
        <f t="shared" si="46"/>
        <v>000</v>
      </c>
      <c r="Y58" t="str">
        <f t="shared" si="47"/>
        <v/>
      </c>
    </row>
    <row r="59" spans="1:25" x14ac:dyDescent="0.2">
      <c r="A59" s="1"/>
      <c r="B59" s="1" t="str">
        <f t="shared" si="24"/>
        <v>сум 0 тийин</v>
      </c>
      <c r="C59" s="1" t="str">
        <f t="shared" si="25"/>
        <v>000000000000000000000000000000</v>
      </c>
      <c r="D59">
        <f t="shared" si="26"/>
        <v>0</v>
      </c>
      <c r="E59">
        <f t="shared" si="27"/>
        <v>30</v>
      </c>
      <c r="F59" t="str">
        <f t="shared" si="28"/>
        <v>000</v>
      </c>
      <c r="G59" t="str">
        <f t="shared" si="29"/>
        <v xml:space="preserve">   </v>
      </c>
      <c r="H59" t="str">
        <f t="shared" si="30"/>
        <v>000</v>
      </c>
      <c r="I59" t="str">
        <f t="shared" si="31"/>
        <v/>
      </c>
      <c r="J59" t="str">
        <f t="shared" si="32"/>
        <v>000</v>
      </c>
      <c r="K59" t="str">
        <f t="shared" si="33"/>
        <v/>
      </c>
      <c r="L59" t="str">
        <f t="shared" si="34"/>
        <v>000</v>
      </c>
      <c r="M59" t="str">
        <f t="shared" si="35"/>
        <v/>
      </c>
      <c r="N59" t="str">
        <f t="shared" si="36"/>
        <v>000</v>
      </c>
      <c r="O59" t="str">
        <f t="shared" si="37"/>
        <v/>
      </c>
      <c r="P59" t="str">
        <f t="shared" si="38"/>
        <v>000</v>
      </c>
      <c r="Q59" t="str">
        <f t="shared" si="39"/>
        <v/>
      </c>
      <c r="R59" t="str">
        <f t="shared" si="40"/>
        <v>000</v>
      </c>
      <c r="S59" t="str">
        <f t="shared" si="41"/>
        <v/>
      </c>
      <c r="T59" t="str">
        <f t="shared" si="42"/>
        <v>000</v>
      </c>
      <c r="U59" t="str">
        <f t="shared" si="43"/>
        <v/>
      </c>
      <c r="V59" t="str">
        <f t="shared" si="44"/>
        <v>000</v>
      </c>
      <c r="W59" t="str">
        <f t="shared" si="45"/>
        <v/>
      </c>
      <c r="X59" t="str">
        <f t="shared" si="46"/>
        <v>000</v>
      </c>
      <c r="Y59" t="str">
        <f t="shared" si="47"/>
        <v/>
      </c>
    </row>
    <row r="60" spans="1:25" x14ac:dyDescent="0.2">
      <c r="A60" s="1"/>
      <c r="B60" s="1" t="str">
        <f t="shared" si="24"/>
        <v>сум 0 тийин</v>
      </c>
      <c r="C60" s="1" t="str">
        <f t="shared" si="25"/>
        <v>000000000000000000000000000000</v>
      </c>
      <c r="D60">
        <f t="shared" si="26"/>
        <v>0</v>
      </c>
      <c r="E60">
        <f t="shared" si="27"/>
        <v>30</v>
      </c>
      <c r="F60" t="str">
        <f t="shared" si="28"/>
        <v>000</v>
      </c>
      <c r="G60" t="str">
        <f t="shared" si="29"/>
        <v xml:space="preserve">   </v>
      </c>
      <c r="H60" t="str">
        <f t="shared" si="30"/>
        <v>000</v>
      </c>
      <c r="I60" t="str">
        <f t="shared" si="31"/>
        <v/>
      </c>
      <c r="J60" t="str">
        <f t="shared" si="32"/>
        <v>000</v>
      </c>
      <c r="K60" t="str">
        <f t="shared" si="33"/>
        <v/>
      </c>
      <c r="L60" t="str">
        <f t="shared" si="34"/>
        <v>000</v>
      </c>
      <c r="M60" t="str">
        <f t="shared" si="35"/>
        <v/>
      </c>
      <c r="N60" t="str">
        <f t="shared" si="36"/>
        <v>000</v>
      </c>
      <c r="O60" t="str">
        <f t="shared" si="37"/>
        <v/>
      </c>
      <c r="P60" t="str">
        <f t="shared" si="38"/>
        <v>000</v>
      </c>
      <c r="Q60" t="str">
        <f t="shared" si="39"/>
        <v/>
      </c>
      <c r="R60" t="str">
        <f t="shared" si="40"/>
        <v>000</v>
      </c>
      <c r="S60" t="str">
        <f t="shared" si="41"/>
        <v/>
      </c>
      <c r="T60" t="str">
        <f t="shared" si="42"/>
        <v>000</v>
      </c>
      <c r="U60" t="str">
        <f t="shared" si="43"/>
        <v/>
      </c>
      <c r="V60" t="str">
        <f t="shared" si="44"/>
        <v>000</v>
      </c>
      <c r="W60" t="str">
        <f t="shared" si="45"/>
        <v/>
      </c>
      <c r="X60" t="str">
        <f t="shared" si="46"/>
        <v>000</v>
      </c>
      <c r="Y60" t="str">
        <f t="shared" si="47"/>
        <v/>
      </c>
    </row>
    <row r="61" spans="1:25" x14ac:dyDescent="0.2">
      <c r="A61" s="1"/>
      <c r="B61" s="1" t="str">
        <f t="shared" si="24"/>
        <v>сум 0 тийин</v>
      </c>
      <c r="C61" s="1" t="str">
        <f t="shared" si="25"/>
        <v>000000000000000000000000000000</v>
      </c>
      <c r="D61">
        <f t="shared" si="26"/>
        <v>0</v>
      </c>
      <c r="E61">
        <f t="shared" si="27"/>
        <v>30</v>
      </c>
      <c r="F61" t="str">
        <f t="shared" si="28"/>
        <v>000</v>
      </c>
      <c r="G61" t="str">
        <f t="shared" si="29"/>
        <v xml:space="preserve">   </v>
      </c>
      <c r="H61" t="str">
        <f t="shared" si="30"/>
        <v>000</v>
      </c>
      <c r="I61" t="str">
        <f t="shared" si="31"/>
        <v/>
      </c>
      <c r="J61" t="str">
        <f t="shared" si="32"/>
        <v>000</v>
      </c>
      <c r="K61" t="str">
        <f t="shared" si="33"/>
        <v/>
      </c>
      <c r="L61" t="str">
        <f t="shared" si="34"/>
        <v>000</v>
      </c>
      <c r="M61" t="str">
        <f t="shared" si="35"/>
        <v/>
      </c>
      <c r="N61" t="str">
        <f t="shared" si="36"/>
        <v>000</v>
      </c>
      <c r="O61" t="str">
        <f t="shared" si="37"/>
        <v/>
      </c>
      <c r="P61" t="str">
        <f t="shared" si="38"/>
        <v>000</v>
      </c>
      <c r="Q61" t="str">
        <f t="shared" si="39"/>
        <v/>
      </c>
      <c r="R61" t="str">
        <f t="shared" si="40"/>
        <v>000</v>
      </c>
      <c r="S61" t="str">
        <f t="shared" si="41"/>
        <v/>
      </c>
      <c r="T61" t="str">
        <f t="shared" si="42"/>
        <v>000</v>
      </c>
      <c r="U61" t="str">
        <f t="shared" si="43"/>
        <v/>
      </c>
      <c r="V61" t="str">
        <f t="shared" si="44"/>
        <v>000</v>
      </c>
      <c r="W61" t="str">
        <f t="shared" si="45"/>
        <v/>
      </c>
      <c r="X61" t="str">
        <f t="shared" si="46"/>
        <v>000</v>
      </c>
      <c r="Y61" t="str">
        <f t="shared" si="47"/>
        <v/>
      </c>
    </row>
    <row r="62" spans="1:25" x14ac:dyDescent="0.2">
      <c r="A62" s="1"/>
      <c r="B62" s="1" t="str">
        <f t="shared" si="24"/>
        <v>сум 0 тийин</v>
      </c>
      <c r="C62" s="1" t="str">
        <f t="shared" si="25"/>
        <v>000000000000000000000000000000</v>
      </c>
      <c r="D62">
        <f t="shared" si="26"/>
        <v>0</v>
      </c>
      <c r="E62">
        <f t="shared" si="27"/>
        <v>30</v>
      </c>
      <c r="F62" t="str">
        <f t="shared" si="28"/>
        <v>000</v>
      </c>
      <c r="G62" t="str">
        <f t="shared" si="29"/>
        <v xml:space="preserve">   </v>
      </c>
      <c r="H62" t="str">
        <f t="shared" si="30"/>
        <v>000</v>
      </c>
      <c r="I62" t="str">
        <f t="shared" si="31"/>
        <v/>
      </c>
      <c r="J62" t="str">
        <f t="shared" si="32"/>
        <v>000</v>
      </c>
      <c r="K62" t="str">
        <f t="shared" si="33"/>
        <v/>
      </c>
      <c r="L62" t="str">
        <f t="shared" si="34"/>
        <v>000</v>
      </c>
      <c r="M62" t="str">
        <f t="shared" si="35"/>
        <v/>
      </c>
      <c r="N62" t="str">
        <f t="shared" si="36"/>
        <v>000</v>
      </c>
      <c r="O62" t="str">
        <f t="shared" si="37"/>
        <v/>
      </c>
      <c r="P62" t="str">
        <f t="shared" si="38"/>
        <v>000</v>
      </c>
      <c r="Q62" t="str">
        <f t="shared" si="39"/>
        <v/>
      </c>
      <c r="R62" t="str">
        <f t="shared" si="40"/>
        <v>000</v>
      </c>
      <c r="S62" t="str">
        <f t="shared" si="41"/>
        <v/>
      </c>
      <c r="T62" t="str">
        <f t="shared" si="42"/>
        <v>000</v>
      </c>
      <c r="U62" t="str">
        <f t="shared" si="43"/>
        <v/>
      </c>
      <c r="V62" t="str">
        <f t="shared" si="44"/>
        <v>000</v>
      </c>
      <c r="W62" t="str">
        <f t="shared" si="45"/>
        <v/>
      </c>
      <c r="X62" t="str">
        <f t="shared" si="46"/>
        <v>000</v>
      </c>
      <c r="Y62" t="str">
        <f t="shared" si="47"/>
        <v/>
      </c>
    </row>
    <row r="63" spans="1:25" x14ac:dyDescent="0.2">
      <c r="A63" s="1"/>
      <c r="B63" s="1" t="str">
        <f t="shared" si="24"/>
        <v>сум 0 тийин</v>
      </c>
      <c r="C63" s="1" t="str">
        <f t="shared" si="25"/>
        <v>000000000000000000000000000000</v>
      </c>
      <c r="D63">
        <f t="shared" si="26"/>
        <v>0</v>
      </c>
      <c r="E63">
        <f t="shared" si="27"/>
        <v>30</v>
      </c>
      <c r="F63" t="str">
        <f t="shared" si="28"/>
        <v>000</v>
      </c>
      <c r="G63" t="str">
        <f t="shared" si="29"/>
        <v xml:space="preserve">   </v>
      </c>
      <c r="H63" t="str">
        <f t="shared" si="30"/>
        <v>000</v>
      </c>
      <c r="I63" t="str">
        <f t="shared" si="31"/>
        <v/>
      </c>
      <c r="J63" t="str">
        <f t="shared" si="32"/>
        <v>000</v>
      </c>
      <c r="K63" t="str">
        <f t="shared" si="33"/>
        <v/>
      </c>
      <c r="L63" t="str">
        <f t="shared" si="34"/>
        <v>000</v>
      </c>
      <c r="M63" t="str">
        <f t="shared" si="35"/>
        <v/>
      </c>
      <c r="N63" t="str">
        <f t="shared" si="36"/>
        <v>000</v>
      </c>
      <c r="O63" t="str">
        <f t="shared" si="37"/>
        <v/>
      </c>
      <c r="P63" t="str">
        <f t="shared" si="38"/>
        <v>000</v>
      </c>
      <c r="Q63" t="str">
        <f t="shared" si="39"/>
        <v/>
      </c>
      <c r="R63" t="str">
        <f t="shared" si="40"/>
        <v>000</v>
      </c>
      <c r="S63" t="str">
        <f t="shared" si="41"/>
        <v/>
      </c>
      <c r="T63" t="str">
        <f t="shared" si="42"/>
        <v>000</v>
      </c>
      <c r="U63" t="str">
        <f t="shared" si="43"/>
        <v/>
      </c>
      <c r="V63" t="str">
        <f t="shared" si="44"/>
        <v>000</v>
      </c>
      <c r="W63" t="str">
        <f t="shared" si="45"/>
        <v/>
      </c>
      <c r="X63" t="str">
        <f t="shared" si="46"/>
        <v>000</v>
      </c>
      <c r="Y63" t="str">
        <f t="shared" si="47"/>
        <v/>
      </c>
    </row>
    <row r="64" spans="1:25" x14ac:dyDescent="0.2">
      <c r="A64" s="1"/>
      <c r="B64" s="1" t="str">
        <f t="shared" si="24"/>
        <v>сум 0 тийин</v>
      </c>
      <c r="C64" s="1" t="str">
        <f t="shared" si="25"/>
        <v>000000000000000000000000000000</v>
      </c>
      <c r="D64">
        <f t="shared" si="26"/>
        <v>0</v>
      </c>
      <c r="E64">
        <f t="shared" si="27"/>
        <v>30</v>
      </c>
      <c r="F64" t="str">
        <f t="shared" si="28"/>
        <v>000</v>
      </c>
      <c r="G64" t="str">
        <f t="shared" si="29"/>
        <v xml:space="preserve">   </v>
      </c>
      <c r="H64" t="str">
        <f t="shared" si="30"/>
        <v>000</v>
      </c>
      <c r="I64" t="str">
        <f t="shared" si="31"/>
        <v/>
      </c>
      <c r="J64" t="str">
        <f t="shared" si="32"/>
        <v>000</v>
      </c>
      <c r="K64" t="str">
        <f t="shared" si="33"/>
        <v/>
      </c>
      <c r="L64" t="str">
        <f t="shared" si="34"/>
        <v>000</v>
      </c>
      <c r="M64" t="str">
        <f t="shared" si="35"/>
        <v/>
      </c>
      <c r="N64" t="str">
        <f t="shared" si="36"/>
        <v>000</v>
      </c>
      <c r="O64" t="str">
        <f t="shared" si="37"/>
        <v/>
      </c>
      <c r="P64" t="str">
        <f t="shared" si="38"/>
        <v>000</v>
      </c>
      <c r="Q64" t="str">
        <f t="shared" si="39"/>
        <v/>
      </c>
      <c r="R64" t="str">
        <f t="shared" si="40"/>
        <v>000</v>
      </c>
      <c r="S64" t="str">
        <f t="shared" si="41"/>
        <v/>
      </c>
      <c r="T64" t="str">
        <f t="shared" si="42"/>
        <v>000</v>
      </c>
      <c r="U64" t="str">
        <f t="shared" si="43"/>
        <v/>
      </c>
      <c r="V64" t="str">
        <f t="shared" si="44"/>
        <v>000</v>
      </c>
      <c r="W64" t="str">
        <f t="shared" si="45"/>
        <v/>
      </c>
      <c r="X64" t="str">
        <f t="shared" si="46"/>
        <v>000</v>
      </c>
      <c r="Y64" t="str">
        <f t="shared" si="47"/>
        <v/>
      </c>
    </row>
    <row r="65" spans="1:25" x14ac:dyDescent="0.2">
      <c r="A65" s="1"/>
      <c r="B65" s="1" t="str">
        <f t="shared" si="24"/>
        <v>сум 0 тийин</v>
      </c>
      <c r="C65" s="1" t="str">
        <f t="shared" si="25"/>
        <v>000000000000000000000000000000</v>
      </c>
      <c r="D65">
        <f t="shared" si="26"/>
        <v>0</v>
      </c>
      <c r="E65">
        <f t="shared" si="27"/>
        <v>30</v>
      </c>
      <c r="F65" t="str">
        <f t="shared" si="28"/>
        <v>000</v>
      </c>
      <c r="G65" t="str">
        <f t="shared" si="29"/>
        <v xml:space="preserve">   </v>
      </c>
      <c r="H65" t="str">
        <f t="shared" si="30"/>
        <v>000</v>
      </c>
      <c r="I65" t="str">
        <f t="shared" si="31"/>
        <v/>
      </c>
      <c r="J65" t="str">
        <f t="shared" si="32"/>
        <v>000</v>
      </c>
      <c r="K65" t="str">
        <f t="shared" si="33"/>
        <v/>
      </c>
      <c r="L65" t="str">
        <f t="shared" si="34"/>
        <v>000</v>
      </c>
      <c r="M65" t="str">
        <f t="shared" si="35"/>
        <v/>
      </c>
      <c r="N65" t="str">
        <f t="shared" si="36"/>
        <v>000</v>
      </c>
      <c r="O65" t="str">
        <f t="shared" si="37"/>
        <v/>
      </c>
      <c r="P65" t="str">
        <f t="shared" si="38"/>
        <v>000</v>
      </c>
      <c r="Q65" t="str">
        <f t="shared" si="39"/>
        <v/>
      </c>
      <c r="R65" t="str">
        <f t="shared" si="40"/>
        <v>000</v>
      </c>
      <c r="S65" t="str">
        <f t="shared" si="41"/>
        <v/>
      </c>
      <c r="T65" t="str">
        <f t="shared" si="42"/>
        <v>000</v>
      </c>
      <c r="U65" t="str">
        <f t="shared" si="43"/>
        <v/>
      </c>
      <c r="V65" t="str">
        <f t="shared" si="44"/>
        <v>000</v>
      </c>
      <c r="W65" t="str">
        <f t="shared" si="45"/>
        <v/>
      </c>
      <c r="X65" t="str">
        <f t="shared" si="46"/>
        <v>000</v>
      </c>
      <c r="Y65" t="str">
        <f t="shared" si="47"/>
        <v/>
      </c>
    </row>
    <row r="66" spans="1:25" x14ac:dyDescent="0.2">
      <c r="A66" s="1"/>
      <c r="B66" s="1" t="str">
        <f t="shared" si="24"/>
        <v>сум 0 тийин</v>
      </c>
      <c r="C66" s="1" t="str">
        <f t="shared" si="25"/>
        <v>000000000000000000000000000000</v>
      </c>
      <c r="D66">
        <f t="shared" si="26"/>
        <v>0</v>
      </c>
      <c r="E66">
        <f t="shared" si="27"/>
        <v>30</v>
      </c>
      <c r="F66" t="str">
        <f t="shared" si="28"/>
        <v>000</v>
      </c>
      <c r="G66" t="str">
        <f t="shared" si="29"/>
        <v xml:space="preserve">   </v>
      </c>
      <c r="H66" t="str">
        <f t="shared" si="30"/>
        <v>000</v>
      </c>
      <c r="I66" t="str">
        <f t="shared" si="31"/>
        <v/>
      </c>
      <c r="J66" t="str">
        <f t="shared" si="32"/>
        <v>000</v>
      </c>
      <c r="K66" t="str">
        <f t="shared" si="33"/>
        <v/>
      </c>
      <c r="L66" t="str">
        <f t="shared" si="34"/>
        <v>000</v>
      </c>
      <c r="M66" t="str">
        <f t="shared" si="35"/>
        <v/>
      </c>
      <c r="N66" t="str">
        <f t="shared" si="36"/>
        <v>000</v>
      </c>
      <c r="O66" t="str">
        <f t="shared" si="37"/>
        <v/>
      </c>
      <c r="P66" t="str">
        <f t="shared" si="38"/>
        <v>000</v>
      </c>
      <c r="Q66" t="str">
        <f t="shared" si="39"/>
        <v/>
      </c>
      <c r="R66" t="str">
        <f t="shared" si="40"/>
        <v>000</v>
      </c>
      <c r="S66" t="str">
        <f t="shared" si="41"/>
        <v/>
      </c>
      <c r="T66" t="str">
        <f t="shared" si="42"/>
        <v>000</v>
      </c>
      <c r="U66" t="str">
        <f t="shared" si="43"/>
        <v/>
      </c>
      <c r="V66" t="str">
        <f t="shared" si="44"/>
        <v>000</v>
      </c>
      <c r="W66" t="str">
        <f t="shared" si="45"/>
        <v/>
      </c>
      <c r="X66" t="str">
        <f t="shared" si="46"/>
        <v>000</v>
      </c>
      <c r="Y66" t="str">
        <f t="shared" si="47"/>
        <v/>
      </c>
    </row>
    <row r="67" spans="1:25" x14ac:dyDescent="0.2">
      <c r="A67" s="1"/>
      <c r="B67" s="1" t="str">
        <f t="shared" si="24"/>
        <v>сум 0 тийин</v>
      </c>
      <c r="C67" s="1" t="str">
        <f t="shared" si="25"/>
        <v>000000000000000000000000000000</v>
      </c>
      <c r="D67">
        <f t="shared" si="26"/>
        <v>0</v>
      </c>
      <c r="E67">
        <f t="shared" si="27"/>
        <v>30</v>
      </c>
      <c r="F67" t="str">
        <f t="shared" si="28"/>
        <v>000</v>
      </c>
      <c r="G67" t="str">
        <f t="shared" si="29"/>
        <v xml:space="preserve">   </v>
      </c>
      <c r="H67" t="str">
        <f t="shared" si="30"/>
        <v>000</v>
      </c>
      <c r="I67" t="str">
        <f t="shared" si="31"/>
        <v/>
      </c>
      <c r="J67" t="str">
        <f t="shared" si="32"/>
        <v>000</v>
      </c>
      <c r="K67" t="str">
        <f t="shared" si="33"/>
        <v/>
      </c>
      <c r="L67" t="str">
        <f t="shared" si="34"/>
        <v>000</v>
      </c>
      <c r="M67" t="str">
        <f t="shared" si="35"/>
        <v/>
      </c>
      <c r="N67" t="str">
        <f t="shared" si="36"/>
        <v>000</v>
      </c>
      <c r="O67" t="str">
        <f t="shared" si="37"/>
        <v/>
      </c>
      <c r="P67" t="str">
        <f t="shared" si="38"/>
        <v>000</v>
      </c>
      <c r="Q67" t="str">
        <f t="shared" si="39"/>
        <v/>
      </c>
      <c r="R67" t="str">
        <f t="shared" si="40"/>
        <v>000</v>
      </c>
      <c r="S67" t="str">
        <f t="shared" si="41"/>
        <v/>
      </c>
      <c r="T67" t="str">
        <f t="shared" si="42"/>
        <v>000</v>
      </c>
      <c r="U67" t="str">
        <f t="shared" si="43"/>
        <v/>
      </c>
      <c r="V67" t="str">
        <f t="shared" si="44"/>
        <v>000</v>
      </c>
      <c r="W67" t="str">
        <f t="shared" si="45"/>
        <v/>
      </c>
      <c r="X67" t="str">
        <f t="shared" si="46"/>
        <v>000</v>
      </c>
      <c r="Y67" t="str">
        <f t="shared" si="47"/>
        <v/>
      </c>
    </row>
    <row r="68" spans="1:25" x14ac:dyDescent="0.2">
      <c r="A68" s="1"/>
      <c r="B68" s="1" t="str">
        <f t="shared" ref="B68:B99" si="48">TRIM(Y68&amp;W68&amp;U68&amp;S68&amp;Q68&amp;O68&amp;M68&amp;K68&amp;I68&amp;G68&amp;" сум "&amp;ROUND((ABS(A68)-INT(ABS(A68)))*100,0)&amp;" тийин")</f>
        <v>сум 0 тийин</v>
      </c>
      <c r="C68" s="1" t="str">
        <f t="shared" ref="C68:C99" si="49">RIGHT("000000000000000000000000000000"&amp;INT(ABS(A68)),30)</f>
        <v>000000000000000000000000000000</v>
      </c>
      <c r="D68">
        <f t="shared" ref="D68:D99" si="50">INT((ABS(A68)-INT(ABS(A68)))*100)</f>
        <v>0</v>
      </c>
      <c r="E68">
        <f t="shared" ref="E68:E99" si="51">LEN(C68)</f>
        <v>30</v>
      </c>
      <c r="F68" t="str">
        <f t="shared" ref="F68:F99" si="52">MID(C68,E68-2,3)</f>
        <v>000</v>
      </c>
      <c r="G68" t="str">
        <f t="shared" ref="G68:G99" si="53">" "&amp;IF(MID(F68,1,1)="0","", INDEX(C$1:K$1,MID(F68,1,1))&amp;" юз")&amp;" "&amp;IF(MID(F68,2,1)="0","", INDEX(C$2:K$2,MID(F68,2,1)))&amp;" "&amp;IF(MID(F68,3,1)="0","", INDEX(C$1:K$1,MID(F68,3,1)))</f>
        <v xml:space="preserve">   </v>
      </c>
      <c r="H68" t="str">
        <f t="shared" ref="H68:H99" si="54">MID(C68,E68-5,3)</f>
        <v>000</v>
      </c>
      <c r="I68" t="str">
        <f t="shared" ref="I68:I99" si="55">IF(H68="000",""," "&amp;IF(MID(H68,1,1)="0","",INDEX(C$1:K$1,MID(H68,1,1))&amp;" юз")&amp;" "&amp;IF(MID(H68,2,1)="0","",INDEX(C$2:K$2,MID(H68,2,1)))&amp;" "&amp;IF(MID(H68,3,1)="0","",INDEX(C$1:K$1,MID(H68,3,1)))&amp;" минг")</f>
        <v/>
      </c>
      <c r="J68" t="str">
        <f t="shared" ref="J68:J99" si="56">MID(C68,E68-8,3)</f>
        <v>000</v>
      </c>
      <c r="K68" t="str">
        <f t="shared" ref="K68:K99" si="57">IF(J68="000",""," "&amp;IF(MID(J68,1,1)="0","", INDEX(C$1:K$1,MID(J68,1,1))&amp;" юз")&amp;" "&amp;IF(MID(J68,2,1)="0","", INDEX(C$2:K$2,MID(J68,2,1)))&amp;" "&amp;IF(MID(J68,3,1)="0","", INDEX(C$1:K$1,MID(J68,3,1)))&amp;" миллион")</f>
        <v/>
      </c>
      <c r="L68" t="str">
        <f t="shared" ref="L68:L99" si="58">MID(C68,E68-11,3)</f>
        <v>000</v>
      </c>
      <c r="M68" t="str">
        <f t="shared" ref="M68:M99" si="59">IF(L68="000",""," "&amp;IF(MID(L68,1,1)="0","",INDEX(C$1:K$1,MID(L68,1,1))&amp;" юз")&amp;" "&amp;IF(MID(L68,2,1)="0","",INDEX(C$2:K$2,MID(L68,2,1)))&amp;" "&amp;IF(MID(L68,3,1)="0","",INDEX(C$1:K$1,MID(L68,3,1)))&amp;" миллиард")</f>
        <v/>
      </c>
      <c r="N68" t="str">
        <f t="shared" ref="N68:N99" si="60">MID(C68,E68-14,3)</f>
        <v>000</v>
      </c>
      <c r="O68" t="str">
        <f t="shared" ref="O68:O99" si="61">IF(N68="000",""," "&amp;IF(MID(N68,1,1)="0","", INDEX(C$1:K$1,MID(N68,1,1))&amp;" юз")&amp;" "&amp;IF(MID(N68,2,1)="0","", INDEX(C$2:K$2,MID(N68,2,1)))&amp;" "&amp;IF(MID(N68,3,1)="0","", INDEX(C$1:K$1,MID(N68,3,1)))&amp;" триллион")</f>
        <v/>
      </c>
      <c r="P68" t="str">
        <f t="shared" ref="P68:P99" si="62">MID(C68,E68-17,3)</f>
        <v>000</v>
      </c>
      <c r="Q68" t="str">
        <f t="shared" ref="Q68:Q99" si="63">IF(P68="000",""," "&amp;IF(MID(P68,1,1)="0","", INDEX(C$1:K$1,MID(P68,1,1))&amp;" юз")&amp;" "&amp;IF(MID(P68,2,1)="0","", INDEX(C$2:K$2,MID(P68,2,1)))&amp;" "&amp;IF(MID(P68,3,1)="0","", INDEX(C$1:K$1,MID(P68,3,1)))&amp;" триллиард")</f>
        <v/>
      </c>
      <c r="R68" t="str">
        <f t="shared" ref="R68:R99" si="64">MID(C68,E68-20,3)</f>
        <v>000</v>
      </c>
      <c r="S68" t="str">
        <f t="shared" ref="S68:S99" si="65">IF(R68="000",""," "&amp;IF(MID(R68,1,1)="0","", INDEX(C$1:K$1,MID(R68,1,1))&amp;" юз")&amp;" "&amp;IF(MID(R68,2,1)="0","", INDEX(C$2:K$2,MID(R68,2,1)))&amp;" "&amp;IF(MID(R68,3,1)="0","", INDEX(C$1:K$1,MID(R68,3,1)))&amp;" квадриллион")</f>
        <v/>
      </c>
      <c r="T68" t="str">
        <f t="shared" ref="T68:T99" si="66">MID(C68,E68-23,3)</f>
        <v>000</v>
      </c>
      <c r="U68" t="str">
        <f t="shared" ref="U68:U99" si="67">IF(T68="000",""," "&amp;IF(MID(T68,1,1)="0","", INDEX(C$1:K$1,MID(T68,1,1))&amp;" юз")&amp;" "&amp;IF(MID(T68,2,1)="0","", INDEX(C$2:K$2,MID(T68,2,1)))&amp;" "&amp;IF(MID(T68,3,1)="0","", INDEX(C$1:K$1,MID(T68,3,1)))&amp;" квадриллиард")</f>
        <v/>
      </c>
      <c r="V68" t="str">
        <f t="shared" ref="V68:V99" si="68">MID(C68,E68-26,3)</f>
        <v>000</v>
      </c>
      <c r="W68" t="str">
        <f t="shared" ref="W68:W99" si="69">IF(V68="000",""," "&amp;IF(MID(V68,1,1)="0","", INDEX(C$1:K$1,MID(V68,1,1))&amp;" юз")&amp;" "&amp;IF(MID(V68,2,1)="0","", INDEX(C$2:K$2,MID(V68,2,1)))&amp;" "&amp;IF(MID(V68,3,1)="0","", INDEX(C$1:K$1,MID(V68,3,1)))&amp;" квинтиллион")</f>
        <v/>
      </c>
      <c r="X68" t="str">
        <f t="shared" ref="X68:X99" si="70">MID(C68,E68-29,3)</f>
        <v>000</v>
      </c>
      <c r="Y68" t="str">
        <f t="shared" ref="Y68:Y99" si="71">IF(X68="000",""," "&amp;IF(MID(X68,1,1)="0","", INDEX(C65:K65,MID(X68,1,1))&amp;" юз")&amp;" "&amp;IF(MID(X68,2,1)="0","", INDEX(C66:K66,MID(X68,2,1)))&amp;" "&amp;IF(MID(X68,3,1)="0","", INDEX(C65:K65,MID(X68,3,1)))&amp;" квинтиллиард")</f>
        <v/>
      </c>
    </row>
    <row r="69" spans="1:25" x14ac:dyDescent="0.2">
      <c r="A69" s="1"/>
      <c r="B69" s="1" t="str">
        <f t="shared" si="48"/>
        <v>сум 0 тийин</v>
      </c>
      <c r="C69" s="1" t="str">
        <f t="shared" si="49"/>
        <v>000000000000000000000000000000</v>
      </c>
      <c r="D69">
        <f t="shared" si="50"/>
        <v>0</v>
      </c>
      <c r="E69">
        <f t="shared" si="51"/>
        <v>30</v>
      </c>
      <c r="F69" t="str">
        <f t="shared" si="52"/>
        <v>000</v>
      </c>
      <c r="G69" t="str">
        <f t="shared" si="53"/>
        <v xml:space="preserve">   </v>
      </c>
      <c r="H69" t="str">
        <f t="shared" si="54"/>
        <v>000</v>
      </c>
      <c r="I69" t="str">
        <f t="shared" si="55"/>
        <v/>
      </c>
      <c r="J69" t="str">
        <f t="shared" si="56"/>
        <v>000</v>
      </c>
      <c r="K69" t="str">
        <f t="shared" si="57"/>
        <v/>
      </c>
      <c r="L69" t="str">
        <f t="shared" si="58"/>
        <v>000</v>
      </c>
      <c r="M69" t="str">
        <f t="shared" si="59"/>
        <v/>
      </c>
      <c r="N69" t="str">
        <f t="shared" si="60"/>
        <v>000</v>
      </c>
      <c r="O69" t="str">
        <f t="shared" si="61"/>
        <v/>
      </c>
      <c r="P69" t="str">
        <f t="shared" si="62"/>
        <v>000</v>
      </c>
      <c r="Q69" t="str">
        <f t="shared" si="63"/>
        <v/>
      </c>
      <c r="R69" t="str">
        <f t="shared" si="64"/>
        <v>000</v>
      </c>
      <c r="S69" t="str">
        <f t="shared" si="65"/>
        <v/>
      </c>
      <c r="T69" t="str">
        <f t="shared" si="66"/>
        <v>000</v>
      </c>
      <c r="U69" t="str">
        <f t="shared" si="67"/>
        <v/>
      </c>
      <c r="V69" t="str">
        <f t="shared" si="68"/>
        <v>000</v>
      </c>
      <c r="W69" t="str">
        <f t="shared" si="69"/>
        <v/>
      </c>
      <c r="X69" t="str">
        <f t="shared" si="70"/>
        <v>000</v>
      </c>
      <c r="Y69" t="str">
        <f t="shared" si="71"/>
        <v/>
      </c>
    </row>
    <row r="70" spans="1:25" x14ac:dyDescent="0.2">
      <c r="A70" s="1"/>
      <c r="B70" s="1" t="str">
        <f t="shared" si="48"/>
        <v>сум 0 тийин</v>
      </c>
      <c r="C70" s="1" t="str">
        <f t="shared" si="49"/>
        <v>000000000000000000000000000000</v>
      </c>
      <c r="D70">
        <f t="shared" si="50"/>
        <v>0</v>
      </c>
      <c r="E70">
        <f t="shared" si="51"/>
        <v>30</v>
      </c>
      <c r="F70" t="str">
        <f t="shared" si="52"/>
        <v>000</v>
      </c>
      <c r="G70" t="str">
        <f t="shared" si="53"/>
        <v xml:space="preserve">   </v>
      </c>
      <c r="H70" t="str">
        <f t="shared" si="54"/>
        <v>000</v>
      </c>
      <c r="I70" t="str">
        <f t="shared" si="55"/>
        <v/>
      </c>
      <c r="J70" t="str">
        <f t="shared" si="56"/>
        <v>000</v>
      </c>
      <c r="K70" t="str">
        <f t="shared" si="57"/>
        <v/>
      </c>
      <c r="L70" t="str">
        <f t="shared" si="58"/>
        <v>000</v>
      </c>
      <c r="M70" t="str">
        <f t="shared" si="59"/>
        <v/>
      </c>
      <c r="N70" t="str">
        <f t="shared" si="60"/>
        <v>000</v>
      </c>
      <c r="O70" t="str">
        <f t="shared" si="61"/>
        <v/>
      </c>
      <c r="P70" t="str">
        <f t="shared" si="62"/>
        <v>000</v>
      </c>
      <c r="Q70" t="str">
        <f t="shared" si="63"/>
        <v/>
      </c>
      <c r="R70" t="str">
        <f t="shared" si="64"/>
        <v>000</v>
      </c>
      <c r="S70" t="str">
        <f t="shared" si="65"/>
        <v/>
      </c>
      <c r="T70" t="str">
        <f t="shared" si="66"/>
        <v>000</v>
      </c>
      <c r="U70" t="str">
        <f t="shared" si="67"/>
        <v/>
      </c>
      <c r="V70" t="str">
        <f t="shared" si="68"/>
        <v>000</v>
      </c>
      <c r="W70" t="str">
        <f t="shared" si="69"/>
        <v/>
      </c>
      <c r="X70" t="str">
        <f t="shared" si="70"/>
        <v>000</v>
      </c>
      <c r="Y70" t="str">
        <f t="shared" si="71"/>
        <v/>
      </c>
    </row>
    <row r="71" spans="1:25" x14ac:dyDescent="0.2">
      <c r="A71" s="1"/>
      <c r="B71" s="1" t="str">
        <f t="shared" si="48"/>
        <v>сум 0 тийин</v>
      </c>
      <c r="C71" s="1" t="str">
        <f t="shared" si="49"/>
        <v>000000000000000000000000000000</v>
      </c>
      <c r="D71">
        <f t="shared" si="50"/>
        <v>0</v>
      </c>
      <c r="E71">
        <f t="shared" si="51"/>
        <v>30</v>
      </c>
      <c r="F71" t="str">
        <f t="shared" si="52"/>
        <v>000</v>
      </c>
      <c r="G71" t="str">
        <f t="shared" si="53"/>
        <v xml:space="preserve">   </v>
      </c>
      <c r="H71" t="str">
        <f t="shared" si="54"/>
        <v>000</v>
      </c>
      <c r="I71" t="str">
        <f t="shared" si="55"/>
        <v/>
      </c>
      <c r="J71" t="str">
        <f t="shared" si="56"/>
        <v>000</v>
      </c>
      <c r="K71" t="str">
        <f t="shared" si="57"/>
        <v/>
      </c>
      <c r="L71" t="str">
        <f t="shared" si="58"/>
        <v>000</v>
      </c>
      <c r="M71" t="str">
        <f t="shared" si="59"/>
        <v/>
      </c>
      <c r="N71" t="str">
        <f t="shared" si="60"/>
        <v>000</v>
      </c>
      <c r="O71" t="str">
        <f t="shared" si="61"/>
        <v/>
      </c>
      <c r="P71" t="str">
        <f t="shared" si="62"/>
        <v>000</v>
      </c>
      <c r="Q71" t="str">
        <f t="shared" si="63"/>
        <v/>
      </c>
      <c r="R71" t="str">
        <f t="shared" si="64"/>
        <v>000</v>
      </c>
      <c r="S71" t="str">
        <f t="shared" si="65"/>
        <v/>
      </c>
      <c r="T71" t="str">
        <f t="shared" si="66"/>
        <v>000</v>
      </c>
      <c r="U71" t="str">
        <f t="shared" si="67"/>
        <v/>
      </c>
      <c r="V71" t="str">
        <f t="shared" si="68"/>
        <v>000</v>
      </c>
      <c r="W71" t="str">
        <f t="shared" si="69"/>
        <v/>
      </c>
      <c r="X71" t="str">
        <f t="shared" si="70"/>
        <v>000</v>
      </c>
      <c r="Y71" t="str">
        <f t="shared" si="71"/>
        <v/>
      </c>
    </row>
    <row r="72" spans="1:25" x14ac:dyDescent="0.2">
      <c r="A72" s="1"/>
      <c r="B72" s="1" t="str">
        <f t="shared" si="48"/>
        <v>сум 0 тийин</v>
      </c>
      <c r="C72" s="1" t="str">
        <f t="shared" si="49"/>
        <v>000000000000000000000000000000</v>
      </c>
      <c r="D72">
        <f t="shared" si="50"/>
        <v>0</v>
      </c>
      <c r="E72">
        <f t="shared" si="51"/>
        <v>30</v>
      </c>
      <c r="F72" t="str">
        <f t="shared" si="52"/>
        <v>000</v>
      </c>
      <c r="G72" t="str">
        <f t="shared" si="53"/>
        <v xml:space="preserve">   </v>
      </c>
      <c r="H72" t="str">
        <f t="shared" si="54"/>
        <v>000</v>
      </c>
      <c r="I72" t="str">
        <f t="shared" si="55"/>
        <v/>
      </c>
      <c r="J72" t="str">
        <f t="shared" si="56"/>
        <v>000</v>
      </c>
      <c r="K72" t="str">
        <f t="shared" si="57"/>
        <v/>
      </c>
      <c r="L72" t="str">
        <f t="shared" si="58"/>
        <v>000</v>
      </c>
      <c r="M72" t="str">
        <f t="shared" si="59"/>
        <v/>
      </c>
      <c r="N72" t="str">
        <f t="shared" si="60"/>
        <v>000</v>
      </c>
      <c r="O72" t="str">
        <f t="shared" si="61"/>
        <v/>
      </c>
      <c r="P72" t="str">
        <f t="shared" si="62"/>
        <v>000</v>
      </c>
      <c r="Q72" t="str">
        <f t="shared" si="63"/>
        <v/>
      </c>
      <c r="R72" t="str">
        <f t="shared" si="64"/>
        <v>000</v>
      </c>
      <c r="S72" t="str">
        <f t="shared" si="65"/>
        <v/>
      </c>
      <c r="T72" t="str">
        <f t="shared" si="66"/>
        <v>000</v>
      </c>
      <c r="U72" t="str">
        <f t="shared" si="67"/>
        <v/>
      </c>
      <c r="V72" t="str">
        <f t="shared" si="68"/>
        <v>000</v>
      </c>
      <c r="W72" t="str">
        <f t="shared" si="69"/>
        <v/>
      </c>
      <c r="X72" t="str">
        <f t="shared" si="70"/>
        <v>000</v>
      </c>
      <c r="Y72" t="str">
        <f t="shared" si="71"/>
        <v/>
      </c>
    </row>
    <row r="73" spans="1:25" x14ac:dyDescent="0.2">
      <c r="A73" s="1"/>
      <c r="B73" s="1" t="str">
        <f t="shared" si="48"/>
        <v>сум 0 тийин</v>
      </c>
      <c r="C73" s="1" t="str">
        <f t="shared" si="49"/>
        <v>000000000000000000000000000000</v>
      </c>
      <c r="D73">
        <f t="shared" si="50"/>
        <v>0</v>
      </c>
      <c r="E73">
        <f t="shared" si="51"/>
        <v>30</v>
      </c>
      <c r="F73" t="str">
        <f t="shared" si="52"/>
        <v>000</v>
      </c>
      <c r="G73" t="str">
        <f t="shared" si="53"/>
        <v xml:space="preserve">   </v>
      </c>
      <c r="H73" t="str">
        <f t="shared" si="54"/>
        <v>000</v>
      </c>
      <c r="I73" t="str">
        <f t="shared" si="55"/>
        <v/>
      </c>
      <c r="J73" t="str">
        <f t="shared" si="56"/>
        <v>000</v>
      </c>
      <c r="K73" t="str">
        <f t="shared" si="57"/>
        <v/>
      </c>
      <c r="L73" t="str">
        <f t="shared" si="58"/>
        <v>000</v>
      </c>
      <c r="M73" t="str">
        <f t="shared" si="59"/>
        <v/>
      </c>
      <c r="N73" t="str">
        <f t="shared" si="60"/>
        <v>000</v>
      </c>
      <c r="O73" t="str">
        <f t="shared" si="61"/>
        <v/>
      </c>
      <c r="P73" t="str">
        <f t="shared" si="62"/>
        <v>000</v>
      </c>
      <c r="Q73" t="str">
        <f t="shared" si="63"/>
        <v/>
      </c>
      <c r="R73" t="str">
        <f t="shared" si="64"/>
        <v>000</v>
      </c>
      <c r="S73" t="str">
        <f t="shared" si="65"/>
        <v/>
      </c>
      <c r="T73" t="str">
        <f t="shared" si="66"/>
        <v>000</v>
      </c>
      <c r="U73" t="str">
        <f t="shared" si="67"/>
        <v/>
      </c>
      <c r="V73" t="str">
        <f t="shared" si="68"/>
        <v>000</v>
      </c>
      <c r="W73" t="str">
        <f t="shared" si="69"/>
        <v/>
      </c>
      <c r="X73" t="str">
        <f t="shared" si="70"/>
        <v>000</v>
      </c>
      <c r="Y73" t="str">
        <f t="shared" si="71"/>
        <v/>
      </c>
    </row>
    <row r="74" spans="1:25" x14ac:dyDescent="0.2">
      <c r="A74" s="1"/>
      <c r="B74" s="1" t="str">
        <f t="shared" si="48"/>
        <v>сум 0 тийин</v>
      </c>
      <c r="C74" s="1" t="str">
        <f t="shared" si="49"/>
        <v>000000000000000000000000000000</v>
      </c>
      <c r="D74">
        <f t="shared" si="50"/>
        <v>0</v>
      </c>
      <c r="E74">
        <f t="shared" si="51"/>
        <v>30</v>
      </c>
      <c r="F74" t="str">
        <f t="shared" si="52"/>
        <v>000</v>
      </c>
      <c r="G74" t="str">
        <f t="shared" si="53"/>
        <v xml:space="preserve">   </v>
      </c>
      <c r="H74" t="str">
        <f t="shared" si="54"/>
        <v>000</v>
      </c>
      <c r="I74" t="str">
        <f t="shared" si="55"/>
        <v/>
      </c>
      <c r="J74" t="str">
        <f t="shared" si="56"/>
        <v>000</v>
      </c>
      <c r="K74" t="str">
        <f t="shared" si="57"/>
        <v/>
      </c>
      <c r="L74" t="str">
        <f t="shared" si="58"/>
        <v>000</v>
      </c>
      <c r="M74" t="str">
        <f t="shared" si="59"/>
        <v/>
      </c>
      <c r="N74" t="str">
        <f t="shared" si="60"/>
        <v>000</v>
      </c>
      <c r="O74" t="str">
        <f t="shared" si="61"/>
        <v/>
      </c>
      <c r="P74" t="str">
        <f t="shared" si="62"/>
        <v>000</v>
      </c>
      <c r="Q74" t="str">
        <f t="shared" si="63"/>
        <v/>
      </c>
      <c r="R74" t="str">
        <f t="shared" si="64"/>
        <v>000</v>
      </c>
      <c r="S74" t="str">
        <f t="shared" si="65"/>
        <v/>
      </c>
      <c r="T74" t="str">
        <f t="shared" si="66"/>
        <v>000</v>
      </c>
      <c r="U74" t="str">
        <f t="shared" si="67"/>
        <v/>
      </c>
      <c r="V74" t="str">
        <f t="shared" si="68"/>
        <v>000</v>
      </c>
      <c r="W74" t="str">
        <f t="shared" si="69"/>
        <v/>
      </c>
      <c r="X74" t="str">
        <f t="shared" si="70"/>
        <v>000</v>
      </c>
      <c r="Y74" t="str">
        <f t="shared" si="71"/>
        <v/>
      </c>
    </row>
    <row r="75" spans="1:25" x14ac:dyDescent="0.2">
      <c r="A75" s="1"/>
      <c r="B75" s="1" t="str">
        <f t="shared" si="48"/>
        <v>сум 0 тийин</v>
      </c>
      <c r="C75" s="1" t="str">
        <f t="shared" si="49"/>
        <v>000000000000000000000000000000</v>
      </c>
      <c r="D75">
        <f t="shared" si="50"/>
        <v>0</v>
      </c>
      <c r="E75">
        <f t="shared" si="51"/>
        <v>30</v>
      </c>
      <c r="F75" t="str">
        <f t="shared" si="52"/>
        <v>000</v>
      </c>
      <c r="G75" t="str">
        <f t="shared" si="53"/>
        <v xml:space="preserve">   </v>
      </c>
      <c r="H75" t="str">
        <f t="shared" si="54"/>
        <v>000</v>
      </c>
      <c r="I75" t="str">
        <f t="shared" si="55"/>
        <v/>
      </c>
      <c r="J75" t="str">
        <f t="shared" si="56"/>
        <v>000</v>
      </c>
      <c r="K75" t="str">
        <f t="shared" si="57"/>
        <v/>
      </c>
      <c r="L75" t="str">
        <f t="shared" si="58"/>
        <v>000</v>
      </c>
      <c r="M75" t="str">
        <f t="shared" si="59"/>
        <v/>
      </c>
      <c r="N75" t="str">
        <f t="shared" si="60"/>
        <v>000</v>
      </c>
      <c r="O75" t="str">
        <f t="shared" si="61"/>
        <v/>
      </c>
      <c r="P75" t="str">
        <f t="shared" si="62"/>
        <v>000</v>
      </c>
      <c r="Q75" t="str">
        <f t="shared" si="63"/>
        <v/>
      </c>
      <c r="R75" t="str">
        <f t="shared" si="64"/>
        <v>000</v>
      </c>
      <c r="S75" t="str">
        <f t="shared" si="65"/>
        <v/>
      </c>
      <c r="T75" t="str">
        <f t="shared" si="66"/>
        <v>000</v>
      </c>
      <c r="U75" t="str">
        <f t="shared" si="67"/>
        <v/>
      </c>
      <c r="V75" t="str">
        <f t="shared" si="68"/>
        <v>000</v>
      </c>
      <c r="W75" t="str">
        <f t="shared" si="69"/>
        <v/>
      </c>
      <c r="X75" t="str">
        <f t="shared" si="70"/>
        <v>000</v>
      </c>
      <c r="Y75" t="str">
        <f t="shared" si="71"/>
        <v/>
      </c>
    </row>
    <row r="76" spans="1:25" x14ac:dyDescent="0.2">
      <c r="A76" s="1"/>
      <c r="B76" s="1" t="str">
        <f t="shared" si="48"/>
        <v>сум 0 тийин</v>
      </c>
      <c r="C76" s="1" t="str">
        <f t="shared" si="49"/>
        <v>000000000000000000000000000000</v>
      </c>
      <c r="D76">
        <f t="shared" si="50"/>
        <v>0</v>
      </c>
      <c r="E76">
        <f t="shared" si="51"/>
        <v>30</v>
      </c>
      <c r="F76" t="str">
        <f t="shared" si="52"/>
        <v>000</v>
      </c>
      <c r="G76" t="str">
        <f t="shared" si="53"/>
        <v xml:space="preserve">   </v>
      </c>
      <c r="H76" t="str">
        <f t="shared" si="54"/>
        <v>000</v>
      </c>
      <c r="I76" t="str">
        <f t="shared" si="55"/>
        <v/>
      </c>
      <c r="J76" t="str">
        <f t="shared" si="56"/>
        <v>000</v>
      </c>
      <c r="K76" t="str">
        <f t="shared" si="57"/>
        <v/>
      </c>
      <c r="L76" t="str">
        <f t="shared" si="58"/>
        <v>000</v>
      </c>
      <c r="M76" t="str">
        <f t="shared" si="59"/>
        <v/>
      </c>
      <c r="N76" t="str">
        <f t="shared" si="60"/>
        <v>000</v>
      </c>
      <c r="O76" t="str">
        <f t="shared" si="61"/>
        <v/>
      </c>
      <c r="P76" t="str">
        <f t="shared" si="62"/>
        <v>000</v>
      </c>
      <c r="Q76" t="str">
        <f t="shared" si="63"/>
        <v/>
      </c>
      <c r="R76" t="str">
        <f t="shared" si="64"/>
        <v>000</v>
      </c>
      <c r="S76" t="str">
        <f t="shared" si="65"/>
        <v/>
      </c>
      <c r="T76" t="str">
        <f t="shared" si="66"/>
        <v>000</v>
      </c>
      <c r="U76" t="str">
        <f t="shared" si="67"/>
        <v/>
      </c>
      <c r="V76" t="str">
        <f t="shared" si="68"/>
        <v>000</v>
      </c>
      <c r="W76" t="str">
        <f t="shared" si="69"/>
        <v/>
      </c>
      <c r="X76" t="str">
        <f t="shared" si="70"/>
        <v>000</v>
      </c>
      <c r="Y76" t="str">
        <f t="shared" si="71"/>
        <v/>
      </c>
    </row>
    <row r="77" spans="1:25" x14ac:dyDescent="0.2">
      <c r="A77" s="1"/>
      <c r="B77" s="1" t="str">
        <f t="shared" si="48"/>
        <v>сум 0 тийин</v>
      </c>
      <c r="C77" s="1" t="str">
        <f t="shared" si="49"/>
        <v>000000000000000000000000000000</v>
      </c>
      <c r="D77">
        <f t="shared" si="50"/>
        <v>0</v>
      </c>
      <c r="E77">
        <f t="shared" si="51"/>
        <v>30</v>
      </c>
      <c r="F77" t="str">
        <f t="shared" si="52"/>
        <v>000</v>
      </c>
      <c r="G77" t="str">
        <f t="shared" si="53"/>
        <v xml:space="preserve">   </v>
      </c>
      <c r="H77" t="str">
        <f t="shared" si="54"/>
        <v>000</v>
      </c>
      <c r="I77" t="str">
        <f t="shared" si="55"/>
        <v/>
      </c>
      <c r="J77" t="str">
        <f t="shared" si="56"/>
        <v>000</v>
      </c>
      <c r="K77" t="str">
        <f t="shared" si="57"/>
        <v/>
      </c>
      <c r="L77" t="str">
        <f t="shared" si="58"/>
        <v>000</v>
      </c>
      <c r="M77" t="str">
        <f t="shared" si="59"/>
        <v/>
      </c>
      <c r="N77" t="str">
        <f t="shared" si="60"/>
        <v>000</v>
      </c>
      <c r="O77" t="str">
        <f t="shared" si="61"/>
        <v/>
      </c>
      <c r="P77" t="str">
        <f t="shared" si="62"/>
        <v>000</v>
      </c>
      <c r="Q77" t="str">
        <f t="shared" si="63"/>
        <v/>
      </c>
      <c r="R77" t="str">
        <f t="shared" si="64"/>
        <v>000</v>
      </c>
      <c r="S77" t="str">
        <f t="shared" si="65"/>
        <v/>
      </c>
      <c r="T77" t="str">
        <f t="shared" si="66"/>
        <v>000</v>
      </c>
      <c r="U77" t="str">
        <f t="shared" si="67"/>
        <v/>
      </c>
      <c r="V77" t="str">
        <f t="shared" si="68"/>
        <v>000</v>
      </c>
      <c r="W77" t="str">
        <f t="shared" si="69"/>
        <v/>
      </c>
      <c r="X77" t="str">
        <f t="shared" si="70"/>
        <v>000</v>
      </c>
      <c r="Y77" t="str">
        <f t="shared" si="71"/>
        <v/>
      </c>
    </row>
    <row r="78" spans="1:25" x14ac:dyDescent="0.2">
      <c r="A78" s="1"/>
      <c r="B78" s="1" t="str">
        <f t="shared" si="48"/>
        <v>сум 0 тийин</v>
      </c>
      <c r="C78" s="1" t="str">
        <f t="shared" si="49"/>
        <v>000000000000000000000000000000</v>
      </c>
      <c r="D78">
        <f t="shared" si="50"/>
        <v>0</v>
      </c>
      <c r="E78">
        <f t="shared" si="51"/>
        <v>30</v>
      </c>
      <c r="F78" t="str">
        <f t="shared" si="52"/>
        <v>000</v>
      </c>
      <c r="G78" t="str">
        <f t="shared" si="53"/>
        <v xml:space="preserve">   </v>
      </c>
      <c r="H78" t="str">
        <f t="shared" si="54"/>
        <v>000</v>
      </c>
      <c r="I78" t="str">
        <f t="shared" si="55"/>
        <v/>
      </c>
      <c r="J78" t="str">
        <f t="shared" si="56"/>
        <v>000</v>
      </c>
      <c r="K78" t="str">
        <f t="shared" si="57"/>
        <v/>
      </c>
      <c r="L78" t="str">
        <f t="shared" si="58"/>
        <v>000</v>
      </c>
      <c r="M78" t="str">
        <f t="shared" si="59"/>
        <v/>
      </c>
      <c r="N78" t="str">
        <f t="shared" si="60"/>
        <v>000</v>
      </c>
      <c r="O78" t="str">
        <f t="shared" si="61"/>
        <v/>
      </c>
      <c r="P78" t="str">
        <f t="shared" si="62"/>
        <v>000</v>
      </c>
      <c r="Q78" t="str">
        <f t="shared" si="63"/>
        <v/>
      </c>
      <c r="R78" t="str">
        <f t="shared" si="64"/>
        <v>000</v>
      </c>
      <c r="S78" t="str">
        <f t="shared" si="65"/>
        <v/>
      </c>
      <c r="T78" t="str">
        <f t="shared" si="66"/>
        <v>000</v>
      </c>
      <c r="U78" t="str">
        <f t="shared" si="67"/>
        <v/>
      </c>
      <c r="V78" t="str">
        <f t="shared" si="68"/>
        <v>000</v>
      </c>
      <c r="W78" t="str">
        <f t="shared" si="69"/>
        <v/>
      </c>
      <c r="X78" t="str">
        <f t="shared" si="70"/>
        <v>000</v>
      </c>
      <c r="Y78" t="str">
        <f t="shared" si="71"/>
        <v/>
      </c>
    </row>
    <row r="79" spans="1:25" x14ac:dyDescent="0.2">
      <c r="A79" s="1"/>
      <c r="B79" s="1" t="str">
        <f t="shared" si="48"/>
        <v>сум 0 тийин</v>
      </c>
      <c r="C79" s="1" t="str">
        <f t="shared" si="49"/>
        <v>000000000000000000000000000000</v>
      </c>
      <c r="D79">
        <f t="shared" si="50"/>
        <v>0</v>
      </c>
      <c r="E79">
        <f t="shared" si="51"/>
        <v>30</v>
      </c>
      <c r="F79" t="str">
        <f t="shared" si="52"/>
        <v>000</v>
      </c>
      <c r="G79" t="str">
        <f t="shared" si="53"/>
        <v xml:space="preserve">   </v>
      </c>
      <c r="H79" t="str">
        <f t="shared" si="54"/>
        <v>000</v>
      </c>
      <c r="I79" t="str">
        <f t="shared" si="55"/>
        <v/>
      </c>
      <c r="J79" t="str">
        <f t="shared" si="56"/>
        <v>000</v>
      </c>
      <c r="K79" t="str">
        <f t="shared" si="57"/>
        <v/>
      </c>
      <c r="L79" t="str">
        <f t="shared" si="58"/>
        <v>000</v>
      </c>
      <c r="M79" t="str">
        <f t="shared" si="59"/>
        <v/>
      </c>
      <c r="N79" t="str">
        <f t="shared" si="60"/>
        <v>000</v>
      </c>
      <c r="O79" t="str">
        <f t="shared" si="61"/>
        <v/>
      </c>
      <c r="P79" t="str">
        <f t="shared" si="62"/>
        <v>000</v>
      </c>
      <c r="Q79" t="str">
        <f t="shared" si="63"/>
        <v/>
      </c>
      <c r="R79" t="str">
        <f t="shared" si="64"/>
        <v>000</v>
      </c>
      <c r="S79" t="str">
        <f t="shared" si="65"/>
        <v/>
      </c>
      <c r="T79" t="str">
        <f t="shared" si="66"/>
        <v>000</v>
      </c>
      <c r="U79" t="str">
        <f t="shared" si="67"/>
        <v/>
      </c>
      <c r="V79" t="str">
        <f t="shared" si="68"/>
        <v>000</v>
      </c>
      <c r="W79" t="str">
        <f t="shared" si="69"/>
        <v/>
      </c>
      <c r="X79" t="str">
        <f t="shared" si="70"/>
        <v>000</v>
      </c>
      <c r="Y79" t="str">
        <f t="shared" si="71"/>
        <v/>
      </c>
    </row>
    <row r="80" spans="1:25" x14ac:dyDescent="0.2">
      <c r="A80" s="1"/>
      <c r="B80" s="1" t="str">
        <f t="shared" si="48"/>
        <v>сум 0 тийин</v>
      </c>
      <c r="C80" s="1" t="str">
        <f t="shared" si="49"/>
        <v>000000000000000000000000000000</v>
      </c>
      <c r="D80">
        <f t="shared" si="50"/>
        <v>0</v>
      </c>
      <c r="E80">
        <f t="shared" si="51"/>
        <v>30</v>
      </c>
      <c r="F80" t="str">
        <f t="shared" si="52"/>
        <v>000</v>
      </c>
      <c r="G80" t="str">
        <f t="shared" si="53"/>
        <v xml:space="preserve">   </v>
      </c>
      <c r="H80" t="str">
        <f t="shared" si="54"/>
        <v>000</v>
      </c>
      <c r="I80" t="str">
        <f t="shared" si="55"/>
        <v/>
      </c>
      <c r="J80" t="str">
        <f t="shared" si="56"/>
        <v>000</v>
      </c>
      <c r="K80" t="str">
        <f t="shared" si="57"/>
        <v/>
      </c>
      <c r="L80" t="str">
        <f t="shared" si="58"/>
        <v>000</v>
      </c>
      <c r="M80" t="str">
        <f t="shared" si="59"/>
        <v/>
      </c>
      <c r="N80" t="str">
        <f t="shared" si="60"/>
        <v>000</v>
      </c>
      <c r="O80" t="str">
        <f t="shared" si="61"/>
        <v/>
      </c>
      <c r="P80" t="str">
        <f t="shared" si="62"/>
        <v>000</v>
      </c>
      <c r="Q80" t="str">
        <f t="shared" si="63"/>
        <v/>
      </c>
      <c r="R80" t="str">
        <f t="shared" si="64"/>
        <v>000</v>
      </c>
      <c r="S80" t="str">
        <f t="shared" si="65"/>
        <v/>
      </c>
      <c r="T80" t="str">
        <f t="shared" si="66"/>
        <v>000</v>
      </c>
      <c r="U80" t="str">
        <f t="shared" si="67"/>
        <v/>
      </c>
      <c r="V80" t="str">
        <f t="shared" si="68"/>
        <v>000</v>
      </c>
      <c r="W80" t="str">
        <f t="shared" si="69"/>
        <v/>
      </c>
      <c r="X80" t="str">
        <f t="shared" si="70"/>
        <v>000</v>
      </c>
      <c r="Y80" t="str">
        <f t="shared" si="71"/>
        <v/>
      </c>
    </row>
    <row r="81" spans="1:25" x14ac:dyDescent="0.2">
      <c r="A81" s="1"/>
      <c r="B81" s="1" t="str">
        <f t="shared" si="48"/>
        <v>сум 0 тийин</v>
      </c>
      <c r="C81" s="1" t="str">
        <f t="shared" si="49"/>
        <v>000000000000000000000000000000</v>
      </c>
      <c r="D81">
        <f t="shared" si="50"/>
        <v>0</v>
      </c>
      <c r="E81">
        <f t="shared" si="51"/>
        <v>30</v>
      </c>
      <c r="F81" t="str">
        <f t="shared" si="52"/>
        <v>000</v>
      </c>
      <c r="G81" t="str">
        <f t="shared" si="53"/>
        <v xml:space="preserve">   </v>
      </c>
      <c r="H81" t="str">
        <f t="shared" si="54"/>
        <v>000</v>
      </c>
      <c r="I81" t="str">
        <f t="shared" si="55"/>
        <v/>
      </c>
      <c r="J81" t="str">
        <f t="shared" si="56"/>
        <v>000</v>
      </c>
      <c r="K81" t="str">
        <f t="shared" si="57"/>
        <v/>
      </c>
      <c r="L81" t="str">
        <f t="shared" si="58"/>
        <v>000</v>
      </c>
      <c r="M81" t="str">
        <f t="shared" si="59"/>
        <v/>
      </c>
      <c r="N81" t="str">
        <f t="shared" si="60"/>
        <v>000</v>
      </c>
      <c r="O81" t="str">
        <f t="shared" si="61"/>
        <v/>
      </c>
      <c r="P81" t="str">
        <f t="shared" si="62"/>
        <v>000</v>
      </c>
      <c r="Q81" t="str">
        <f t="shared" si="63"/>
        <v/>
      </c>
      <c r="R81" t="str">
        <f t="shared" si="64"/>
        <v>000</v>
      </c>
      <c r="S81" t="str">
        <f t="shared" si="65"/>
        <v/>
      </c>
      <c r="T81" t="str">
        <f t="shared" si="66"/>
        <v>000</v>
      </c>
      <c r="U81" t="str">
        <f t="shared" si="67"/>
        <v/>
      </c>
      <c r="V81" t="str">
        <f t="shared" si="68"/>
        <v>000</v>
      </c>
      <c r="W81" t="str">
        <f t="shared" si="69"/>
        <v/>
      </c>
      <c r="X81" t="str">
        <f t="shared" si="70"/>
        <v>000</v>
      </c>
      <c r="Y81" t="str">
        <f t="shared" si="71"/>
        <v/>
      </c>
    </row>
    <row r="82" spans="1:25" x14ac:dyDescent="0.2">
      <c r="A82" s="1"/>
      <c r="B82" s="1" t="str">
        <f t="shared" si="48"/>
        <v>сум 0 тийин</v>
      </c>
      <c r="C82" s="1" t="str">
        <f t="shared" si="49"/>
        <v>000000000000000000000000000000</v>
      </c>
      <c r="D82">
        <f t="shared" si="50"/>
        <v>0</v>
      </c>
      <c r="E82">
        <f t="shared" si="51"/>
        <v>30</v>
      </c>
      <c r="F82" t="str">
        <f t="shared" si="52"/>
        <v>000</v>
      </c>
      <c r="G82" t="str">
        <f t="shared" si="53"/>
        <v xml:space="preserve">   </v>
      </c>
      <c r="H82" t="str">
        <f t="shared" si="54"/>
        <v>000</v>
      </c>
      <c r="I82" t="str">
        <f t="shared" si="55"/>
        <v/>
      </c>
      <c r="J82" t="str">
        <f t="shared" si="56"/>
        <v>000</v>
      </c>
      <c r="K82" t="str">
        <f t="shared" si="57"/>
        <v/>
      </c>
      <c r="L82" t="str">
        <f t="shared" si="58"/>
        <v>000</v>
      </c>
      <c r="M82" t="str">
        <f t="shared" si="59"/>
        <v/>
      </c>
      <c r="N82" t="str">
        <f t="shared" si="60"/>
        <v>000</v>
      </c>
      <c r="O82" t="str">
        <f t="shared" si="61"/>
        <v/>
      </c>
      <c r="P82" t="str">
        <f t="shared" si="62"/>
        <v>000</v>
      </c>
      <c r="Q82" t="str">
        <f t="shared" si="63"/>
        <v/>
      </c>
      <c r="R82" t="str">
        <f t="shared" si="64"/>
        <v>000</v>
      </c>
      <c r="S82" t="str">
        <f t="shared" si="65"/>
        <v/>
      </c>
      <c r="T82" t="str">
        <f t="shared" si="66"/>
        <v>000</v>
      </c>
      <c r="U82" t="str">
        <f t="shared" si="67"/>
        <v/>
      </c>
      <c r="V82" t="str">
        <f t="shared" si="68"/>
        <v>000</v>
      </c>
      <c r="W82" t="str">
        <f t="shared" si="69"/>
        <v/>
      </c>
      <c r="X82" t="str">
        <f t="shared" si="70"/>
        <v>000</v>
      </c>
      <c r="Y82" t="str">
        <f t="shared" si="71"/>
        <v/>
      </c>
    </row>
    <row r="83" spans="1:25" x14ac:dyDescent="0.2">
      <c r="A83" s="1"/>
      <c r="B83" s="1" t="str">
        <f t="shared" si="48"/>
        <v>сум 0 тийин</v>
      </c>
      <c r="C83" s="1" t="str">
        <f t="shared" si="49"/>
        <v>000000000000000000000000000000</v>
      </c>
      <c r="D83">
        <f t="shared" si="50"/>
        <v>0</v>
      </c>
      <c r="E83">
        <f t="shared" si="51"/>
        <v>30</v>
      </c>
      <c r="F83" t="str">
        <f t="shared" si="52"/>
        <v>000</v>
      </c>
      <c r="G83" t="str">
        <f t="shared" si="53"/>
        <v xml:space="preserve">   </v>
      </c>
      <c r="H83" t="str">
        <f t="shared" si="54"/>
        <v>000</v>
      </c>
      <c r="I83" t="str">
        <f t="shared" si="55"/>
        <v/>
      </c>
      <c r="J83" t="str">
        <f t="shared" si="56"/>
        <v>000</v>
      </c>
      <c r="K83" t="str">
        <f t="shared" si="57"/>
        <v/>
      </c>
      <c r="L83" t="str">
        <f t="shared" si="58"/>
        <v>000</v>
      </c>
      <c r="M83" t="str">
        <f t="shared" si="59"/>
        <v/>
      </c>
      <c r="N83" t="str">
        <f t="shared" si="60"/>
        <v>000</v>
      </c>
      <c r="O83" t="str">
        <f t="shared" si="61"/>
        <v/>
      </c>
      <c r="P83" t="str">
        <f t="shared" si="62"/>
        <v>000</v>
      </c>
      <c r="Q83" t="str">
        <f t="shared" si="63"/>
        <v/>
      </c>
      <c r="R83" t="str">
        <f t="shared" si="64"/>
        <v>000</v>
      </c>
      <c r="S83" t="str">
        <f t="shared" si="65"/>
        <v/>
      </c>
      <c r="T83" t="str">
        <f t="shared" si="66"/>
        <v>000</v>
      </c>
      <c r="U83" t="str">
        <f t="shared" si="67"/>
        <v/>
      </c>
      <c r="V83" t="str">
        <f t="shared" si="68"/>
        <v>000</v>
      </c>
      <c r="W83" t="str">
        <f t="shared" si="69"/>
        <v/>
      </c>
      <c r="X83" t="str">
        <f t="shared" si="70"/>
        <v>000</v>
      </c>
      <c r="Y83" t="str">
        <f t="shared" si="71"/>
        <v/>
      </c>
    </row>
    <row r="84" spans="1:25" x14ac:dyDescent="0.2">
      <c r="A84" s="1"/>
      <c r="B84" s="1" t="str">
        <f t="shared" si="48"/>
        <v>сум 0 тийин</v>
      </c>
      <c r="C84" s="1" t="str">
        <f t="shared" si="49"/>
        <v>000000000000000000000000000000</v>
      </c>
      <c r="D84">
        <f t="shared" si="50"/>
        <v>0</v>
      </c>
      <c r="E84">
        <f t="shared" si="51"/>
        <v>30</v>
      </c>
      <c r="F84" t="str">
        <f t="shared" si="52"/>
        <v>000</v>
      </c>
      <c r="G84" t="str">
        <f t="shared" si="53"/>
        <v xml:space="preserve">   </v>
      </c>
      <c r="H84" t="str">
        <f t="shared" si="54"/>
        <v>000</v>
      </c>
      <c r="I84" t="str">
        <f t="shared" si="55"/>
        <v/>
      </c>
      <c r="J84" t="str">
        <f t="shared" si="56"/>
        <v>000</v>
      </c>
      <c r="K84" t="str">
        <f t="shared" si="57"/>
        <v/>
      </c>
      <c r="L84" t="str">
        <f t="shared" si="58"/>
        <v>000</v>
      </c>
      <c r="M84" t="str">
        <f t="shared" si="59"/>
        <v/>
      </c>
      <c r="N84" t="str">
        <f t="shared" si="60"/>
        <v>000</v>
      </c>
      <c r="O84" t="str">
        <f t="shared" si="61"/>
        <v/>
      </c>
      <c r="P84" t="str">
        <f t="shared" si="62"/>
        <v>000</v>
      </c>
      <c r="Q84" t="str">
        <f t="shared" si="63"/>
        <v/>
      </c>
      <c r="R84" t="str">
        <f t="shared" si="64"/>
        <v>000</v>
      </c>
      <c r="S84" t="str">
        <f t="shared" si="65"/>
        <v/>
      </c>
      <c r="T84" t="str">
        <f t="shared" si="66"/>
        <v>000</v>
      </c>
      <c r="U84" t="str">
        <f t="shared" si="67"/>
        <v/>
      </c>
      <c r="V84" t="str">
        <f t="shared" si="68"/>
        <v>000</v>
      </c>
      <c r="W84" t="str">
        <f t="shared" si="69"/>
        <v/>
      </c>
      <c r="X84" t="str">
        <f t="shared" si="70"/>
        <v>000</v>
      </c>
      <c r="Y84" t="str">
        <f t="shared" si="71"/>
        <v/>
      </c>
    </row>
    <row r="85" spans="1:25" x14ac:dyDescent="0.2">
      <c r="A85" s="1"/>
      <c r="B85" s="1" t="str">
        <f t="shared" si="48"/>
        <v>сум 0 тийин</v>
      </c>
      <c r="C85" s="1" t="str">
        <f t="shared" si="49"/>
        <v>000000000000000000000000000000</v>
      </c>
      <c r="D85">
        <f t="shared" si="50"/>
        <v>0</v>
      </c>
      <c r="E85">
        <f t="shared" si="51"/>
        <v>30</v>
      </c>
      <c r="F85" t="str">
        <f t="shared" si="52"/>
        <v>000</v>
      </c>
      <c r="G85" t="str">
        <f t="shared" si="53"/>
        <v xml:space="preserve">   </v>
      </c>
      <c r="H85" t="str">
        <f t="shared" si="54"/>
        <v>000</v>
      </c>
      <c r="I85" t="str">
        <f t="shared" si="55"/>
        <v/>
      </c>
      <c r="J85" t="str">
        <f t="shared" si="56"/>
        <v>000</v>
      </c>
      <c r="K85" t="str">
        <f t="shared" si="57"/>
        <v/>
      </c>
      <c r="L85" t="str">
        <f t="shared" si="58"/>
        <v>000</v>
      </c>
      <c r="M85" t="str">
        <f t="shared" si="59"/>
        <v/>
      </c>
      <c r="N85" t="str">
        <f t="shared" si="60"/>
        <v>000</v>
      </c>
      <c r="O85" t="str">
        <f t="shared" si="61"/>
        <v/>
      </c>
      <c r="P85" t="str">
        <f t="shared" si="62"/>
        <v>000</v>
      </c>
      <c r="Q85" t="str">
        <f t="shared" si="63"/>
        <v/>
      </c>
      <c r="R85" t="str">
        <f t="shared" si="64"/>
        <v>000</v>
      </c>
      <c r="S85" t="str">
        <f t="shared" si="65"/>
        <v/>
      </c>
      <c r="T85" t="str">
        <f t="shared" si="66"/>
        <v>000</v>
      </c>
      <c r="U85" t="str">
        <f t="shared" si="67"/>
        <v/>
      </c>
      <c r="V85" t="str">
        <f t="shared" si="68"/>
        <v>000</v>
      </c>
      <c r="W85" t="str">
        <f t="shared" si="69"/>
        <v/>
      </c>
      <c r="X85" t="str">
        <f t="shared" si="70"/>
        <v>000</v>
      </c>
      <c r="Y85" t="str">
        <f t="shared" si="71"/>
        <v/>
      </c>
    </row>
    <row r="86" spans="1:25" x14ac:dyDescent="0.2">
      <c r="A86" s="1"/>
      <c r="B86" s="1" t="str">
        <f t="shared" si="48"/>
        <v>сум 0 тийин</v>
      </c>
      <c r="C86" s="1" t="str">
        <f t="shared" si="49"/>
        <v>000000000000000000000000000000</v>
      </c>
      <c r="D86">
        <f t="shared" si="50"/>
        <v>0</v>
      </c>
      <c r="E86">
        <f t="shared" si="51"/>
        <v>30</v>
      </c>
      <c r="F86" t="str">
        <f t="shared" si="52"/>
        <v>000</v>
      </c>
      <c r="G86" t="str">
        <f t="shared" si="53"/>
        <v xml:space="preserve">   </v>
      </c>
      <c r="H86" t="str">
        <f t="shared" si="54"/>
        <v>000</v>
      </c>
      <c r="I86" t="str">
        <f t="shared" si="55"/>
        <v/>
      </c>
      <c r="J86" t="str">
        <f t="shared" si="56"/>
        <v>000</v>
      </c>
      <c r="K86" t="str">
        <f t="shared" si="57"/>
        <v/>
      </c>
      <c r="L86" t="str">
        <f t="shared" si="58"/>
        <v>000</v>
      </c>
      <c r="M86" t="str">
        <f t="shared" si="59"/>
        <v/>
      </c>
      <c r="N86" t="str">
        <f t="shared" si="60"/>
        <v>000</v>
      </c>
      <c r="O86" t="str">
        <f t="shared" si="61"/>
        <v/>
      </c>
      <c r="P86" t="str">
        <f t="shared" si="62"/>
        <v>000</v>
      </c>
      <c r="Q86" t="str">
        <f t="shared" si="63"/>
        <v/>
      </c>
      <c r="R86" t="str">
        <f t="shared" si="64"/>
        <v>000</v>
      </c>
      <c r="S86" t="str">
        <f t="shared" si="65"/>
        <v/>
      </c>
      <c r="T86" t="str">
        <f t="shared" si="66"/>
        <v>000</v>
      </c>
      <c r="U86" t="str">
        <f t="shared" si="67"/>
        <v/>
      </c>
      <c r="V86" t="str">
        <f t="shared" si="68"/>
        <v>000</v>
      </c>
      <c r="W86" t="str">
        <f t="shared" si="69"/>
        <v/>
      </c>
      <c r="X86" t="str">
        <f t="shared" si="70"/>
        <v>000</v>
      </c>
      <c r="Y86" t="str">
        <f t="shared" si="71"/>
        <v/>
      </c>
    </row>
    <row r="87" spans="1:25" x14ac:dyDescent="0.2">
      <c r="A87" s="1"/>
      <c r="B87" s="1" t="str">
        <f t="shared" si="48"/>
        <v>сум 0 тийин</v>
      </c>
      <c r="C87" s="1" t="str">
        <f t="shared" si="49"/>
        <v>000000000000000000000000000000</v>
      </c>
      <c r="D87">
        <f t="shared" si="50"/>
        <v>0</v>
      </c>
      <c r="E87">
        <f t="shared" si="51"/>
        <v>30</v>
      </c>
      <c r="F87" t="str">
        <f t="shared" si="52"/>
        <v>000</v>
      </c>
      <c r="G87" t="str">
        <f t="shared" si="53"/>
        <v xml:space="preserve">   </v>
      </c>
      <c r="H87" t="str">
        <f t="shared" si="54"/>
        <v>000</v>
      </c>
      <c r="I87" t="str">
        <f t="shared" si="55"/>
        <v/>
      </c>
      <c r="J87" t="str">
        <f t="shared" si="56"/>
        <v>000</v>
      </c>
      <c r="K87" t="str">
        <f t="shared" si="57"/>
        <v/>
      </c>
      <c r="L87" t="str">
        <f t="shared" si="58"/>
        <v>000</v>
      </c>
      <c r="M87" t="str">
        <f t="shared" si="59"/>
        <v/>
      </c>
      <c r="N87" t="str">
        <f t="shared" si="60"/>
        <v>000</v>
      </c>
      <c r="O87" t="str">
        <f t="shared" si="61"/>
        <v/>
      </c>
      <c r="P87" t="str">
        <f t="shared" si="62"/>
        <v>000</v>
      </c>
      <c r="Q87" t="str">
        <f t="shared" si="63"/>
        <v/>
      </c>
      <c r="R87" t="str">
        <f t="shared" si="64"/>
        <v>000</v>
      </c>
      <c r="S87" t="str">
        <f t="shared" si="65"/>
        <v/>
      </c>
      <c r="T87" t="str">
        <f t="shared" si="66"/>
        <v>000</v>
      </c>
      <c r="U87" t="str">
        <f t="shared" si="67"/>
        <v/>
      </c>
      <c r="V87" t="str">
        <f t="shared" si="68"/>
        <v>000</v>
      </c>
      <c r="W87" t="str">
        <f t="shared" si="69"/>
        <v/>
      </c>
      <c r="X87" t="str">
        <f t="shared" si="70"/>
        <v>000</v>
      </c>
      <c r="Y87" t="str">
        <f t="shared" si="71"/>
        <v/>
      </c>
    </row>
    <row r="88" spans="1:25" x14ac:dyDescent="0.2">
      <c r="A88" s="1"/>
      <c r="B88" s="1" t="str">
        <f t="shared" si="48"/>
        <v>сум 0 тийин</v>
      </c>
      <c r="C88" s="1" t="str">
        <f t="shared" si="49"/>
        <v>000000000000000000000000000000</v>
      </c>
      <c r="D88">
        <f t="shared" si="50"/>
        <v>0</v>
      </c>
      <c r="E88">
        <f t="shared" si="51"/>
        <v>30</v>
      </c>
      <c r="F88" t="str">
        <f t="shared" si="52"/>
        <v>000</v>
      </c>
      <c r="G88" t="str">
        <f t="shared" si="53"/>
        <v xml:space="preserve">   </v>
      </c>
      <c r="H88" t="str">
        <f t="shared" si="54"/>
        <v>000</v>
      </c>
      <c r="I88" t="str">
        <f t="shared" si="55"/>
        <v/>
      </c>
      <c r="J88" t="str">
        <f t="shared" si="56"/>
        <v>000</v>
      </c>
      <c r="K88" t="str">
        <f t="shared" si="57"/>
        <v/>
      </c>
      <c r="L88" t="str">
        <f t="shared" si="58"/>
        <v>000</v>
      </c>
      <c r="M88" t="str">
        <f t="shared" si="59"/>
        <v/>
      </c>
      <c r="N88" t="str">
        <f t="shared" si="60"/>
        <v>000</v>
      </c>
      <c r="O88" t="str">
        <f t="shared" si="61"/>
        <v/>
      </c>
      <c r="P88" t="str">
        <f t="shared" si="62"/>
        <v>000</v>
      </c>
      <c r="Q88" t="str">
        <f t="shared" si="63"/>
        <v/>
      </c>
      <c r="R88" t="str">
        <f t="shared" si="64"/>
        <v>000</v>
      </c>
      <c r="S88" t="str">
        <f t="shared" si="65"/>
        <v/>
      </c>
      <c r="T88" t="str">
        <f t="shared" si="66"/>
        <v>000</v>
      </c>
      <c r="U88" t="str">
        <f t="shared" si="67"/>
        <v/>
      </c>
      <c r="V88" t="str">
        <f t="shared" si="68"/>
        <v>000</v>
      </c>
      <c r="W88" t="str">
        <f t="shared" si="69"/>
        <v/>
      </c>
      <c r="X88" t="str">
        <f t="shared" si="70"/>
        <v>000</v>
      </c>
      <c r="Y88" t="str">
        <f t="shared" si="71"/>
        <v/>
      </c>
    </row>
    <row r="89" spans="1:25" x14ac:dyDescent="0.2">
      <c r="A89" s="1"/>
      <c r="B89" s="1" t="str">
        <f t="shared" si="48"/>
        <v>сум 0 тийин</v>
      </c>
      <c r="C89" s="1" t="str">
        <f t="shared" si="49"/>
        <v>000000000000000000000000000000</v>
      </c>
      <c r="D89">
        <f t="shared" si="50"/>
        <v>0</v>
      </c>
      <c r="E89">
        <f t="shared" si="51"/>
        <v>30</v>
      </c>
      <c r="F89" t="str">
        <f t="shared" si="52"/>
        <v>000</v>
      </c>
      <c r="G89" t="str">
        <f t="shared" si="53"/>
        <v xml:space="preserve">   </v>
      </c>
      <c r="H89" t="str">
        <f t="shared" si="54"/>
        <v>000</v>
      </c>
      <c r="I89" t="str">
        <f t="shared" si="55"/>
        <v/>
      </c>
      <c r="J89" t="str">
        <f t="shared" si="56"/>
        <v>000</v>
      </c>
      <c r="K89" t="str">
        <f t="shared" si="57"/>
        <v/>
      </c>
      <c r="L89" t="str">
        <f t="shared" si="58"/>
        <v>000</v>
      </c>
      <c r="M89" t="str">
        <f t="shared" si="59"/>
        <v/>
      </c>
      <c r="N89" t="str">
        <f t="shared" si="60"/>
        <v>000</v>
      </c>
      <c r="O89" t="str">
        <f t="shared" si="61"/>
        <v/>
      </c>
      <c r="P89" t="str">
        <f t="shared" si="62"/>
        <v>000</v>
      </c>
      <c r="Q89" t="str">
        <f t="shared" si="63"/>
        <v/>
      </c>
      <c r="R89" t="str">
        <f t="shared" si="64"/>
        <v>000</v>
      </c>
      <c r="S89" t="str">
        <f t="shared" si="65"/>
        <v/>
      </c>
      <c r="T89" t="str">
        <f t="shared" si="66"/>
        <v>000</v>
      </c>
      <c r="U89" t="str">
        <f t="shared" si="67"/>
        <v/>
      </c>
      <c r="V89" t="str">
        <f t="shared" si="68"/>
        <v>000</v>
      </c>
      <c r="W89" t="str">
        <f t="shared" si="69"/>
        <v/>
      </c>
      <c r="X89" t="str">
        <f t="shared" si="70"/>
        <v>000</v>
      </c>
      <c r="Y89" t="str">
        <f t="shared" si="71"/>
        <v/>
      </c>
    </row>
    <row r="90" spans="1:25" x14ac:dyDescent="0.2">
      <c r="A90" s="1"/>
      <c r="B90" s="1" t="str">
        <f t="shared" si="48"/>
        <v>сум 0 тийин</v>
      </c>
      <c r="C90" s="1" t="str">
        <f t="shared" si="49"/>
        <v>000000000000000000000000000000</v>
      </c>
      <c r="D90">
        <f t="shared" si="50"/>
        <v>0</v>
      </c>
      <c r="E90">
        <f t="shared" si="51"/>
        <v>30</v>
      </c>
      <c r="F90" t="str">
        <f t="shared" si="52"/>
        <v>000</v>
      </c>
      <c r="G90" t="str">
        <f t="shared" si="53"/>
        <v xml:space="preserve">   </v>
      </c>
      <c r="H90" t="str">
        <f t="shared" si="54"/>
        <v>000</v>
      </c>
      <c r="I90" t="str">
        <f t="shared" si="55"/>
        <v/>
      </c>
      <c r="J90" t="str">
        <f t="shared" si="56"/>
        <v>000</v>
      </c>
      <c r="K90" t="str">
        <f t="shared" si="57"/>
        <v/>
      </c>
      <c r="L90" t="str">
        <f t="shared" si="58"/>
        <v>000</v>
      </c>
      <c r="M90" t="str">
        <f t="shared" si="59"/>
        <v/>
      </c>
      <c r="N90" t="str">
        <f t="shared" si="60"/>
        <v>000</v>
      </c>
      <c r="O90" t="str">
        <f t="shared" si="61"/>
        <v/>
      </c>
      <c r="P90" t="str">
        <f t="shared" si="62"/>
        <v>000</v>
      </c>
      <c r="Q90" t="str">
        <f t="shared" si="63"/>
        <v/>
      </c>
      <c r="R90" t="str">
        <f t="shared" si="64"/>
        <v>000</v>
      </c>
      <c r="S90" t="str">
        <f t="shared" si="65"/>
        <v/>
      </c>
      <c r="T90" t="str">
        <f t="shared" si="66"/>
        <v>000</v>
      </c>
      <c r="U90" t="str">
        <f t="shared" si="67"/>
        <v/>
      </c>
      <c r="V90" t="str">
        <f t="shared" si="68"/>
        <v>000</v>
      </c>
      <c r="W90" t="str">
        <f t="shared" si="69"/>
        <v/>
      </c>
      <c r="X90" t="str">
        <f t="shared" si="70"/>
        <v>000</v>
      </c>
      <c r="Y90" t="str">
        <f t="shared" si="71"/>
        <v/>
      </c>
    </row>
    <row r="91" spans="1:25" x14ac:dyDescent="0.2">
      <c r="A91" s="1"/>
      <c r="B91" s="1" t="str">
        <f t="shared" si="48"/>
        <v>сум 0 тийин</v>
      </c>
      <c r="C91" s="1" t="str">
        <f t="shared" si="49"/>
        <v>000000000000000000000000000000</v>
      </c>
      <c r="D91">
        <f t="shared" si="50"/>
        <v>0</v>
      </c>
      <c r="E91">
        <f t="shared" si="51"/>
        <v>30</v>
      </c>
      <c r="F91" t="str">
        <f t="shared" si="52"/>
        <v>000</v>
      </c>
      <c r="G91" t="str">
        <f t="shared" si="53"/>
        <v xml:space="preserve">   </v>
      </c>
      <c r="H91" t="str">
        <f t="shared" si="54"/>
        <v>000</v>
      </c>
      <c r="I91" t="str">
        <f t="shared" si="55"/>
        <v/>
      </c>
      <c r="J91" t="str">
        <f t="shared" si="56"/>
        <v>000</v>
      </c>
      <c r="K91" t="str">
        <f t="shared" si="57"/>
        <v/>
      </c>
      <c r="L91" t="str">
        <f t="shared" si="58"/>
        <v>000</v>
      </c>
      <c r="M91" t="str">
        <f t="shared" si="59"/>
        <v/>
      </c>
      <c r="N91" t="str">
        <f t="shared" si="60"/>
        <v>000</v>
      </c>
      <c r="O91" t="str">
        <f t="shared" si="61"/>
        <v/>
      </c>
      <c r="P91" t="str">
        <f t="shared" si="62"/>
        <v>000</v>
      </c>
      <c r="Q91" t="str">
        <f t="shared" si="63"/>
        <v/>
      </c>
      <c r="R91" t="str">
        <f t="shared" si="64"/>
        <v>000</v>
      </c>
      <c r="S91" t="str">
        <f t="shared" si="65"/>
        <v/>
      </c>
      <c r="T91" t="str">
        <f t="shared" si="66"/>
        <v>000</v>
      </c>
      <c r="U91" t="str">
        <f t="shared" si="67"/>
        <v/>
      </c>
      <c r="V91" t="str">
        <f t="shared" si="68"/>
        <v>000</v>
      </c>
      <c r="W91" t="str">
        <f t="shared" si="69"/>
        <v/>
      </c>
      <c r="X91" t="str">
        <f t="shared" si="70"/>
        <v>000</v>
      </c>
      <c r="Y91" t="str">
        <f t="shared" si="71"/>
        <v/>
      </c>
    </row>
    <row r="92" spans="1:25" x14ac:dyDescent="0.2">
      <c r="A92" s="1"/>
      <c r="B92" s="1" t="str">
        <f t="shared" si="48"/>
        <v>сум 0 тийин</v>
      </c>
      <c r="C92" s="1" t="str">
        <f t="shared" si="49"/>
        <v>000000000000000000000000000000</v>
      </c>
      <c r="D92">
        <f t="shared" si="50"/>
        <v>0</v>
      </c>
      <c r="E92">
        <f t="shared" si="51"/>
        <v>30</v>
      </c>
      <c r="F92" t="str">
        <f t="shared" si="52"/>
        <v>000</v>
      </c>
      <c r="G92" t="str">
        <f t="shared" si="53"/>
        <v xml:space="preserve">   </v>
      </c>
      <c r="H92" t="str">
        <f t="shared" si="54"/>
        <v>000</v>
      </c>
      <c r="I92" t="str">
        <f t="shared" si="55"/>
        <v/>
      </c>
      <c r="J92" t="str">
        <f t="shared" si="56"/>
        <v>000</v>
      </c>
      <c r="K92" t="str">
        <f t="shared" si="57"/>
        <v/>
      </c>
      <c r="L92" t="str">
        <f t="shared" si="58"/>
        <v>000</v>
      </c>
      <c r="M92" t="str">
        <f t="shared" si="59"/>
        <v/>
      </c>
      <c r="N92" t="str">
        <f t="shared" si="60"/>
        <v>000</v>
      </c>
      <c r="O92" t="str">
        <f t="shared" si="61"/>
        <v/>
      </c>
      <c r="P92" t="str">
        <f t="shared" si="62"/>
        <v>000</v>
      </c>
      <c r="Q92" t="str">
        <f t="shared" si="63"/>
        <v/>
      </c>
      <c r="R92" t="str">
        <f t="shared" si="64"/>
        <v>000</v>
      </c>
      <c r="S92" t="str">
        <f t="shared" si="65"/>
        <v/>
      </c>
      <c r="T92" t="str">
        <f t="shared" si="66"/>
        <v>000</v>
      </c>
      <c r="U92" t="str">
        <f t="shared" si="67"/>
        <v/>
      </c>
      <c r="V92" t="str">
        <f t="shared" si="68"/>
        <v>000</v>
      </c>
      <c r="W92" t="str">
        <f t="shared" si="69"/>
        <v/>
      </c>
      <c r="X92" t="str">
        <f t="shared" si="70"/>
        <v>000</v>
      </c>
      <c r="Y92" t="str">
        <f t="shared" si="71"/>
        <v/>
      </c>
    </row>
    <row r="93" spans="1:25" x14ac:dyDescent="0.2">
      <c r="A93" s="1"/>
      <c r="B93" s="1" t="str">
        <f t="shared" si="48"/>
        <v>сум 0 тийин</v>
      </c>
      <c r="C93" s="1" t="str">
        <f t="shared" si="49"/>
        <v>000000000000000000000000000000</v>
      </c>
      <c r="D93">
        <f t="shared" si="50"/>
        <v>0</v>
      </c>
      <c r="E93">
        <f t="shared" si="51"/>
        <v>30</v>
      </c>
      <c r="F93" t="str">
        <f t="shared" si="52"/>
        <v>000</v>
      </c>
      <c r="G93" t="str">
        <f t="shared" si="53"/>
        <v xml:space="preserve">   </v>
      </c>
      <c r="H93" t="str">
        <f t="shared" si="54"/>
        <v>000</v>
      </c>
      <c r="I93" t="str">
        <f t="shared" si="55"/>
        <v/>
      </c>
      <c r="J93" t="str">
        <f t="shared" si="56"/>
        <v>000</v>
      </c>
      <c r="K93" t="str">
        <f t="shared" si="57"/>
        <v/>
      </c>
      <c r="L93" t="str">
        <f t="shared" si="58"/>
        <v>000</v>
      </c>
      <c r="M93" t="str">
        <f t="shared" si="59"/>
        <v/>
      </c>
      <c r="N93" t="str">
        <f t="shared" si="60"/>
        <v>000</v>
      </c>
      <c r="O93" t="str">
        <f t="shared" si="61"/>
        <v/>
      </c>
      <c r="P93" t="str">
        <f t="shared" si="62"/>
        <v>000</v>
      </c>
      <c r="Q93" t="str">
        <f t="shared" si="63"/>
        <v/>
      </c>
      <c r="R93" t="str">
        <f t="shared" si="64"/>
        <v>000</v>
      </c>
      <c r="S93" t="str">
        <f t="shared" si="65"/>
        <v/>
      </c>
      <c r="T93" t="str">
        <f t="shared" si="66"/>
        <v>000</v>
      </c>
      <c r="U93" t="str">
        <f t="shared" si="67"/>
        <v/>
      </c>
      <c r="V93" t="str">
        <f t="shared" si="68"/>
        <v>000</v>
      </c>
      <c r="W93" t="str">
        <f t="shared" si="69"/>
        <v/>
      </c>
      <c r="X93" t="str">
        <f t="shared" si="70"/>
        <v>000</v>
      </c>
      <c r="Y93" t="str">
        <f t="shared" si="71"/>
        <v/>
      </c>
    </row>
    <row r="94" spans="1:25" x14ac:dyDescent="0.2">
      <c r="A94" s="1"/>
      <c r="B94" s="1" t="str">
        <f t="shared" si="48"/>
        <v>сум 0 тийин</v>
      </c>
      <c r="C94" s="1" t="str">
        <f t="shared" si="49"/>
        <v>000000000000000000000000000000</v>
      </c>
      <c r="D94">
        <f t="shared" si="50"/>
        <v>0</v>
      </c>
      <c r="E94">
        <f t="shared" si="51"/>
        <v>30</v>
      </c>
      <c r="F94" t="str">
        <f t="shared" si="52"/>
        <v>000</v>
      </c>
      <c r="G94" t="str">
        <f t="shared" si="53"/>
        <v xml:space="preserve">   </v>
      </c>
      <c r="H94" t="str">
        <f t="shared" si="54"/>
        <v>000</v>
      </c>
      <c r="I94" t="str">
        <f t="shared" si="55"/>
        <v/>
      </c>
      <c r="J94" t="str">
        <f t="shared" si="56"/>
        <v>000</v>
      </c>
      <c r="K94" t="str">
        <f t="shared" si="57"/>
        <v/>
      </c>
      <c r="L94" t="str">
        <f t="shared" si="58"/>
        <v>000</v>
      </c>
      <c r="M94" t="str">
        <f t="shared" si="59"/>
        <v/>
      </c>
      <c r="N94" t="str">
        <f t="shared" si="60"/>
        <v>000</v>
      </c>
      <c r="O94" t="str">
        <f t="shared" si="61"/>
        <v/>
      </c>
      <c r="P94" t="str">
        <f t="shared" si="62"/>
        <v>000</v>
      </c>
      <c r="Q94" t="str">
        <f t="shared" si="63"/>
        <v/>
      </c>
      <c r="R94" t="str">
        <f t="shared" si="64"/>
        <v>000</v>
      </c>
      <c r="S94" t="str">
        <f t="shared" si="65"/>
        <v/>
      </c>
      <c r="T94" t="str">
        <f t="shared" si="66"/>
        <v>000</v>
      </c>
      <c r="U94" t="str">
        <f t="shared" si="67"/>
        <v/>
      </c>
      <c r="V94" t="str">
        <f t="shared" si="68"/>
        <v>000</v>
      </c>
      <c r="W94" t="str">
        <f t="shared" si="69"/>
        <v/>
      </c>
      <c r="X94" t="str">
        <f t="shared" si="70"/>
        <v>000</v>
      </c>
      <c r="Y94" t="str">
        <f t="shared" si="71"/>
        <v/>
      </c>
    </row>
    <row r="95" spans="1:25" x14ac:dyDescent="0.2">
      <c r="A95" s="1"/>
      <c r="B95" s="1" t="str">
        <f t="shared" si="48"/>
        <v>сум 0 тийин</v>
      </c>
      <c r="C95" s="1" t="str">
        <f t="shared" si="49"/>
        <v>000000000000000000000000000000</v>
      </c>
      <c r="D95">
        <f t="shared" si="50"/>
        <v>0</v>
      </c>
      <c r="E95">
        <f t="shared" si="51"/>
        <v>30</v>
      </c>
      <c r="F95" t="str">
        <f t="shared" si="52"/>
        <v>000</v>
      </c>
      <c r="G95" t="str">
        <f t="shared" si="53"/>
        <v xml:space="preserve">   </v>
      </c>
      <c r="H95" t="str">
        <f t="shared" si="54"/>
        <v>000</v>
      </c>
      <c r="I95" t="str">
        <f t="shared" si="55"/>
        <v/>
      </c>
      <c r="J95" t="str">
        <f t="shared" si="56"/>
        <v>000</v>
      </c>
      <c r="K95" t="str">
        <f t="shared" si="57"/>
        <v/>
      </c>
      <c r="L95" t="str">
        <f t="shared" si="58"/>
        <v>000</v>
      </c>
      <c r="M95" t="str">
        <f t="shared" si="59"/>
        <v/>
      </c>
      <c r="N95" t="str">
        <f t="shared" si="60"/>
        <v>000</v>
      </c>
      <c r="O95" t="str">
        <f t="shared" si="61"/>
        <v/>
      </c>
      <c r="P95" t="str">
        <f t="shared" si="62"/>
        <v>000</v>
      </c>
      <c r="Q95" t="str">
        <f t="shared" si="63"/>
        <v/>
      </c>
      <c r="R95" t="str">
        <f t="shared" si="64"/>
        <v>000</v>
      </c>
      <c r="S95" t="str">
        <f t="shared" si="65"/>
        <v/>
      </c>
      <c r="T95" t="str">
        <f t="shared" si="66"/>
        <v>000</v>
      </c>
      <c r="U95" t="str">
        <f t="shared" si="67"/>
        <v/>
      </c>
      <c r="V95" t="str">
        <f t="shared" si="68"/>
        <v>000</v>
      </c>
      <c r="W95" t="str">
        <f t="shared" si="69"/>
        <v/>
      </c>
      <c r="X95" t="str">
        <f t="shared" si="70"/>
        <v>000</v>
      </c>
      <c r="Y95" t="str">
        <f t="shared" si="71"/>
        <v/>
      </c>
    </row>
    <row r="96" spans="1:25" x14ac:dyDescent="0.2">
      <c r="A96" s="1"/>
      <c r="B96" s="1" t="str">
        <f t="shared" si="48"/>
        <v>сум 0 тийин</v>
      </c>
      <c r="C96" s="1" t="str">
        <f t="shared" si="49"/>
        <v>000000000000000000000000000000</v>
      </c>
      <c r="D96">
        <f t="shared" si="50"/>
        <v>0</v>
      </c>
      <c r="E96">
        <f t="shared" si="51"/>
        <v>30</v>
      </c>
      <c r="F96" t="str">
        <f t="shared" si="52"/>
        <v>000</v>
      </c>
      <c r="G96" t="str">
        <f t="shared" si="53"/>
        <v xml:space="preserve">   </v>
      </c>
      <c r="H96" t="str">
        <f t="shared" si="54"/>
        <v>000</v>
      </c>
      <c r="I96" t="str">
        <f t="shared" si="55"/>
        <v/>
      </c>
      <c r="J96" t="str">
        <f t="shared" si="56"/>
        <v>000</v>
      </c>
      <c r="K96" t="str">
        <f t="shared" si="57"/>
        <v/>
      </c>
      <c r="L96" t="str">
        <f t="shared" si="58"/>
        <v>000</v>
      </c>
      <c r="M96" t="str">
        <f t="shared" si="59"/>
        <v/>
      </c>
      <c r="N96" t="str">
        <f t="shared" si="60"/>
        <v>000</v>
      </c>
      <c r="O96" t="str">
        <f t="shared" si="61"/>
        <v/>
      </c>
      <c r="P96" t="str">
        <f t="shared" si="62"/>
        <v>000</v>
      </c>
      <c r="Q96" t="str">
        <f t="shared" si="63"/>
        <v/>
      </c>
      <c r="R96" t="str">
        <f t="shared" si="64"/>
        <v>000</v>
      </c>
      <c r="S96" t="str">
        <f t="shared" si="65"/>
        <v/>
      </c>
      <c r="T96" t="str">
        <f t="shared" si="66"/>
        <v>000</v>
      </c>
      <c r="U96" t="str">
        <f t="shared" si="67"/>
        <v/>
      </c>
      <c r="V96" t="str">
        <f t="shared" si="68"/>
        <v>000</v>
      </c>
      <c r="W96" t="str">
        <f t="shared" si="69"/>
        <v/>
      </c>
      <c r="X96" t="str">
        <f t="shared" si="70"/>
        <v>000</v>
      </c>
      <c r="Y96" t="str">
        <f t="shared" si="71"/>
        <v/>
      </c>
    </row>
    <row r="97" spans="1:25" x14ac:dyDescent="0.2">
      <c r="A97" s="1"/>
      <c r="B97" s="1" t="str">
        <f t="shared" si="48"/>
        <v>сум 0 тийин</v>
      </c>
      <c r="C97" s="1" t="str">
        <f t="shared" si="49"/>
        <v>000000000000000000000000000000</v>
      </c>
      <c r="D97">
        <f t="shared" si="50"/>
        <v>0</v>
      </c>
      <c r="E97">
        <f t="shared" si="51"/>
        <v>30</v>
      </c>
      <c r="F97" t="str">
        <f t="shared" si="52"/>
        <v>000</v>
      </c>
      <c r="G97" t="str">
        <f t="shared" si="53"/>
        <v xml:space="preserve">   </v>
      </c>
      <c r="H97" t="str">
        <f t="shared" si="54"/>
        <v>000</v>
      </c>
      <c r="I97" t="str">
        <f t="shared" si="55"/>
        <v/>
      </c>
      <c r="J97" t="str">
        <f t="shared" si="56"/>
        <v>000</v>
      </c>
      <c r="K97" t="str">
        <f t="shared" si="57"/>
        <v/>
      </c>
      <c r="L97" t="str">
        <f t="shared" si="58"/>
        <v>000</v>
      </c>
      <c r="M97" t="str">
        <f t="shared" si="59"/>
        <v/>
      </c>
      <c r="N97" t="str">
        <f t="shared" si="60"/>
        <v>000</v>
      </c>
      <c r="O97" t="str">
        <f t="shared" si="61"/>
        <v/>
      </c>
      <c r="P97" t="str">
        <f t="shared" si="62"/>
        <v>000</v>
      </c>
      <c r="Q97" t="str">
        <f t="shared" si="63"/>
        <v/>
      </c>
      <c r="R97" t="str">
        <f t="shared" si="64"/>
        <v>000</v>
      </c>
      <c r="S97" t="str">
        <f t="shared" si="65"/>
        <v/>
      </c>
      <c r="T97" t="str">
        <f t="shared" si="66"/>
        <v>000</v>
      </c>
      <c r="U97" t="str">
        <f t="shared" si="67"/>
        <v/>
      </c>
      <c r="V97" t="str">
        <f t="shared" si="68"/>
        <v>000</v>
      </c>
      <c r="W97" t="str">
        <f t="shared" si="69"/>
        <v/>
      </c>
      <c r="X97" t="str">
        <f t="shared" si="70"/>
        <v>000</v>
      </c>
      <c r="Y97" t="str">
        <f t="shared" si="71"/>
        <v/>
      </c>
    </row>
    <row r="98" spans="1:25" x14ac:dyDescent="0.2">
      <c r="A98" s="1"/>
      <c r="B98" s="1" t="str">
        <f t="shared" si="48"/>
        <v>сум 0 тийин</v>
      </c>
      <c r="C98" s="1" t="str">
        <f t="shared" si="49"/>
        <v>000000000000000000000000000000</v>
      </c>
      <c r="D98">
        <f t="shared" si="50"/>
        <v>0</v>
      </c>
      <c r="E98">
        <f t="shared" si="51"/>
        <v>30</v>
      </c>
      <c r="F98" t="str">
        <f t="shared" si="52"/>
        <v>000</v>
      </c>
      <c r="G98" t="str">
        <f t="shared" si="53"/>
        <v xml:space="preserve">   </v>
      </c>
      <c r="H98" t="str">
        <f t="shared" si="54"/>
        <v>000</v>
      </c>
      <c r="I98" t="str">
        <f t="shared" si="55"/>
        <v/>
      </c>
      <c r="J98" t="str">
        <f t="shared" si="56"/>
        <v>000</v>
      </c>
      <c r="K98" t="str">
        <f t="shared" si="57"/>
        <v/>
      </c>
      <c r="L98" t="str">
        <f t="shared" si="58"/>
        <v>000</v>
      </c>
      <c r="M98" t="str">
        <f t="shared" si="59"/>
        <v/>
      </c>
      <c r="N98" t="str">
        <f t="shared" si="60"/>
        <v>000</v>
      </c>
      <c r="O98" t="str">
        <f t="shared" si="61"/>
        <v/>
      </c>
      <c r="P98" t="str">
        <f t="shared" si="62"/>
        <v>000</v>
      </c>
      <c r="Q98" t="str">
        <f t="shared" si="63"/>
        <v/>
      </c>
      <c r="R98" t="str">
        <f t="shared" si="64"/>
        <v>000</v>
      </c>
      <c r="S98" t="str">
        <f t="shared" si="65"/>
        <v/>
      </c>
      <c r="T98" t="str">
        <f t="shared" si="66"/>
        <v>000</v>
      </c>
      <c r="U98" t="str">
        <f t="shared" si="67"/>
        <v/>
      </c>
      <c r="V98" t="str">
        <f t="shared" si="68"/>
        <v>000</v>
      </c>
      <c r="W98" t="str">
        <f t="shared" si="69"/>
        <v/>
      </c>
      <c r="X98" t="str">
        <f t="shared" si="70"/>
        <v>000</v>
      </c>
      <c r="Y98" t="str">
        <f t="shared" si="71"/>
        <v/>
      </c>
    </row>
    <row r="99" spans="1:25" x14ac:dyDescent="0.2">
      <c r="A99" s="1"/>
      <c r="B99" s="1" t="str">
        <f t="shared" si="48"/>
        <v>сум 0 тийин</v>
      </c>
      <c r="C99" s="1" t="str">
        <f t="shared" si="49"/>
        <v>000000000000000000000000000000</v>
      </c>
      <c r="D99">
        <f t="shared" si="50"/>
        <v>0</v>
      </c>
      <c r="E99">
        <f t="shared" si="51"/>
        <v>30</v>
      </c>
      <c r="F99" t="str">
        <f t="shared" si="52"/>
        <v>000</v>
      </c>
      <c r="G99" t="str">
        <f t="shared" si="53"/>
        <v xml:space="preserve">   </v>
      </c>
      <c r="H99" t="str">
        <f t="shared" si="54"/>
        <v>000</v>
      </c>
      <c r="I99" t="str">
        <f t="shared" si="55"/>
        <v/>
      </c>
      <c r="J99" t="str">
        <f t="shared" si="56"/>
        <v>000</v>
      </c>
      <c r="K99" t="str">
        <f t="shared" si="57"/>
        <v/>
      </c>
      <c r="L99" t="str">
        <f t="shared" si="58"/>
        <v>000</v>
      </c>
      <c r="M99" t="str">
        <f t="shared" si="59"/>
        <v/>
      </c>
      <c r="N99" t="str">
        <f t="shared" si="60"/>
        <v>000</v>
      </c>
      <c r="O99" t="str">
        <f t="shared" si="61"/>
        <v/>
      </c>
      <c r="P99" t="str">
        <f t="shared" si="62"/>
        <v>000</v>
      </c>
      <c r="Q99" t="str">
        <f t="shared" si="63"/>
        <v/>
      </c>
      <c r="R99" t="str">
        <f t="shared" si="64"/>
        <v>000</v>
      </c>
      <c r="S99" t="str">
        <f t="shared" si="65"/>
        <v/>
      </c>
      <c r="T99" t="str">
        <f t="shared" si="66"/>
        <v>000</v>
      </c>
      <c r="U99" t="str">
        <f t="shared" si="67"/>
        <v/>
      </c>
      <c r="V99" t="str">
        <f t="shared" si="68"/>
        <v>000</v>
      </c>
      <c r="W99" t="str">
        <f t="shared" si="69"/>
        <v/>
      </c>
      <c r="X99" t="str">
        <f t="shared" si="70"/>
        <v>000</v>
      </c>
      <c r="Y99" t="str">
        <f t="shared" si="71"/>
        <v/>
      </c>
    </row>
    <row r="100" spans="1:25" x14ac:dyDescent="0.2">
      <c r="A100" s="1"/>
      <c r="B100" s="1" t="str">
        <f t="shared" ref="B100:B131" si="72">TRIM(Y100&amp;W100&amp;U100&amp;S100&amp;Q100&amp;O100&amp;M100&amp;K100&amp;I100&amp;G100&amp;" сум "&amp;ROUND((ABS(A100)-INT(ABS(A100)))*100,0)&amp;" тийин")</f>
        <v>сум 0 тийин</v>
      </c>
      <c r="C100" s="1" t="str">
        <f t="shared" ref="C100:C131" si="73">RIGHT("000000000000000000000000000000"&amp;INT(ABS(A100)),30)</f>
        <v>000000000000000000000000000000</v>
      </c>
      <c r="D100">
        <f t="shared" ref="D100:D131" si="74">INT((ABS(A100)-INT(ABS(A100)))*100)</f>
        <v>0</v>
      </c>
      <c r="E100">
        <f t="shared" ref="E100:E131" si="75">LEN(C100)</f>
        <v>30</v>
      </c>
      <c r="F100" t="str">
        <f t="shared" ref="F100:F131" si="76">MID(C100,E100-2,3)</f>
        <v>000</v>
      </c>
      <c r="G100" t="str">
        <f t="shared" ref="G100:G131" si="77">" "&amp;IF(MID(F100,1,1)="0","", INDEX(C$1:K$1,MID(F100,1,1))&amp;" юз")&amp;" "&amp;IF(MID(F100,2,1)="0","", INDEX(C$2:K$2,MID(F100,2,1)))&amp;" "&amp;IF(MID(F100,3,1)="0","", INDEX(C$1:K$1,MID(F100,3,1)))</f>
        <v xml:space="preserve">   </v>
      </c>
      <c r="H100" t="str">
        <f t="shared" ref="H100:H131" si="78">MID(C100,E100-5,3)</f>
        <v>000</v>
      </c>
      <c r="I100" t="str">
        <f t="shared" ref="I100:I131" si="79">IF(H100="000",""," "&amp;IF(MID(H100,1,1)="0","",INDEX(C$1:K$1,MID(H100,1,1))&amp;" юз")&amp;" "&amp;IF(MID(H100,2,1)="0","",INDEX(C$2:K$2,MID(H100,2,1)))&amp;" "&amp;IF(MID(H100,3,1)="0","",INDEX(C$1:K$1,MID(H100,3,1)))&amp;" минг")</f>
        <v/>
      </c>
      <c r="J100" t="str">
        <f t="shared" ref="J100:J131" si="80">MID(C100,E100-8,3)</f>
        <v>000</v>
      </c>
      <c r="K100" t="str">
        <f t="shared" ref="K100:K131" si="81">IF(J100="000",""," "&amp;IF(MID(J100,1,1)="0","", INDEX(C$1:K$1,MID(J100,1,1))&amp;" юз")&amp;" "&amp;IF(MID(J100,2,1)="0","", INDEX(C$2:K$2,MID(J100,2,1)))&amp;" "&amp;IF(MID(J100,3,1)="0","", INDEX(C$1:K$1,MID(J100,3,1)))&amp;" миллион")</f>
        <v/>
      </c>
      <c r="L100" t="str">
        <f t="shared" ref="L100:L131" si="82">MID(C100,E100-11,3)</f>
        <v>000</v>
      </c>
      <c r="M100" t="str">
        <f t="shared" ref="M100:M131" si="83">IF(L100="000",""," "&amp;IF(MID(L100,1,1)="0","",INDEX(C$1:K$1,MID(L100,1,1))&amp;" юз")&amp;" "&amp;IF(MID(L100,2,1)="0","",INDEX(C$2:K$2,MID(L100,2,1)))&amp;" "&amp;IF(MID(L100,3,1)="0","",INDEX(C$1:K$1,MID(L100,3,1)))&amp;" миллиард")</f>
        <v/>
      </c>
      <c r="N100" t="str">
        <f t="shared" ref="N100:N131" si="84">MID(C100,E100-14,3)</f>
        <v>000</v>
      </c>
      <c r="O100" t="str">
        <f t="shared" ref="O100:O131" si="85">IF(N100="000",""," "&amp;IF(MID(N100,1,1)="0","", INDEX(C$1:K$1,MID(N100,1,1))&amp;" юз")&amp;" "&amp;IF(MID(N100,2,1)="0","", INDEX(C$2:K$2,MID(N100,2,1)))&amp;" "&amp;IF(MID(N100,3,1)="0","", INDEX(C$1:K$1,MID(N100,3,1)))&amp;" триллион")</f>
        <v/>
      </c>
      <c r="P100" t="str">
        <f t="shared" ref="P100:P131" si="86">MID(C100,E100-17,3)</f>
        <v>000</v>
      </c>
      <c r="Q100" t="str">
        <f t="shared" ref="Q100:Q131" si="87">IF(P100="000",""," "&amp;IF(MID(P100,1,1)="0","", INDEX(C$1:K$1,MID(P100,1,1))&amp;" юз")&amp;" "&amp;IF(MID(P100,2,1)="0","", INDEX(C$2:K$2,MID(P100,2,1)))&amp;" "&amp;IF(MID(P100,3,1)="0","", INDEX(C$1:K$1,MID(P100,3,1)))&amp;" триллиард")</f>
        <v/>
      </c>
      <c r="R100" t="str">
        <f t="shared" ref="R100:R131" si="88">MID(C100,E100-20,3)</f>
        <v>000</v>
      </c>
      <c r="S100" t="str">
        <f t="shared" ref="S100:S131" si="89">IF(R100="000",""," "&amp;IF(MID(R100,1,1)="0","", INDEX(C$1:K$1,MID(R100,1,1))&amp;" юз")&amp;" "&amp;IF(MID(R100,2,1)="0","", INDEX(C$2:K$2,MID(R100,2,1)))&amp;" "&amp;IF(MID(R100,3,1)="0","", INDEX(C$1:K$1,MID(R100,3,1)))&amp;" квадриллион")</f>
        <v/>
      </c>
      <c r="T100" t="str">
        <f t="shared" ref="T100:T131" si="90">MID(C100,E100-23,3)</f>
        <v>000</v>
      </c>
      <c r="U100" t="str">
        <f t="shared" ref="U100:U131" si="91">IF(T100="000",""," "&amp;IF(MID(T100,1,1)="0","", INDEX(C$1:K$1,MID(T100,1,1))&amp;" юз")&amp;" "&amp;IF(MID(T100,2,1)="0","", INDEX(C$2:K$2,MID(T100,2,1)))&amp;" "&amp;IF(MID(T100,3,1)="0","", INDEX(C$1:K$1,MID(T100,3,1)))&amp;" квадриллиард")</f>
        <v/>
      </c>
      <c r="V100" t="str">
        <f t="shared" ref="V100:V131" si="92">MID(C100,E100-26,3)</f>
        <v>000</v>
      </c>
      <c r="W100" t="str">
        <f t="shared" ref="W100:W131" si="93">IF(V100="000",""," "&amp;IF(MID(V100,1,1)="0","", INDEX(C$1:K$1,MID(V100,1,1))&amp;" юз")&amp;" "&amp;IF(MID(V100,2,1)="0","", INDEX(C$2:K$2,MID(V100,2,1)))&amp;" "&amp;IF(MID(V100,3,1)="0","", INDEX(C$1:K$1,MID(V100,3,1)))&amp;" квинтиллион")</f>
        <v/>
      </c>
      <c r="X100" t="str">
        <f t="shared" ref="X100:X131" si="94">MID(C100,E100-29,3)</f>
        <v>000</v>
      </c>
      <c r="Y100" t="str">
        <f t="shared" ref="Y100:Y131" si="95">IF(X100="000",""," "&amp;IF(MID(X100,1,1)="0","", INDEX(C97:K97,MID(X100,1,1))&amp;" юз")&amp;" "&amp;IF(MID(X100,2,1)="0","", INDEX(C98:K98,MID(X100,2,1)))&amp;" "&amp;IF(MID(X100,3,1)="0","", INDEX(C97:K97,MID(X100,3,1)))&amp;" квинтиллиард")</f>
        <v/>
      </c>
    </row>
    <row r="101" spans="1:25" x14ac:dyDescent="0.2">
      <c r="A101" s="1"/>
      <c r="B101" s="1" t="str">
        <f t="shared" si="72"/>
        <v>сум 0 тийин</v>
      </c>
      <c r="C101" s="1" t="str">
        <f t="shared" si="73"/>
        <v>000000000000000000000000000000</v>
      </c>
      <c r="D101">
        <f t="shared" si="74"/>
        <v>0</v>
      </c>
      <c r="E101">
        <f t="shared" si="75"/>
        <v>30</v>
      </c>
      <c r="F101" t="str">
        <f t="shared" si="76"/>
        <v>000</v>
      </c>
      <c r="G101" t="str">
        <f t="shared" si="77"/>
        <v xml:space="preserve">   </v>
      </c>
      <c r="H101" t="str">
        <f t="shared" si="78"/>
        <v>000</v>
      </c>
      <c r="I101" t="str">
        <f t="shared" si="79"/>
        <v/>
      </c>
      <c r="J101" t="str">
        <f t="shared" si="80"/>
        <v>000</v>
      </c>
      <c r="K101" t="str">
        <f t="shared" si="81"/>
        <v/>
      </c>
      <c r="L101" t="str">
        <f t="shared" si="82"/>
        <v>000</v>
      </c>
      <c r="M101" t="str">
        <f t="shared" si="83"/>
        <v/>
      </c>
      <c r="N101" t="str">
        <f t="shared" si="84"/>
        <v>000</v>
      </c>
      <c r="O101" t="str">
        <f t="shared" si="85"/>
        <v/>
      </c>
      <c r="P101" t="str">
        <f t="shared" si="86"/>
        <v>000</v>
      </c>
      <c r="Q101" t="str">
        <f t="shared" si="87"/>
        <v/>
      </c>
      <c r="R101" t="str">
        <f t="shared" si="88"/>
        <v>000</v>
      </c>
      <c r="S101" t="str">
        <f t="shared" si="89"/>
        <v/>
      </c>
      <c r="T101" t="str">
        <f t="shared" si="90"/>
        <v>000</v>
      </c>
      <c r="U101" t="str">
        <f t="shared" si="91"/>
        <v/>
      </c>
      <c r="V101" t="str">
        <f t="shared" si="92"/>
        <v>000</v>
      </c>
      <c r="W101" t="str">
        <f t="shared" si="93"/>
        <v/>
      </c>
      <c r="X101" t="str">
        <f t="shared" si="94"/>
        <v>000</v>
      </c>
      <c r="Y101" t="str">
        <f t="shared" si="95"/>
        <v/>
      </c>
    </row>
    <row r="102" spans="1:25" x14ac:dyDescent="0.2">
      <c r="A102" s="1"/>
      <c r="B102" s="1" t="str">
        <f t="shared" si="72"/>
        <v>сум 0 тийин</v>
      </c>
      <c r="C102" s="1" t="str">
        <f t="shared" si="73"/>
        <v>000000000000000000000000000000</v>
      </c>
      <c r="D102">
        <f t="shared" si="74"/>
        <v>0</v>
      </c>
      <c r="E102">
        <f t="shared" si="75"/>
        <v>30</v>
      </c>
      <c r="F102" t="str">
        <f t="shared" si="76"/>
        <v>000</v>
      </c>
      <c r="G102" t="str">
        <f t="shared" si="77"/>
        <v xml:space="preserve">   </v>
      </c>
      <c r="H102" t="str">
        <f t="shared" si="78"/>
        <v>000</v>
      </c>
      <c r="I102" t="str">
        <f t="shared" si="79"/>
        <v/>
      </c>
      <c r="J102" t="str">
        <f t="shared" si="80"/>
        <v>000</v>
      </c>
      <c r="K102" t="str">
        <f t="shared" si="81"/>
        <v/>
      </c>
      <c r="L102" t="str">
        <f t="shared" si="82"/>
        <v>000</v>
      </c>
      <c r="M102" t="str">
        <f t="shared" si="83"/>
        <v/>
      </c>
      <c r="N102" t="str">
        <f t="shared" si="84"/>
        <v>000</v>
      </c>
      <c r="O102" t="str">
        <f t="shared" si="85"/>
        <v/>
      </c>
      <c r="P102" t="str">
        <f t="shared" si="86"/>
        <v>000</v>
      </c>
      <c r="Q102" t="str">
        <f t="shared" si="87"/>
        <v/>
      </c>
      <c r="R102" t="str">
        <f t="shared" si="88"/>
        <v>000</v>
      </c>
      <c r="S102" t="str">
        <f t="shared" si="89"/>
        <v/>
      </c>
      <c r="T102" t="str">
        <f t="shared" si="90"/>
        <v>000</v>
      </c>
      <c r="U102" t="str">
        <f t="shared" si="91"/>
        <v/>
      </c>
      <c r="V102" t="str">
        <f t="shared" si="92"/>
        <v>000</v>
      </c>
      <c r="W102" t="str">
        <f t="shared" si="93"/>
        <v/>
      </c>
      <c r="X102" t="str">
        <f t="shared" si="94"/>
        <v>000</v>
      </c>
      <c r="Y102" t="str">
        <f t="shared" si="95"/>
        <v/>
      </c>
    </row>
    <row r="103" spans="1:25" x14ac:dyDescent="0.2">
      <c r="A103" s="1"/>
      <c r="B103" s="1" t="str">
        <f t="shared" si="72"/>
        <v>сум 0 тийин</v>
      </c>
      <c r="C103" s="1" t="str">
        <f t="shared" si="73"/>
        <v>000000000000000000000000000000</v>
      </c>
      <c r="D103">
        <f t="shared" si="74"/>
        <v>0</v>
      </c>
      <c r="E103">
        <f t="shared" si="75"/>
        <v>30</v>
      </c>
      <c r="F103" t="str">
        <f t="shared" si="76"/>
        <v>000</v>
      </c>
      <c r="G103" t="str">
        <f t="shared" si="77"/>
        <v xml:space="preserve">   </v>
      </c>
      <c r="H103" t="str">
        <f t="shared" si="78"/>
        <v>000</v>
      </c>
      <c r="I103" t="str">
        <f t="shared" si="79"/>
        <v/>
      </c>
      <c r="J103" t="str">
        <f t="shared" si="80"/>
        <v>000</v>
      </c>
      <c r="K103" t="str">
        <f t="shared" si="81"/>
        <v/>
      </c>
      <c r="L103" t="str">
        <f t="shared" si="82"/>
        <v>000</v>
      </c>
      <c r="M103" t="str">
        <f t="shared" si="83"/>
        <v/>
      </c>
      <c r="N103" t="str">
        <f t="shared" si="84"/>
        <v>000</v>
      </c>
      <c r="O103" t="str">
        <f t="shared" si="85"/>
        <v/>
      </c>
      <c r="P103" t="str">
        <f t="shared" si="86"/>
        <v>000</v>
      </c>
      <c r="Q103" t="str">
        <f t="shared" si="87"/>
        <v/>
      </c>
      <c r="R103" t="str">
        <f t="shared" si="88"/>
        <v>000</v>
      </c>
      <c r="S103" t="str">
        <f t="shared" si="89"/>
        <v/>
      </c>
      <c r="T103" t="str">
        <f t="shared" si="90"/>
        <v>000</v>
      </c>
      <c r="U103" t="str">
        <f t="shared" si="91"/>
        <v/>
      </c>
      <c r="V103" t="str">
        <f t="shared" si="92"/>
        <v>000</v>
      </c>
      <c r="W103" t="str">
        <f t="shared" si="93"/>
        <v/>
      </c>
      <c r="X103" t="str">
        <f t="shared" si="94"/>
        <v>000</v>
      </c>
      <c r="Y103" t="str">
        <f t="shared" si="95"/>
        <v/>
      </c>
    </row>
    <row r="104" spans="1:25" x14ac:dyDescent="0.2">
      <c r="A104" s="1"/>
      <c r="B104" s="1" t="str">
        <f t="shared" si="72"/>
        <v>сум 0 тийин</v>
      </c>
      <c r="C104" s="1" t="str">
        <f t="shared" si="73"/>
        <v>000000000000000000000000000000</v>
      </c>
      <c r="D104">
        <f t="shared" si="74"/>
        <v>0</v>
      </c>
      <c r="E104">
        <f t="shared" si="75"/>
        <v>30</v>
      </c>
      <c r="F104" t="str">
        <f t="shared" si="76"/>
        <v>000</v>
      </c>
      <c r="G104" t="str">
        <f t="shared" si="77"/>
        <v xml:space="preserve">   </v>
      </c>
      <c r="H104" t="str">
        <f t="shared" si="78"/>
        <v>000</v>
      </c>
      <c r="I104" t="str">
        <f t="shared" si="79"/>
        <v/>
      </c>
      <c r="J104" t="str">
        <f t="shared" si="80"/>
        <v>000</v>
      </c>
      <c r="K104" t="str">
        <f t="shared" si="81"/>
        <v/>
      </c>
      <c r="L104" t="str">
        <f t="shared" si="82"/>
        <v>000</v>
      </c>
      <c r="M104" t="str">
        <f t="shared" si="83"/>
        <v/>
      </c>
      <c r="N104" t="str">
        <f t="shared" si="84"/>
        <v>000</v>
      </c>
      <c r="O104" t="str">
        <f t="shared" si="85"/>
        <v/>
      </c>
      <c r="P104" t="str">
        <f t="shared" si="86"/>
        <v>000</v>
      </c>
      <c r="Q104" t="str">
        <f t="shared" si="87"/>
        <v/>
      </c>
      <c r="R104" t="str">
        <f t="shared" si="88"/>
        <v>000</v>
      </c>
      <c r="S104" t="str">
        <f t="shared" si="89"/>
        <v/>
      </c>
      <c r="T104" t="str">
        <f t="shared" si="90"/>
        <v>000</v>
      </c>
      <c r="U104" t="str">
        <f t="shared" si="91"/>
        <v/>
      </c>
      <c r="V104" t="str">
        <f t="shared" si="92"/>
        <v>000</v>
      </c>
      <c r="W104" t="str">
        <f t="shared" si="93"/>
        <v/>
      </c>
      <c r="X104" t="str">
        <f t="shared" si="94"/>
        <v>000</v>
      </c>
      <c r="Y104" t="str">
        <f t="shared" si="95"/>
        <v/>
      </c>
    </row>
    <row r="105" spans="1:25" x14ac:dyDescent="0.2">
      <c r="A105" s="1"/>
      <c r="B105" s="1" t="str">
        <f t="shared" si="72"/>
        <v>сум 0 тийин</v>
      </c>
      <c r="C105" s="1" t="str">
        <f t="shared" si="73"/>
        <v>000000000000000000000000000000</v>
      </c>
      <c r="D105">
        <f t="shared" si="74"/>
        <v>0</v>
      </c>
      <c r="E105">
        <f t="shared" si="75"/>
        <v>30</v>
      </c>
      <c r="F105" t="str">
        <f t="shared" si="76"/>
        <v>000</v>
      </c>
      <c r="G105" t="str">
        <f t="shared" si="77"/>
        <v xml:space="preserve">   </v>
      </c>
      <c r="H105" t="str">
        <f t="shared" si="78"/>
        <v>000</v>
      </c>
      <c r="I105" t="str">
        <f t="shared" si="79"/>
        <v/>
      </c>
      <c r="J105" t="str">
        <f t="shared" si="80"/>
        <v>000</v>
      </c>
      <c r="K105" t="str">
        <f t="shared" si="81"/>
        <v/>
      </c>
      <c r="L105" t="str">
        <f t="shared" si="82"/>
        <v>000</v>
      </c>
      <c r="M105" t="str">
        <f t="shared" si="83"/>
        <v/>
      </c>
      <c r="N105" t="str">
        <f t="shared" si="84"/>
        <v>000</v>
      </c>
      <c r="O105" t="str">
        <f t="shared" si="85"/>
        <v/>
      </c>
      <c r="P105" t="str">
        <f t="shared" si="86"/>
        <v>000</v>
      </c>
      <c r="Q105" t="str">
        <f t="shared" si="87"/>
        <v/>
      </c>
      <c r="R105" t="str">
        <f t="shared" si="88"/>
        <v>000</v>
      </c>
      <c r="S105" t="str">
        <f t="shared" si="89"/>
        <v/>
      </c>
      <c r="T105" t="str">
        <f t="shared" si="90"/>
        <v>000</v>
      </c>
      <c r="U105" t="str">
        <f t="shared" si="91"/>
        <v/>
      </c>
      <c r="V105" t="str">
        <f t="shared" si="92"/>
        <v>000</v>
      </c>
      <c r="W105" t="str">
        <f t="shared" si="93"/>
        <v/>
      </c>
      <c r="X105" t="str">
        <f t="shared" si="94"/>
        <v>000</v>
      </c>
      <c r="Y105" t="str">
        <f t="shared" si="95"/>
        <v/>
      </c>
    </row>
    <row r="106" spans="1:25" x14ac:dyDescent="0.2">
      <c r="A106" s="1"/>
      <c r="B106" s="1" t="str">
        <f t="shared" si="72"/>
        <v>сум 0 тийин</v>
      </c>
      <c r="C106" s="1" t="str">
        <f t="shared" si="73"/>
        <v>000000000000000000000000000000</v>
      </c>
      <c r="D106">
        <f t="shared" si="74"/>
        <v>0</v>
      </c>
      <c r="E106">
        <f t="shared" si="75"/>
        <v>30</v>
      </c>
      <c r="F106" t="str">
        <f t="shared" si="76"/>
        <v>000</v>
      </c>
      <c r="G106" t="str">
        <f t="shared" si="77"/>
        <v xml:space="preserve">   </v>
      </c>
      <c r="H106" t="str">
        <f t="shared" si="78"/>
        <v>000</v>
      </c>
      <c r="I106" t="str">
        <f t="shared" si="79"/>
        <v/>
      </c>
      <c r="J106" t="str">
        <f t="shared" si="80"/>
        <v>000</v>
      </c>
      <c r="K106" t="str">
        <f t="shared" si="81"/>
        <v/>
      </c>
      <c r="L106" t="str">
        <f t="shared" si="82"/>
        <v>000</v>
      </c>
      <c r="M106" t="str">
        <f t="shared" si="83"/>
        <v/>
      </c>
      <c r="N106" t="str">
        <f t="shared" si="84"/>
        <v>000</v>
      </c>
      <c r="O106" t="str">
        <f t="shared" si="85"/>
        <v/>
      </c>
      <c r="P106" t="str">
        <f t="shared" si="86"/>
        <v>000</v>
      </c>
      <c r="Q106" t="str">
        <f t="shared" si="87"/>
        <v/>
      </c>
      <c r="R106" t="str">
        <f t="shared" si="88"/>
        <v>000</v>
      </c>
      <c r="S106" t="str">
        <f t="shared" si="89"/>
        <v/>
      </c>
      <c r="T106" t="str">
        <f t="shared" si="90"/>
        <v>000</v>
      </c>
      <c r="U106" t="str">
        <f t="shared" si="91"/>
        <v/>
      </c>
      <c r="V106" t="str">
        <f t="shared" si="92"/>
        <v>000</v>
      </c>
      <c r="W106" t="str">
        <f t="shared" si="93"/>
        <v/>
      </c>
      <c r="X106" t="str">
        <f t="shared" si="94"/>
        <v>000</v>
      </c>
      <c r="Y106" t="str">
        <f t="shared" si="95"/>
        <v/>
      </c>
    </row>
    <row r="107" spans="1:25" x14ac:dyDescent="0.2">
      <c r="A107" s="1"/>
      <c r="B107" s="1" t="str">
        <f t="shared" si="72"/>
        <v>сум 0 тийин</v>
      </c>
      <c r="C107" s="1" t="str">
        <f t="shared" si="73"/>
        <v>000000000000000000000000000000</v>
      </c>
      <c r="D107">
        <f t="shared" si="74"/>
        <v>0</v>
      </c>
      <c r="E107">
        <f t="shared" si="75"/>
        <v>30</v>
      </c>
      <c r="F107" t="str">
        <f t="shared" si="76"/>
        <v>000</v>
      </c>
      <c r="G107" t="str">
        <f t="shared" si="77"/>
        <v xml:space="preserve">   </v>
      </c>
      <c r="H107" t="str">
        <f t="shared" si="78"/>
        <v>000</v>
      </c>
      <c r="I107" t="str">
        <f t="shared" si="79"/>
        <v/>
      </c>
      <c r="J107" t="str">
        <f t="shared" si="80"/>
        <v>000</v>
      </c>
      <c r="K107" t="str">
        <f t="shared" si="81"/>
        <v/>
      </c>
      <c r="L107" t="str">
        <f t="shared" si="82"/>
        <v>000</v>
      </c>
      <c r="M107" t="str">
        <f t="shared" si="83"/>
        <v/>
      </c>
      <c r="N107" t="str">
        <f t="shared" si="84"/>
        <v>000</v>
      </c>
      <c r="O107" t="str">
        <f t="shared" si="85"/>
        <v/>
      </c>
      <c r="P107" t="str">
        <f t="shared" si="86"/>
        <v>000</v>
      </c>
      <c r="Q107" t="str">
        <f t="shared" si="87"/>
        <v/>
      </c>
      <c r="R107" t="str">
        <f t="shared" si="88"/>
        <v>000</v>
      </c>
      <c r="S107" t="str">
        <f t="shared" si="89"/>
        <v/>
      </c>
      <c r="T107" t="str">
        <f t="shared" si="90"/>
        <v>000</v>
      </c>
      <c r="U107" t="str">
        <f t="shared" si="91"/>
        <v/>
      </c>
      <c r="V107" t="str">
        <f t="shared" si="92"/>
        <v>000</v>
      </c>
      <c r="W107" t="str">
        <f t="shared" si="93"/>
        <v/>
      </c>
      <c r="X107" t="str">
        <f t="shared" si="94"/>
        <v>000</v>
      </c>
      <c r="Y107" t="str">
        <f t="shared" si="95"/>
        <v/>
      </c>
    </row>
    <row r="108" spans="1:25" x14ac:dyDescent="0.2">
      <c r="A108" s="1"/>
      <c r="B108" s="1" t="str">
        <f t="shared" si="72"/>
        <v>сум 0 тийин</v>
      </c>
      <c r="C108" s="1" t="str">
        <f t="shared" si="73"/>
        <v>000000000000000000000000000000</v>
      </c>
      <c r="D108">
        <f t="shared" si="74"/>
        <v>0</v>
      </c>
      <c r="E108">
        <f t="shared" si="75"/>
        <v>30</v>
      </c>
      <c r="F108" t="str">
        <f t="shared" si="76"/>
        <v>000</v>
      </c>
      <c r="G108" t="str">
        <f t="shared" si="77"/>
        <v xml:space="preserve">   </v>
      </c>
      <c r="H108" t="str">
        <f t="shared" si="78"/>
        <v>000</v>
      </c>
      <c r="I108" t="str">
        <f t="shared" si="79"/>
        <v/>
      </c>
      <c r="J108" t="str">
        <f t="shared" si="80"/>
        <v>000</v>
      </c>
      <c r="K108" t="str">
        <f t="shared" si="81"/>
        <v/>
      </c>
      <c r="L108" t="str">
        <f t="shared" si="82"/>
        <v>000</v>
      </c>
      <c r="M108" t="str">
        <f t="shared" si="83"/>
        <v/>
      </c>
      <c r="N108" t="str">
        <f t="shared" si="84"/>
        <v>000</v>
      </c>
      <c r="O108" t="str">
        <f t="shared" si="85"/>
        <v/>
      </c>
      <c r="P108" t="str">
        <f t="shared" si="86"/>
        <v>000</v>
      </c>
      <c r="Q108" t="str">
        <f t="shared" si="87"/>
        <v/>
      </c>
      <c r="R108" t="str">
        <f t="shared" si="88"/>
        <v>000</v>
      </c>
      <c r="S108" t="str">
        <f t="shared" si="89"/>
        <v/>
      </c>
      <c r="T108" t="str">
        <f t="shared" si="90"/>
        <v>000</v>
      </c>
      <c r="U108" t="str">
        <f t="shared" si="91"/>
        <v/>
      </c>
      <c r="V108" t="str">
        <f t="shared" si="92"/>
        <v>000</v>
      </c>
      <c r="W108" t="str">
        <f t="shared" si="93"/>
        <v/>
      </c>
      <c r="X108" t="str">
        <f t="shared" si="94"/>
        <v>000</v>
      </c>
      <c r="Y108" t="str">
        <f t="shared" si="95"/>
        <v/>
      </c>
    </row>
    <row r="109" spans="1:25" x14ac:dyDescent="0.2">
      <c r="A109" s="1"/>
      <c r="B109" s="1" t="str">
        <f t="shared" si="72"/>
        <v>сум 0 тийин</v>
      </c>
      <c r="C109" s="1" t="str">
        <f t="shared" si="73"/>
        <v>000000000000000000000000000000</v>
      </c>
      <c r="D109">
        <f t="shared" si="74"/>
        <v>0</v>
      </c>
      <c r="E109">
        <f t="shared" si="75"/>
        <v>30</v>
      </c>
      <c r="F109" t="str">
        <f t="shared" si="76"/>
        <v>000</v>
      </c>
      <c r="G109" t="str">
        <f t="shared" si="77"/>
        <v xml:space="preserve">   </v>
      </c>
      <c r="H109" t="str">
        <f t="shared" si="78"/>
        <v>000</v>
      </c>
      <c r="I109" t="str">
        <f t="shared" si="79"/>
        <v/>
      </c>
      <c r="J109" t="str">
        <f t="shared" si="80"/>
        <v>000</v>
      </c>
      <c r="K109" t="str">
        <f t="shared" si="81"/>
        <v/>
      </c>
      <c r="L109" t="str">
        <f t="shared" si="82"/>
        <v>000</v>
      </c>
      <c r="M109" t="str">
        <f t="shared" si="83"/>
        <v/>
      </c>
      <c r="N109" t="str">
        <f t="shared" si="84"/>
        <v>000</v>
      </c>
      <c r="O109" t="str">
        <f t="shared" si="85"/>
        <v/>
      </c>
      <c r="P109" t="str">
        <f t="shared" si="86"/>
        <v>000</v>
      </c>
      <c r="Q109" t="str">
        <f t="shared" si="87"/>
        <v/>
      </c>
      <c r="R109" t="str">
        <f t="shared" si="88"/>
        <v>000</v>
      </c>
      <c r="S109" t="str">
        <f t="shared" si="89"/>
        <v/>
      </c>
      <c r="T109" t="str">
        <f t="shared" si="90"/>
        <v>000</v>
      </c>
      <c r="U109" t="str">
        <f t="shared" si="91"/>
        <v/>
      </c>
      <c r="V109" t="str">
        <f t="shared" si="92"/>
        <v>000</v>
      </c>
      <c r="W109" t="str">
        <f t="shared" si="93"/>
        <v/>
      </c>
      <c r="X109" t="str">
        <f t="shared" si="94"/>
        <v>000</v>
      </c>
      <c r="Y109" t="str">
        <f t="shared" si="95"/>
        <v/>
      </c>
    </row>
    <row r="110" spans="1:25" x14ac:dyDescent="0.2">
      <c r="A110" s="1"/>
      <c r="B110" s="1" t="str">
        <f t="shared" si="72"/>
        <v>сум 0 тийин</v>
      </c>
      <c r="C110" s="1" t="str">
        <f t="shared" si="73"/>
        <v>000000000000000000000000000000</v>
      </c>
      <c r="D110">
        <f t="shared" si="74"/>
        <v>0</v>
      </c>
      <c r="E110">
        <f t="shared" si="75"/>
        <v>30</v>
      </c>
      <c r="F110" t="str">
        <f t="shared" si="76"/>
        <v>000</v>
      </c>
      <c r="G110" t="str">
        <f t="shared" si="77"/>
        <v xml:space="preserve">   </v>
      </c>
      <c r="H110" t="str">
        <f t="shared" si="78"/>
        <v>000</v>
      </c>
      <c r="I110" t="str">
        <f t="shared" si="79"/>
        <v/>
      </c>
      <c r="J110" t="str">
        <f t="shared" si="80"/>
        <v>000</v>
      </c>
      <c r="K110" t="str">
        <f t="shared" si="81"/>
        <v/>
      </c>
      <c r="L110" t="str">
        <f t="shared" si="82"/>
        <v>000</v>
      </c>
      <c r="M110" t="str">
        <f t="shared" si="83"/>
        <v/>
      </c>
      <c r="N110" t="str">
        <f t="shared" si="84"/>
        <v>000</v>
      </c>
      <c r="O110" t="str">
        <f t="shared" si="85"/>
        <v/>
      </c>
      <c r="P110" t="str">
        <f t="shared" si="86"/>
        <v>000</v>
      </c>
      <c r="Q110" t="str">
        <f t="shared" si="87"/>
        <v/>
      </c>
      <c r="R110" t="str">
        <f t="shared" si="88"/>
        <v>000</v>
      </c>
      <c r="S110" t="str">
        <f t="shared" si="89"/>
        <v/>
      </c>
      <c r="T110" t="str">
        <f t="shared" si="90"/>
        <v>000</v>
      </c>
      <c r="U110" t="str">
        <f t="shared" si="91"/>
        <v/>
      </c>
      <c r="V110" t="str">
        <f t="shared" si="92"/>
        <v>000</v>
      </c>
      <c r="W110" t="str">
        <f t="shared" si="93"/>
        <v/>
      </c>
      <c r="X110" t="str">
        <f t="shared" si="94"/>
        <v>000</v>
      </c>
      <c r="Y110" t="str">
        <f t="shared" si="95"/>
        <v/>
      </c>
    </row>
    <row r="111" spans="1:25" x14ac:dyDescent="0.2">
      <c r="A111" s="1"/>
      <c r="B111" s="1" t="str">
        <f t="shared" si="72"/>
        <v>сум 0 тийин</v>
      </c>
      <c r="C111" s="1" t="str">
        <f t="shared" si="73"/>
        <v>000000000000000000000000000000</v>
      </c>
      <c r="D111">
        <f t="shared" si="74"/>
        <v>0</v>
      </c>
      <c r="E111">
        <f t="shared" si="75"/>
        <v>30</v>
      </c>
      <c r="F111" t="str">
        <f t="shared" si="76"/>
        <v>000</v>
      </c>
      <c r="G111" t="str">
        <f t="shared" si="77"/>
        <v xml:space="preserve">   </v>
      </c>
      <c r="H111" t="str">
        <f t="shared" si="78"/>
        <v>000</v>
      </c>
      <c r="I111" t="str">
        <f t="shared" si="79"/>
        <v/>
      </c>
      <c r="J111" t="str">
        <f t="shared" si="80"/>
        <v>000</v>
      </c>
      <c r="K111" t="str">
        <f t="shared" si="81"/>
        <v/>
      </c>
      <c r="L111" t="str">
        <f t="shared" si="82"/>
        <v>000</v>
      </c>
      <c r="M111" t="str">
        <f t="shared" si="83"/>
        <v/>
      </c>
      <c r="N111" t="str">
        <f t="shared" si="84"/>
        <v>000</v>
      </c>
      <c r="O111" t="str">
        <f t="shared" si="85"/>
        <v/>
      </c>
      <c r="P111" t="str">
        <f t="shared" si="86"/>
        <v>000</v>
      </c>
      <c r="Q111" t="str">
        <f t="shared" si="87"/>
        <v/>
      </c>
      <c r="R111" t="str">
        <f t="shared" si="88"/>
        <v>000</v>
      </c>
      <c r="S111" t="str">
        <f t="shared" si="89"/>
        <v/>
      </c>
      <c r="T111" t="str">
        <f t="shared" si="90"/>
        <v>000</v>
      </c>
      <c r="U111" t="str">
        <f t="shared" si="91"/>
        <v/>
      </c>
      <c r="V111" t="str">
        <f t="shared" si="92"/>
        <v>000</v>
      </c>
      <c r="W111" t="str">
        <f t="shared" si="93"/>
        <v/>
      </c>
      <c r="X111" t="str">
        <f t="shared" si="94"/>
        <v>000</v>
      </c>
      <c r="Y111" t="str">
        <f t="shared" si="95"/>
        <v/>
      </c>
    </row>
    <row r="112" spans="1:25" x14ac:dyDescent="0.2">
      <c r="A112" s="1"/>
      <c r="B112" s="1" t="str">
        <f t="shared" si="72"/>
        <v>сум 0 тийин</v>
      </c>
      <c r="C112" s="1" t="str">
        <f t="shared" si="73"/>
        <v>000000000000000000000000000000</v>
      </c>
      <c r="D112">
        <f t="shared" si="74"/>
        <v>0</v>
      </c>
      <c r="E112">
        <f t="shared" si="75"/>
        <v>30</v>
      </c>
      <c r="F112" t="str">
        <f t="shared" si="76"/>
        <v>000</v>
      </c>
      <c r="G112" t="str">
        <f t="shared" si="77"/>
        <v xml:space="preserve">   </v>
      </c>
      <c r="H112" t="str">
        <f t="shared" si="78"/>
        <v>000</v>
      </c>
      <c r="I112" t="str">
        <f t="shared" si="79"/>
        <v/>
      </c>
      <c r="J112" t="str">
        <f t="shared" si="80"/>
        <v>000</v>
      </c>
      <c r="K112" t="str">
        <f t="shared" si="81"/>
        <v/>
      </c>
      <c r="L112" t="str">
        <f t="shared" si="82"/>
        <v>000</v>
      </c>
      <c r="M112" t="str">
        <f t="shared" si="83"/>
        <v/>
      </c>
      <c r="N112" t="str">
        <f t="shared" si="84"/>
        <v>000</v>
      </c>
      <c r="O112" t="str">
        <f t="shared" si="85"/>
        <v/>
      </c>
      <c r="P112" t="str">
        <f t="shared" si="86"/>
        <v>000</v>
      </c>
      <c r="Q112" t="str">
        <f t="shared" si="87"/>
        <v/>
      </c>
      <c r="R112" t="str">
        <f t="shared" si="88"/>
        <v>000</v>
      </c>
      <c r="S112" t="str">
        <f t="shared" si="89"/>
        <v/>
      </c>
      <c r="T112" t="str">
        <f t="shared" si="90"/>
        <v>000</v>
      </c>
      <c r="U112" t="str">
        <f t="shared" si="91"/>
        <v/>
      </c>
      <c r="V112" t="str">
        <f t="shared" si="92"/>
        <v>000</v>
      </c>
      <c r="W112" t="str">
        <f t="shared" si="93"/>
        <v/>
      </c>
      <c r="X112" t="str">
        <f t="shared" si="94"/>
        <v>000</v>
      </c>
      <c r="Y112" t="str">
        <f t="shared" si="95"/>
        <v/>
      </c>
    </row>
    <row r="113" spans="1:25" x14ac:dyDescent="0.2">
      <c r="A113" s="1"/>
      <c r="B113" s="1" t="str">
        <f t="shared" si="72"/>
        <v>сум 0 тийин</v>
      </c>
      <c r="C113" s="1" t="str">
        <f t="shared" si="73"/>
        <v>000000000000000000000000000000</v>
      </c>
      <c r="D113">
        <f t="shared" si="74"/>
        <v>0</v>
      </c>
      <c r="E113">
        <f t="shared" si="75"/>
        <v>30</v>
      </c>
      <c r="F113" t="str">
        <f t="shared" si="76"/>
        <v>000</v>
      </c>
      <c r="G113" t="str">
        <f t="shared" si="77"/>
        <v xml:space="preserve">   </v>
      </c>
      <c r="H113" t="str">
        <f t="shared" si="78"/>
        <v>000</v>
      </c>
      <c r="I113" t="str">
        <f t="shared" si="79"/>
        <v/>
      </c>
      <c r="J113" t="str">
        <f t="shared" si="80"/>
        <v>000</v>
      </c>
      <c r="K113" t="str">
        <f t="shared" si="81"/>
        <v/>
      </c>
      <c r="L113" t="str">
        <f t="shared" si="82"/>
        <v>000</v>
      </c>
      <c r="M113" t="str">
        <f t="shared" si="83"/>
        <v/>
      </c>
      <c r="N113" t="str">
        <f t="shared" si="84"/>
        <v>000</v>
      </c>
      <c r="O113" t="str">
        <f t="shared" si="85"/>
        <v/>
      </c>
      <c r="P113" t="str">
        <f t="shared" si="86"/>
        <v>000</v>
      </c>
      <c r="Q113" t="str">
        <f t="shared" si="87"/>
        <v/>
      </c>
      <c r="R113" t="str">
        <f t="shared" si="88"/>
        <v>000</v>
      </c>
      <c r="S113" t="str">
        <f t="shared" si="89"/>
        <v/>
      </c>
      <c r="T113" t="str">
        <f t="shared" si="90"/>
        <v>000</v>
      </c>
      <c r="U113" t="str">
        <f t="shared" si="91"/>
        <v/>
      </c>
      <c r="V113" t="str">
        <f t="shared" si="92"/>
        <v>000</v>
      </c>
      <c r="W113" t="str">
        <f t="shared" si="93"/>
        <v/>
      </c>
      <c r="X113" t="str">
        <f t="shared" si="94"/>
        <v>000</v>
      </c>
      <c r="Y113" t="str">
        <f t="shared" si="95"/>
        <v/>
      </c>
    </row>
    <row r="114" spans="1:25" x14ac:dyDescent="0.2">
      <c r="A114" s="1"/>
      <c r="B114" s="1" t="str">
        <f t="shared" si="72"/>
        <v>сум 0 тийин</v>
      </c>
      <c r="C114" s="1" t="str">
        <f t="shared" si="73"/>
        <v>000000000000000000000000000000</v>
      </c>
      <c r="D114">
        <f t="shared" si="74"/>
        <v>0</v>
      </c>
      <c r="E114">
        <f t="shared" si="75"/>
        <v>30</v>
      </c>
      <c r="F114" t="str">
        <f t="shared" si="76"/>
        <v>000</v>
      </c>
      <c r="G114" t="str">
        <f t="shared" si="77"/>
        <v xml:space="preserve">   </v>
      </c>
      <c r="H114" t="str">
        <f t="shared" si="78"/>
        <v>000</v>
      </c>
      <c r="I114" t="str">
        <f t="shared" si="79"/>
        <v/>
      </c>
      <c r="J114" t="str">
        <f t="shared" si="80"/>
        <v>000</v>
      </c>
      <c r="K114" t="str">
        <f t="shared" si="81"/>
        <v/>
      </c>
      <c r="L114" t="str">
        <f t="shared" si="82"/>
        <v>000</v>
      </c>
      <c r="M114" t="str">
        <f t="shared" si="83"/>
        <v/>
      </c>
      <c r="N114" t="str">
        <f t="shared" si="84"/>
        <v>000</v>
      </c>
      <c r="O114" t="str">
        <f t="shared" si="85"/>
        <v/>
      </c>
      <c r="P114" t="str">
        <f t="shared" si="86"/>
        <v>000</v>
      </c>
      <c r="Q114" t="str">
        <f t="shared" si="87"/>
        <v/>
      </c>
      <c r="R114" t="str">
        <f t="shared" si="88"/>
        <v>000</v>
      </c>
      <c r="S114" t="str">
        <f t="shared" si="89"/>
        <v/>
      </c>
      <c r="T114" t="str">
        <f t="shared" si="90"/>
        <v>000</v>
      </c>
      <c r="U114" t="str">
        <f t="shared" si="91"/>
        <v/>
      </c>
      <c r="V114" t="str">
        <f t="shared" si="92"/>
        <v>000</v>
      </c>
      <c r="W114" t="str">
        <f t="shared" si="93"/>
        <v/>
      </c>
      <c r="X114" t="str">
        <f t="shared" si="94"/>
        <v>000</v>
      </c>
      <c r="Y114" t="str">
        <f t="shared" si="95"/>
        <v/>
      </c>
    </row>
    <row r="115" spans="1:25" x14ac:dyDescent="0.2">
      <c r="A115" s="1"/>
      <c r="B115" s="1" t="str">
        <f t="shared" si="72"/>
        <v>сум 0 тийин</v>
      </c>
      <c r="C115" s="1" t="str">
        <f t="shared" si="73"/>
        <v>000000000000000000000000000000</v>
      </c>
      <c r="D115">
        <f t="shared" si="74"/>
        <v>0</v>
      </c>
      <c r="E115">
        <f t="shared" si="75"/>
        <v>30</v>
      </c>
      <c r="F115" t="str">
        <f t="shared" si="76"/>
        <v>000</v>
      </c>
      <c r="G115" t="str">
        <f t="shared" si="77"/>
        <v xml:space="preserve">   </v>
      </c>
      <c r="H115" t="str">
        <f t="shared" si="78"/>
        <v>000</v>
      </c>
      <c r="I115" t="str">
        <f t="shared" si="79"/>
        <v/>
      </c>
      <c r="J115" t="str">
        <f t="shared" si="80"/>
        <v>000</v>
      </c>
      <c r="K115" t="str">
        <f t="shared" si="81"/>
        <v/>
      </c>
      <c r="L115" t="str">
        <f t="shared" si="82"/>
        <v>000</v>
      </c>
      <c r="M115" t="str">
        <f t="shared" si="83"/>
        <v/>
      </c>
      <c r="N115" t="str">
        <f t="shared" si="84"/>
        <v>000</v>
      </c>
      <c r="O115" t="str">
        <f t="shared" si="85"/>
        <v/>
      </c>
      <c r="P115" t="str">
        <f t="shared" si="86"/>
        <v>000</v>
      </c>
      <c r="Q115" t="str">
        <f t="shared" si="87"/>
        <v/>
      </c>
      <c r="R115" t="str">
        <f t="shared" si="88"/>
        <v>000</v>
      </c>
      <c r="S115" t="str">
        <f t="shared" si="89"/>
        <v/>
      </c>
      <c r="T115" t="str">
        <f t="shared" si="90"/>
        <v>000</v>
      </c>
      <c r="U115" t="str">
        <f t="shared" si="91"/>
        <v/>
      </c>
      <c r="V115" t="str">
        <f t="shared" si="92"/>
        <v>000</v>
      </c>
      <c r="W115" t="str">
        <f t="shared" si="93"/>
        <v/>
      </c>
      <c r="X115" t="str">
        <f t="shared" si="94"/>
        <v>000</v>
      </c>
      <c r="Y115" t="str">
        <f t="shared" si="95"/>
        <v/>
      </c>
    </row>
    <row r="116" spans="1:25" x14ac:dyDescent="0.2">
      <c r="A116" s="1"/>
      <c r="B116" s="1" t="str">
        <f t="shared" si="72"/>
        <v>сум 0 тийин</v>
      </c>
      <c r="C116" s="1" t="str">
        <f t="shared" si="73"/>
        <v>000000000000000000000000000000</v>
      </c>
      <c r="D116">
        <f t="shared" si="74"/>
        <v>0</v>
      </c>
      <c r="E116">
        <f t="shared" si="75"/>
        <v>30</v>
      </c>
      <c r="F116" t="str">
        <f t="shared" si="76"/>
        <v>000</v>
      </c>
      <c r="G116" t="str">
        <f t="shared" si="77"/>
        <v xml:space="preserve">   </v>
      </c>
      <c r="H116" t="str">
        <f t="shared" si="78"/>
        <v>000</v>
      </c>
      <c r="I116" t="str">
        <f t="shared" si="79"/>
        <v/>
      </c>
      <c r="J116" t="str">
        <f t="shared" si="80"/>
        <v>000</v>
      </c>
      <c r="K116" t="str">
        <f t="shared" si="81"/>
        <v/>
      </c>
      <c r="L116" t="str">
        <f t="shared" si="82"/>
        <v>000</v>
      </c>
      <c r="M116" t="str">
        <f t="shared" si="83"/>
        <v/>
      </c>
      <c r="N116" t="str">
        <f t="shared" si="84"/>
        <v>000</v>
      </c>
      <c r="O116" t="str">
        <f t="shared" si="85"/>
        <v/>
      </c>
      <c r="P116" t="str">
        <f t="shared" si="86"/>
        <v>000</v>
      </c>
      <c r="Q116" t="str">
        <f t="shared" si="87"/>
        <v/>
      </c>
      <c r="R116" t="str">
        <f t="shared" si="88"/>
        <v>000</v>
      </c>
      <c r="S116" t="str">
        <f t="shared" si="89"/>
        <v/>
      </c>
      <c r="T116" t="str">
        <f t="shared" si="90"/>
        <v>000</v>
      </c>
      <c r="U116" t="str">
        <f t="shared" si="91"/>
        <v/>
      </c>
      <c r="V116" t="str">
        <f t="shared" si="92"/>
        <v>000</v>
      </c>
      <c r="W116" t="str">
        <f t="shared" si="93"/>
        <v/>
      </c>
      <c r="X116" t="str">
        <f t="shared" si="94"/>
        <v>000</v>
      </c>
      <c r="Y116" t="str">
        <f t="shared" si="95"/>
        <v/>
      </c>
    </row>
    <row r="117" spans="1:25" x14ac:dyDescent="0.2">
      <c r="A117" s="1"/>
      <c r="B117" s="1" t="str">
        <f t="shared" si="72"/>
        <v>сум 0 тийин</v>
      </c>
      <c r="C117" s="1" t="str">
        <f t="shared" si="73"/>
        <v>000000000000000000000000000000</v>
      </c>
      <c r="D117">
        <f t="shared" si="74"/>
        <v>0</v>
      </c>
      <c r="E117">
        <f t="shared" si="75"/>
        <v>30</v>
      </c>
      <c r="F117" t="str">
        <f t="shared" si="76"/>
        <v>000</v>
      </c>
      <c r="G117" t="str">
        <f t="shared" si="77"/>
        <v xml:space="preserve">   </v>
      </c>
      <c r="H117" t="str">
        <f t="shared" si="78"/>
        <v>000</v>
      </c>
      <c r="I117" t="str">
        <f t="shared" si="79"/>
        <v/>
      </c>
      <c r="J117" t="str">
        <f t="shared" si="80"/>
        <v>000</v>
      </c>
      <c r="K117" t="str">
        <f t="shared" si="81"/>
        <v/>
      </c>
      <c r="L117" t="str">
        <f t="shared" si="82"/>
        <v>000</v>
      </c>
      <c r="M117" t="str">
        <f t="shared" si="83"/>
        <v/>
      </c>
      <c r="N117" t="str">
        <f t="shared" si="84"/>
        <v>000</v>
      </c>
      <c r="O117" t="str">
        <f t="shared" si="85"/>
        <v/>
      </c>
      <c r="P117" t="str">
        <f t="shared" si="86"/>
        <v>000</v>
      </c>
      <c r="Q117" t="str">
        <f t="shared" si="87"/>
        <v/>
      </c>
      <c r="R117" t="str">
        <f t="shared" si="88"/>
        <v>000</v>
      </c>
      <c r="S117" t="str">
        <f t="shared" si="89"/>
        <v/>
      </c>
      <c r="T117" t="str">
        <f t="shared" si="90"/>
        <v>000</v>
      </c>
      <c r="U117" t="str">
        <f t="shared" si="91"/>
        <v/>
      </c>
      <c r="V117" t="str">
        <f t="shared" si="92"/>
        <v>000</v>
      </c>
      <c r="W117" t="str">
        <f t="shared" si="93"/>
        <v/>
      </c>
      <c r="X117" t="str">
        <f t="shared" si="94"/>
        <v>000</v>
      </c>
      <c r="Y117" t="str">
        <f t="shared" si="95"/>
        <v/>
      </c>
    </row>
    <row r="118" spans="1:25" x14ac:dyDescent="0.2">
      <c r="A118" s="1"/>
      <c r="B118" s="1" t="str">
        <f t="shared" si="72"/>
        <v>сум 0 тийин</v>
      </c>
      <c r="C118" s="1" t="str">
        <f t="shared" si="73"/>
        <v>000000000000000000000000000000</v>
      </c>
      <c r="D118">
        <f t="shared" si="74"/>
        <v>0</v>
      </c>
      <c r="E118">
        <f t="shared" si="75"/>
        <v>30</v>
      </c>
      <c r="F118" t="str">
        <f t="shared" si="76"/>
        <v>000</v>
      </c>
      <c r="G118" t="str">
        <f t="shared" si="77"/>
        <v xml:space="preserve">   </v>
      </c>
      <c r="H118" t="str">
        <f t="shared" si="78"/>
        <v>000</v>
      </c>
      <c r="I118" t="str">
        <f t="shared" si="79"/>
        <v/>
      </c>
      <c r="J118" t="str">
        <f t="shared" si="80"/>
        <v>000</v>
      </c>
      <c r="K118" t="str">
        <f t="shared" si="81"/>
        <v/>
      </c>
      <c r="L118" t="str">
        <f t="shared" si="82"/>
        <v>000</v>
      </c>
      <c r="M118" t="str">
        <f t="shared" si="83"/>
        <v/>
      </c>
      <c r="N118" t="str">
        <f t="shared" si="84"/>
        <v>000</v>
      </c>
      <c r="O118" t="str">
        <f t="shared" si="85"/>
        <v/>
      </c>
      <c r="P118" t="str">
        <f t="shared" si="86"/>
        <v>000</v>
      </c>
      <c r="Q118" t="str">
        <f t="shared" si="87"/>
        <v/>
      </c>
      <c r="R118" t="str">
        <f t="shared" si="88"/>
        <v>000</v>
      </c>
      <c r="S118" t="str">
        <f t="shared" si="89"/>
        <v/>
      </c>
      <c r="T118" t="str">
        <f t="shared" si="90"/>
        <v>000</v>
      </c>
      <c r="U118" t="str">
        <f t="shared" si="91"/>
        <v/>
      </c>
      <c r="V118" t="str">
        <f t="shared" si="92"/>
        <v>000</v>
      </c>
      <c r="W118" t="str">
        <f t="shared" si="93"/>
        <v/>
      </c>
      <c r="X118" t="str">
        <f t="shared" si="94"/>
        <v>000</v>
      </c>
      <c r="Y118" t="str">
        <f t="shared" si="95"/>
        <v/>
      </c>
    </row>
    <row r="119" spans="1:25" x14ac:dyDescent="0.2">
      <c r="A119" s="1"/>
      <c r="B119" s="1" t="str">
        <f t="shared" si="72"/>
        <v>сум 0 тийин</v>
      </c>
      <c r="C119" s="1" t="str">
        <f t="shared" si="73"/>
        <v>000000000000000000000000000000</v>
      </c>
      <c r="D119">
        <f t="shared" si="74"/>
        <v>0</v>
      </c>
      <c r="E119">
        <f t="shared" si="75"/>
        <v>30</v>
      </c>
      <c r="F119" t="str">
        <f t="shared" si="76"/>
        <v>000</v>
      </c>
      <c r="G119" t="str">
        <f t="shared" si="77"/>
        <v xml:space="preserve">   </v>
      </c>
      <c r="H119" t="str">
        <f t="shared" si="78"/>
        <v>000</v>
      </c>
      <c r="I119" t="str">
        <f t="shared" si="79"/>
        <v/>
      </c>
      <c r="J119" t="str">
        <f t="shared" si="80"/>
        <v>000</v>
      </c>
      <c r="K119" t="str">
        <f t="shared" si="81"/>
        <v/>
      </c>
      <c r="L119" t="str">
        <f t="shared" si="82"/>
        <v>000</v>
      </c>
      <c r="M119" t="str">
        <f t="shared" si="83"/>
        <v/>
      </c>
      <c r="N119" t="str">
        <f t="shared" si="84"/>
        <v>000</v>
      </c>
      <c r="O119" t="str">
        <f t="shared" si="85"/>
        <v/>
      </c>
      <c r="P119" t="str">
        <f t="shared" si="86"/>
        <v>000</v>
      </c>
      <c r="Q119" t="str">
        <f t="shared" si="87"/>
        <v/>
      </c>
      <c r="R119" t="str">
        <f t="shared" si="88"/>
        <v>000</v>
      </c>
      <c r="S119" t="str">
        <f t="shared" si="89"/>
        <v/>
      </c>
      <c r="T119" t="str">
        <f t="shared" si="90"/>
        <v>000</v>
      </c>
      <c r="U119" t="str">
        <f t="shared" si="91"/>
        <v/>
      </c>
      <c r="V119" t="str">
        <f t="shared" si="92"/>
        <v>000</v>
      </c>
      <c r="W119" t="str">
        <f t="shared" si="93"/>
        <v/>
      </c>
      <c r="X119" t="str">
        <f t="shared" si="94"/>
        <v>000</v>
      </c>
      <c r="Y119" t="str">
        <f t="shared" si="95"/>
        <v/>
      </c>
    </row>
    <row r="120" spans="1:25" x14ac:dyDescent="0.2">
      <c r="A120" s="1"/>
      <c r="B120" s="1" t="str">
        <f t="shared" si="72"/>
        <v>сум 0 тийин</v>
      </c>
      <c r="C120" s="1" t="str">
        <f t="shared" si="73"/>
        <v>000000000000000000000000000000</v>
      </c>
      <c r="D120">
        <f t="shared" si="74"/>
        <v>0</v>
      </c>
      <c r="E120">
        <f t="shared" si="75"/>
        <v>30</v>
      </c>
      <c r="F120" t="str">
        <f t="shared" si="76"/>
        <v>000</v>
      </c>
      <c r="G120" t="str">
        <f t="shared" si="77"/>
        <v xml:space="preserve">   </v>
      </c>
      <c r="H120" t="str">
        <f t="shared" si="78"/>
        <v>000</v>
      </c>
      <c r="I120" t="str">
        <f t="shared" si="79"/>
        <v/>
      </c>
      <c r="J120" t="str">
        <f t="shared" si="80"/>
        <v>000</v>
      </c>
      <c r="K120" t="str">
        <f t="shared" si="81"/>
        <v/>
      </c>
      <c r="L120" t="str">
        <f t="shared" si="82"/>
        <v>000</v>
      </c>
      <c r="M120" t="str">
        <f t="shared" si="83"/>
        <v/>
      </c>
      <c r="N120" t="str">
        <f t="shared" si="84"/>
        <v>000</v>
      </c>
      <c r="O120" t="str">
        <f t="shared" si="85"/>
        <v/>
      </c>
      <c r="P120" t="str">
        <f t="shared" si="86"/>
        <v>000</v>
      </c>
      <c r="Q120" t="str">
        <f t="shared" si="87"/>
        <v/>
      </c>
      <c r="R120" t="str">
        <f t="shared" si="88"/>
        <v>000</v>
      </c>
      <c r="S120" t="str">
        <f t="shared" si="89"/>
        <v/>
      </c>
      <c r="T120" t="str">
        <f t="shared" si="90"/>
        <v>000</v>
      </c>
      <c r="U120" t="str">
        <f t="shared" si="91"/>
        <v/>
      </c>
      <c r="V120" t="str">
        <f t="shared" si="92"/>
        <v>000</v>
      </c>
      <c r="W120" t="str">
        <f t="shared" si="93"/>
        <v/>
      </c>
      <c r="X120" t="str">
        <f t="shared" si="94"/>
        <v>000</v>
      </c>
      <c r="Y120" t="str">
        <f t="shared" si="95"/>
        <v/>
      </c>
    </row>
    <row r="121" spans="1:25" x14ac:dyDescent="0.2">
      <c r="A121" s="1"/>
      <c r="B121" s="1" t="str">
        <f t="shared" si="72"/>
        <v>сум 0 тийин</v>
      </c>
      <c r="C121" s="1" t="str">
        <f t="shared" si="73"/>
        <v>000000000000000000000000000000</v>
      </c>
      <c r="D121">
        <f t="shared" si="74"/>
        <v>0</v>
      </c>
      <c r="E121">
        <f t="shared" si="75"/>
        <v>30</v>
      </c>
      <c r="F121" t="str">
        <f t="shared" si="76"/>
        <v>000</v>
      </c>
      <c r="G121" t="str">
        <f t="shared" si="77"/>
        <v xml:space="preserve">   </v>
      </c>
      <c r="H121" t="str">
        <f t="shared" si="78"/>
        <v>000</v>
      </c>
      <c r="I121" t="str">
        <f t="shared" si="79"/>
        <v/>
      </c>
      <c r="J121" t="str">
        <f t="shared" si="80"/>
        <v>000</v>
      </c>
      <c r="K121" t="str">
        <f t="shared" si="81"/>
        <v/>
      </c>
      <c r="L121" t="str">
        <f t="shared" si="82"/>
        <v>000</v>
      </c>
      <c r="M121" t="str">
        <f t="shared" si="83"/>
        <v/>
      </c>
      <c r="N121" t="str">
        <f t="shared" si="84"/>
        <v>000</v>
      </c>
      <c r="O121" t="str">
        <f t="shared" si="85"/>
        <v/>
      </c>
      <c r="P121" t="str">
        <f t="shared" si="86"/>
        <v>000</v>
      </c>
      <c r="Q121" t="str">
        <f t="shared" si="87"/>
        <v/>
      </c>
      <c r="R121" t="str">
        <f t="shared" si="88"/>
        <v>000</v>
      </c>
      <c r="S121" t="str">
        <f t="shared" si="89"/>
        <v/>
      </c>
      <c r="T121" t="str">
        <f t="shared" si="90"/>
        <v>000</v>
      </c>
      <c r="U121" t="str">
        <f t="shared" si="91"/>
        <v/>
      </c>
      <c r="V121" t="str">
        <f t="shared" si="92"/>
        <v>000</v>
      </c>
      <c r="W121" t="str">
        <f t="shared" si="93"/>
        <v/>
      </c>
      <c r="X121" t="str">
        <f t="shared" si="94"/>
        <v>000</v>
      </c>
      <c r="Y121" t="str">
        <f t="shared" si="95"/>
        <v/>
      </c>
    </row>
    <row r="122" spans="1:25" x14ac:dyDescent="0.2">
      <c r="A122" s="1"/>
      <c r="B122" s="1" t="str">
        <f t="shared" si="72"/>
        <v>сум 0 тийин</v>
      </c>
      <c r="C122" s="1" t="str">
        <f t="shared" si="73"/>
        <v>000000000000000000000000000000</v>
      </c>
      <c r="D122">
        <f t="shared" si="74"/>
        <v>0</v>
      </c>
      <c r="E122">
        <f t="shared" si="75"/>
        <v>30</v>
      </c>
      <c r="F122" t="str">
        <f t="shared" si="76"/>
        <v>000</v>
      </c>
      <c r="G122" t="str">
        <f t="shared" si="77"/>
        <v xml:space="preserve">   </v>
      </c>
      <c r="H122" t="str">
        <f t="shared" si="78"/>
        <v>000</v>
      </c>
      <c r="I122" t="str">
        <f t="shared" si="79"/>
        <v/>
      </c>
      <c r="J122" t="str">
        <f t="shared" si="80"/>
        <v>000</v>
      </c>
      <c r="K122" t="str">
        <f t="shared" si="81"/>
        <v/>
      </c>
      <c r="L122" t="str">
        <f t="shared" si="82"/>
        <v>000</v>
      </c>
      <c r="M122" t="str">
        <f t="shared" si="83"/>
        <v/>
      </c>
      <c r="N122" t="str">
        <f t="shared" si="84"/>
        <v>000</v>
      </c>
      <c r="O122" t="str">
        <f t="shared" si="85"/>
        <v/>
      </c>
      <c r="P122" t="str">
        <f t="shared" si="86"/>
        <v>000</v>
      </c>
      <c r="Q122" t="str">
        <f t="shared" si="87"/>
        <v/>
      </c>
      <c r="R122" t="str">
        <f t="shared" si="88"/>
        <v>000</v>
      </c>
      <c r="S122" t="str">
        <f t="shared" si="89"/>
        <v/>
      </c>
      <c r="T122" t="str">
        <f t="shared" si="90"/>
        <v>000</v>
      </c>
      <c r="U122" t="str">
        <f t="shared" si="91"/>
        <v/>
      </c>
      <c r="V122" t="str">
        <f t="shared" si="92"/>
        <v>000</v>
      </c>
      <c r="W122" t="str">
        <f t="shared" si="93"/>
        <v/>
      </c>
      <c r="X122" t="str">
        <f t="shared" si="94"/>
        <v>000</v>
      </c>
      <c r="Y122" t="str">
        <f t="shared" si="95"/>
        <v/>
      </c>
    </row>
    <row r="123" spans="1:25" x14ac:dyDescent="0.2">
      <c r="A123" s="1"/>
      <c r="B123" s="1" t="str">
        <f t="shared" si="72"/>
        <v>сум 0 тийин</v>
      </c>
      <c r="C123" s="1" t="str">
        <f t="shared" si="73"/>
        <v>000000000000000000000000000000</v>
      </c>
      <c r="D123">
        <f t="shared" si="74"/>
        <v>0</v>
      </c>
      <c r="E123">
        <f t="shared" si="75"/>
        <v>30</v>
      </c>
      <c r="F123" t="str">
        <f t="shared" si="76"/>
        <v>000</v>
      </c>
      <c r="G123" t="str">
        <f t="shared" si="77"/>
        <v xml:space="preserve">   </v>
      </c>
      <c r="H123" t="str">
        <f t="shared" si="78"/>
        <v>000</v>
      </c>
      <c r="I123" t="str">
        <f t="shared" si="79"/>
        <v/>
      </c>
      <c r="J123" t="str">
        <f t="shared" si="80"/>
        <v>000</v>
      </c>
      <c r="K123" t="str">
        <f t="shared" si="81"/>
        <v/>
      </c>
      <c r="L123" t="str">
        <f t="shared" si="82"/>
        <v>000</v>
      </c>
      <c r="M123" t="str">
        <f t="shared" si="83"/>
        <v/>
      </c>
      <c r="N123" t="str">
        <f t="shared" si="84"/>
        <v>000</v>
      </c>
      <c r="O123" t="str">
        <f t="shared" si="85"/>
        <v/>
      </c>
      <c r="P123" t="str">
        <f t="shared" si="86"/>
        <v>000</v>
      </c>
      <c r="Q123" t="str">
        <f t="shared" si="87"/>
        <v/>
      </c>
      <c r="R123" t="str">
        <f t="shared" si="88"/>
        <v>000</v>
      </c>
      <c r="S123" t="str">
        <f t="shared" si="89"/>
        <v/>
      </c>
      <c r="T123" t="str">
        <f t="shared" si="90"/>
        <v>000</v>
      </c>
      <c r="U123" t="str">
        <f t="shared" si="91"/>
        <v/>
      </c>
      <c r="V123" t="str">
        <f t="shared" si="92"/>
        <v>000</v>
      </c>
      <c r="W123" t="str">
        <f t="shared" si="93"/>
        <v/>
      </c>
      <c r="X123" t="str">
        <f t="shared" si="94"/>
        <v>000</v>
      </c>
      <c r="Y123" t="str">
        <f t="shared" si="95"/>
        <v/>
      </c>
    </row>
    <row r="124" spans="1:25" x14ac:dyDescent="0.2">
      <c r="A124" s="1"/>
      <c r="B124" s="1" t="str">
        <f t="shared" si="72"/>
        <v>сум 0 тийин</v>
      </c>
      <c r="C124" s="1" t="str">
        <f t="shared" si="73"/>
        <v>000000000000000000000000000000</v>
      </c>
      <c r="D124">
        <f t="shared" si="74"/>
        <v>0</v>
      </c>
      <c r="E124">
        <f t="shared" si="75"/>
        <v>30</v>
      </c>
      <c r="F124" t="str">
        <f t="shared" si="76"/>
        <v>000</v>
      </c>
      <c r="G124" t="str">
        <f t="shared" si="77"/>
        <v xml:space="preserve">   </v>
      </c>
      <c r="H124" t="str">
        <f t="shared" si="78"/>
        <v>000</v>
      </c>
      <c r="I124" t="str">
        <f t="shared" si="79"/>
        <v/>
      </c>
      <c r="J124" t="str">
        <f t="shared" si="80"/>
        <v>000</v>
      </c>
      <c r="K124" t="str">
        <f t="shared" si="81"/>
        <v/>
      </c>
      <c r="L124" t="str">
        <f t="shared" si="82"/>
        <v>000</v>
      </c>
      <c r="M124" t="str">
        <f t="shared" si="83"/>
        <v/>
      </c>
      <c r="N124" t="str">
        <f t="shared" si="84"/>
        <v>000</v>
      </c>
      <c r="O124" t="str">
        <f t="shared" si="85"/>
        <v/>
      </c>
      <c r="P124" t="str">
        <f t="shared" si="86"/>
        <v>000</v>
      </c>
      <c r="Q124" t="str">
        <f t="shared" si="87"/>
        <v/>
      </c>
      <c r="R124" t="str">
        <f t="shared" si="88"/>
        <v>000</v>
      </c>
      <c r="S124" t="str">
        <f t="shared" si="89"/>
        <v/>
      </c>
      <c r="T124" t="str">
        <f t="shared" si="90"/>
        <v>000</v>
      </c>
      <c r="U124" t="str">
        <f t="shared" si="91"/>
        <v/>
      </c>
      <c r="V124" t="str">
        <f t="shared" si="92"/>
        <v>000</v>
      </c>
      <c r="W124" t="str">
        <f t="shared" si="93"/>
        <v/>
      </c>
      <c r="X124" t="str">
        <f t="shared" si="94"/>
        <v>000</v>
      </c>
      <c r="Y124" t="str">
        <f t="shared" si="95"/>
        <v/>
      </c>
    </row>
    <row r="125" spans="1:25" x14ac:dyDescent="0.2">
      <c r="A125" s="1"/>
      <c r="B125" s="1" t="str">
        <f t="shared" si="72"/>
        <v>сум 0 тийин</v>
      </c>
      <c r="C125" s="1" t="str">
        <f t="shared" si="73"/>
        <v>000000000000000000000000000000</v>
      </c>
      <c r="D125">
        <f t="shared" si="74"/>
        <v>0</v>
      </c>
      <c r="E125">
        <f t="shared" si="75"/>
        <v>30</v>
      </c>
      <c r="F125" t="str">
        <f t="shared" si="76"/>
        <v>000</v>
      </c>
      <c r="G125" t="str">
        <f t="shared" si="77"/>
        <v xml:space="preserve">   </v>
      </c>
      <c r="H125" t="str">
        <f t="shared" si="78"/>
        <v>000</v>
      </c>
      <c r="I125" t="str">
        <f t="shared" si="79"/>
        <v/>
      </c>
      <c r="J125" t="str">
        <f t="shared" si="80"/>
        <v>000</v>
      </c>
      <c r="K125" t="str">
        <f t="shared" si="81"/>
        <v/>
      </c>
      <c r="L125" t="str">
        <f t="shared" si="82"/>
        <v>000</v>
      </c>
      <c r="M125" t="str">
        <f t="shared" si="83"/>
        <v/>
      </c>
      <c r="N125" t="str">
        <f t="shared" si="84"/>
        <v>000</v>
      </c>
      <c r="O125" t="str">
        <f t="shared" si="85"/>
        <v/>
      </c>
      <c r="P125" t="str">
        <f t="shared" si="86"/>
        <v>000</v>
      </c>
      <c r="Q125" t="str">
        <f t="shared" si="87"/>
        <v/>
      </c>
      <c r="R125" t="str">
        <f t="shared" si="88"/>
        <v>000</v>
      </c>
      <c r="S125" t="str">
        <f t="shared" si="89"/>
        <v/>
      </c>
      <c r="T125" t="str">
        <f t="shared" si="90"/>
        <v>000</v>
      </c>
      <c r="U125" t="str">
        <f t="shared" si="91"/>
        <v/>
      </c>
      <c r="V125" t="str">
        <f t="shared" si="92"/>
        <v>000</v>
      </c>
      <c r="W125" t="str">
        <f t="shared" si="93"/>
        <v/>
      </c>
      <c r="X125" t="str">
        <f t="shared" si="94"/>
        <v>000</v>
      </c>
      <c r="Y125" t="str">
        <f t="shared" si="95"/>
        <v/>
      </c>
    </row>
    <row r="126" spans="1:25" x14ac:dyDescent="0.2">
      <c r="A126" s="1"/>
      <c r="B126" s="1" t="str">
        <f t="shared" si="72"/>
        <v>сум 0 тийин</v>
      </c>
      <c r="C126" s="1" t="str">
        <f t="shared" si="73"/>
        <v>000000000000000000000000000000</v>
      </c>
      <c r="D126">
        <f t="shared" si="74"/>
        <v>0</v>
      </c>
      <c r="E126">
        <f t="shared" si="75"/>
        <v>30</v>
      </c>
      <c r="F126" t="str">
        <f t="shared" si="76"/>
        <v>000</v>
      </c>
      <c r="G126" t="str">
        <f t="shared" si="77"/>
        <v xml:space="preserve">   </v>
      </c>
      <c r="H126" t="str">
        <f t="shared" si="78"/>
        <v>000</v>
      </c>
      <c r="I126" t="str">
        <f t="shared" si="79"/>
        <v/>
      </c>
      <c r="J126" t="str">
        <f t="shared" si="80"/>
        <v>000</v>
      </c>
      <c r="K126" t="str">
        <f t="shared" si="81"/>
        <v/>
      </c>
      <c r="L126" t="str">
        <f t="shared" si="82"/>
        <v>000</v>
      </c>
      <c r="M126" t="str">
        <f t="shared" si="83"/>
        <v/>
      </c>
      <c r="N126" t="str">
        <f t="shared" si="84"/>
        <v>000</v>
      </c>
      <c r="O126" t="str">
        <f t="shared" si="85"/>
        <v/>
      </c>
      <c r="P126" t="str">
        <f t="shared" si="86"/>
        <v>000</v>
      </c>
      <c r="Q126" t="str">
        <f t="shared" si="87"/>
        <v/>
      </c>
      <c r="R126" t="str">
        <f t="shared" si="88"/>
        <v>000</v>
      </c>
      <c r="S126" t="str">
        <f t="shared" si="89"/>
        <v/>
      </c>
      <c r="T126" t="str">
        <f t="shared" si="90"/>
        <v>000</v>
      </c>
      <c r="U126" t="str">
        <f t="shared" si="91"/>
        <v/>
      </c>
      <c r="V126" t="str">
        <f t="shared" si="92"/>
        <v>000</v>
      </c>
      <c r="W126" t="str">
        <f t="shared" si="93"/>
        <v/>
      </c>
      <c r="X126" t="str">
        <f t="shared" si="94"/>
        <v>000</v>
      </c>
      <c r="Y126" t="str">
        <f t="shared" si="95"/>
        <v/>
      </c>
    </row>
    <row r="127" spans="1:25" x14ac:dyDescent="0.2">
      <c r="A127" s="1"/>
      <c r="B127" s="1" t="str">
        <f t="shared" si="72"/>
        <v>сум 0 тийин</v>
      </c>
      <c r="C127" s="1" t="str">
        <f t="shared" si="73"/>
        <v>000000000000000000000000000000</v>
      </c>
      <c r="D127">
        <f t="shared" si="74"/>
        <v>0</v>
      </c>
      <c r="E127">
        <f t="shared" si="75"/>
        <v>30</v>
      </c>
      <c r="F127" t="str">
        <f t="shared" si="76"/>
        <v>000</v>
      </c>
      <c r="G127" t="str">
        <f t="shared" si="77"/>
        <v xml:space="preserve">   </v>
      </c>
      <c r="H127" t="str">
        <f t="shared" si="78"/>
        <v>000</v>
      </c>
      <c r="I127" t="str">
        <f t="shared" si="79"/>
        <v/>
      </c>
      <c r="J127" t="str">
        <f t="shared" si="80"/>
        <v>000</v>
      </c>
      <c r="K127" t="str">
        <f t="shared" si="81"/>
        <v/>
      </c>
      <c r="L127" t="str">
        <f t="shared" si="82"/>
        <v>000</v>
      </c>
      <c r="M127" t="str">
        <f t="shared" si="83"/>
        <v/>
      </c>
      <c r="N127" t="str">
        <f t="shared" si="84"/>
        <v>000</v>
      </c>
      <c r="O127" t="str">
        <f t="shared" si="85"/>
        <v/>
      </c>
      <c r="P127" t="str">
        <f t="shared" si="86"/>
        <v>000</v>
      </c>
      <c r="Q127" t="str">
        <f t="shared" si="87"/>
        <v/>
      </c>
      <c r="R127" t="str">
        <f t="shared" si="88"/>
        <v>000</v>
      </c>
      <c r="S127" t="str">
        <f t="shared" si="89"/>
        <v/>
      </c>
      <c r="T127" t="str">
        <f t="shared" si="90"/>
        <v>000</v>
      </c>
      <c r="U127" t="str">
        <f t="shared" si="91"/>
        <v/>
      </c>
      <c r="V127" t="str">
        <f t="shared" si="92"/>
        <v>000</v>
      </c>
      <c r="W127" t="str">
        <f t="shared" si="93"/>
        <v/>
      </c>
      <c r="X127" t="str">
        <f t="shared" si="94"/>
        <v>000</v>
      </c>
      <c r="Y127" t="str">
        <f t="shared" si="95"/>
        <v/>
      </c>
    </row>
    <row r="128" spans="1:25" x14ac:dyDescent="0.2">
      <c r="A128" s="1"/>
      <c r="B128" s="1" t="str">
        <f t="shared" si="72"/>
        <v>сум 0 тийин</v>
      </c>
      <c r="C128" s="1" t="str">
        <f t="shared" si="73"/>
        <v>000000000000000000000000000000</v>
      </c>
      <c r="D128">
        <f t="shared" si="74"/>
        <v>0</v>
      </c>
      <c r="E128">
        <f t="shared" si="75"/>
        <v>30</v>
      </c>
      <c r="F128" t="str">
        <f t="shared" si="76"/>
        <v>000</v>
      </c>
      <c r="G128" t="str">
        <f t="shared" si="77"/>
        <v xml:space="preserve">   </v>
      </c>
      <c r="H128" t="str">
        <f t="shared" si="78"/>
        <v>000</v>
      </c>
      <c r="I128" t="str">
        <f t="shared" si="79"/>
        <v/>
      </c>
      <c r="J128" t="str">
        <f t="shared" si="80"/>
        <v>000</v>
      </c>
      <c r="K128" t="str">
        <f t="shared" si="81"/>
        <v/>
      </c>
      <c r="L128" t="str">
        <f t="shared" si="82"/>
        <v>000</v>
      </c>
      <c r="M128" t="str">
        <f t="shared" si="83"/>
        <v/>
      </c>
      <c r="N128" t="str">
        <f t="shared" si="84"/>
        <v>000</v>
      </c>
      <c r="O128" t="str">
        <f t="shared" si="85"/>
        <v/>
      </c>
      <c r="P128" t="str">
        <f t="shared" si="86"/>
        <v>000</v>
      </c>
      <c r="Q128" t="str">
        <f t="shared" si="87"/>
        <v/>
      </c>
      <c r="R128" t="str">
        <f t="shared" si="88"/>
        <v>000</v>
      </c>
      <c r="S128" t="str">
        <f t="shared" si="89"/>
        <v/>
      </c>
      <c r="T128" t="str">
        <f t="shared" si="90"/>
        <v>000</v>
      </c>
      <c r="U128" t="str">
        <f t="shared" si="91"/>
        <v/>
      </c>
      <c r="V128" t="str">
        <f t="shared" si="92"/>
        <v>000</v>
      </c>
      <c r="W128" t="str">
        <f t="shared" si="93"/>
        <v/>
      </c>
      <c r="X128" t="str">
        <f t="shared" si="94"/>
        <v>000</v>
      </c>
      <c r="Y128" t="str">
        <f t="shared" si="95"/>
        <v/>
      </c>
    </row>
    <row r="129" spans="1:25" x14ac:dyDescent="0.2">
      <c r="A129" s="1"/>
      <c r="B129" s="1" t="str">
        <f t="shared" si="72"/>
        <v>сум 0 тийин</v>
      </c>
      <c r="C129" s="1" t="str">
        <f t="shared" si="73"/>
        <v>000000000000000000000000000000</v>
      </c>
      <c r="D129">
        <f t="shared" si="74"/>
        <v>0</v>
      </c>
      <c r="E129">
        <f t="shared" si="75"/>
        <v>30</v>
      </c>
      <c r="F129" t="str">
        <f t="shared" si="76"/>
        <v>000</v>
      </c>
      <c r="G129" t="str">
        <f t="shared" si="77"/>
        <v xml:space="preserve">   </v>
      </c>
      <c r="H129" t="str">
        <f t="shared" si="78"/>
        <v>000</v>
      </c>
      <c r="I129" t="str">
        <f t="shared" si="79"/>
        <v/>
      </c>
      <c r="J129" t="str">
        <f t="shared" si="80"/>
        <v>000</v>
      </c>
      <c r="K129" t="str">
        <f t="shared" si="81"/>
        <v/>
      </c>
      <c r="L129" t="str">
        <f t="shared" si="82"/>
        <v>000</v>
      </c>
      <c r="M129" t="str">
        <f t="shared" si="83"/>
        <v/>
      </c>
      <c r="N129" t="str">
        <f t="shared" si="84"/>
        <v>000</v>
      </c>
      <c r="O129" t="str">
        <f t="shared" si="85"/>
        <v/>
      </c>
      <c r="P129" t="str">
        <f t="shared" si="86"/>
        <v>000</v>
      </c>
      <c r="Q129" t="str">
        <f t="shared" si="87"/>
        <v/>
      </c>
      <c r="R129" t="str">
        <f t="shared" si="88"/>
        <v>000</v>
      </c>
      <c r="S129" t="str">
        <f t="shared" si="89"/>
        <v/>
      </c>
      <c r="T129" t="str">
        <f t="shared" si="90"/>
        <v>000</v>
      </c>
      <c r="U129" t="str">
        <f t="shared" si="91"/>
        <v/>
      </c>
      <c r="V129" t="str">
        <f t="shared" si="92"/>
        <v>000</v>
      </c>
      <c r="W129" t="str">
        <f t="shared" si="93"/>
        <v/>
      </c>
      <c r="X129" t="str">
        <f t="shared" si="94"/>
        <v>000</v>
      </c>
      <c r="Y129" t="str">
        <f t="shared" si="95"/>
        <v/>
      </c>
    </row>
    <row r="130" spans="1:25" x14ac:dyDescent="0.2">
      <c r="A130" s="1"/>
      <c r="B130" s="1" t="str">
        <f t="shared" si="72"/>
        <v>сум 0 тийин</v>
      </c>
      <c r="C130" s="1" t="str">
        <f t="shared" si="73"/>
        <v>000000000000000000000000000000</v>
      </c>
      <c r="D130">
        <f t="shared" si="74"/>
        <v>0</v>
      </c>
      <c r="E130">
        <f t="shared" si="75"/>
        <v>30</v>
      </c>
      <c r="F130" t="str">
        <f t="shared" si="76"/>
        <v>000</v>
      </c>
      <c r="G130" t="str">
        <f t="shared" si="77"/>
        <v xml:space="preserve">   </v>
      </c>
      <c r="H130" t="str">
        <f t="shared" si="78"/>
        <v>000</v>
      </c>
      <c r="I130" t="str">
        <f t="shared" si="79"/>
        <v/>
      </c>
      <c r="J130" t="str">
        <f t="shared" si="80"/>
        <v>000</v>
      </c>
      <c r="K130" t="str">
        <f t="shared" si="81"/>
        <v/>
      </c>
      <c r="L130" t="str">
        <f t="shared" si="82"/>
        <v>000</v>
      </c>
      <c r="M130" t="str">
        <f t="shared" si="83"/>
        <v/>
      </c>
      <c r="N130" t="str">
        <f t="shared" si="84"/>
        <v>000</v>
      </c>
      <c r="O130" t="str">
        <f t="shared" si="85"/>
        <v/>
      </c>
      <c r="P130" t="str">
        <f t="shared" si="86"/>
        <v>000</v>
      </c>
      <c r="Q130" t="str">
        <f t="shared" si="87"/>
        <v/>
      </c>
      <c r="R130" t="str">
        <f t="shared" si="88"/>
        <v>000</v>
      </c>
      <c r="S130" t="str">
        <f t="shared" si="89"/>
        <v/>
      </c>
      <c r="T130" t="str">
        <f t="shared" si="90"/>
        <v>000</v>
      </c>
      <c r="U130" t="str">
        <f t="shared" si="91"/>
        <v/>
      </c>
      <c r="V130" t="str">
        <f t="shared" si="92"/>
        <v>000</v>
      </c>
      <c r="W130" t="str">
        <f t="shared" si="93"/>
        <v/>
      </c>
      <c r="X130" t="str">
        <f t="shared" si="94"/>
        <v>000</v>
      </c>
      <c r="Y130" t="str">
        <f t="shared" si="95"/>
        <v/>
      </c>
    </row>
    <row r="131" spans="1:25" x14ac:dyDescent="0.2">
      <c r="A131" s="1"/>
      <c r="B131" s="1" t="str">
        <f t="shared" si="72"/>
        <v>сум 0 тийин</v>
      </c>
      <c r="C131" s="1" t="str">
        <f t="shared" si="73"/>
        <v>000000000000000000000000000000</v>
      </c>
      <c r="D131">
        <f t="shared" si="74"/>
        <v>0</v>
      </c>
      <c r="E131">
        <f t="shared" si="75"/>
        <v>30</v>
      </c>
      <c r="F131" t="str">
        <f t="shared" si="76"/>
        <v>000</v>
      </c>
      <c r="G131" t="str">
        <f t="shared" si="77"/>
        <v xml:space="preserve">   </v>
      </c>
      <c r="H131" t="str">
        <f t="shared" si="78"/>
        <v>000</v>
      </c>
      <c r="I131" t="str">
        <f t="shared" si="79"/>
        <v/>
      </c>
      <c r="J131" t="str">
        <f t="shared" si="80"/>
        <v>000</v>
      </c>
      <c r="K131" t="str">
        <f t="shared" si="81"/>
        <v/>
      </c>
      <c r="L131" t="str">
        <f t="shared" si="82"/>
        <v>000</v>
      </c>
      <c r="M131" t="str">
        <f t="shared" si="83"/>
        <v/>
      </c>
      <c r="N131" t="str">
        <f t="shared" si="84"/>
        <v>000</v>
      </c>
      <c r="O131" t="str">
        <f t="shared" si="85"/>
        <v/>
      </c>
      <c r="P131" t="str">
        <f t="shared" si="86"/>
        <v>000</v>
      </c>
      <c r="Q131" t="str">
        <f t="shared" si="87"/>
        <v/>
      </c>
      <c r="R131" t="str">
        <f t="shared" si="88"/>
        <v>000</v>
      </c>
      <c r="S131" t="str">
        <f t="shared" si="89"/>
        <v/>
      </c>
      <c r="T131" t="str">
        <f t="shared" si="90"/>
        <v>000</v>
      </c>
      <c r="U131" t="str">
        <f t="shared" si="91"/>
        <v/>
      </c>
      <c r="V131" t="str">
        <f t="shared" si="92"/>
        <v>000</v>
      </c>
      <c r="W131" t="str">
        <f t="shared" si="93"/>
        <v/>
      </c>
      <c r="X131" t="str">
        <f t="shared" si="94"/>
        <v>000</v>
      </c>
      <c r="Y131" t="str">
        <f t="shared" si="95"/>
        <v/>
      </c>
    </row>
    <row r="132" spans="1:25" x14ac:dyDescent="0.2">
      <c r="A132" s="1"/>
      <c r="B132" s="1" t="str">
        <f t="shared" ref="B132:B147" si="96">TRIM(Y132&amp;W132&amp;U132&amp;S132&amp;Q132&amp;O132&amp;M132&amp;K132&amp;I132&amp;G132&amp;" сум "&amp;ROUND((ABS(A132)-INT(ABS(A132)))*100,0)&amp;" тийин")</f>
        <v>сум 0 тийин</v>
      </c>
      <c r="C132" s="1" t="str">
        <f t="shared" ref="C132:C147" si="97">RIGHT("000000000000000000000000000000"&amp;INT(ABS(A132)),30)</f>
        <v>000000000000000000000000000000</v>
      </c>
      <c r="D132">
        <f t="shared" ref="D132:D147" si="98">INT((ABS(A132)-INT(ABS(A132)))*100)</f>
        <v>0</v>
      </c>
      <c r="E132">
        <f t="shared" ref="E132:E147" si="99">LEN(C132)</f>
        <v>30</v>
      </c>
      <c r="F132" t="str">
        <f t="shared" ref="F132:F147" si="100">MID(C132,E132-2,3)</f>
        <v>000</v>
      </c>
      <c r="G132" t="str">
        <f t="shared" ref="G132:G147" si="101">" "&amp;IF(MID(F132,1,1)="0","", INDEX(C$1:K$1,MID(F132,1,1))&amp;" юз")&amp;" "&amp;IF(MID(F132,2,1)="0","", INDEX(C$2:K$2,MID(F132,2,1)))&amp;" "&amp;IF(MID(F132,3,1)="0","", INDEX(C$1:K$1,MID(F132,3,1)))</f>
        <v xml:space="preserve">   </v>
      </c>
      <c r="H132" t="str">
        <f t="shared" ref="H132:H147" si="102">MID(C132,E132-5,3)</f>
        <v>000</v>
      </c>
      <c r="I132" t="str">
        <f t="shared" ref="I132:I147" si="103">IF(H132="000",""," "&amp;IF(MID(H132,1,1)="0","",INDEX(C$1:K$1,MID(H132,1,1))&amp;" юз")&amp;" "&amp;IF(MID(H132,2,1)="0","",INDEX(C$2:K$2,MID(H132,2,1)))&amp;" "&amp;IF(MID(H132,3,1)="0","",INDEX(C$1:K$1,MID(H132,3,1)))&amp;" минг")</f>
        <v/>
      </c>
      <c r="J132" t="str">
        <f t="shared" ref="J132:J147" si="104">MID(C132,E132-8,3)</f>
        <v>000</v>
      </c>
      <c r="K132" t="str">
        <f t="shared" ref="K132:K147" si="105">IF(J132="000",""," "&amp;IF(MID(J132,1,1)="0","", INDEX(C$1:K$1,MID(J132,1,1))&amp;" юз")&amp;" "&amp;IF(MID(J132,2,1)="0","", INDEX(C$2:K$2,MID(J132,2,1)))&amp;" "&amp;IF(MID(J132,3,1)="0","", INDEX(C$1:K$1,MID(J132,3,1)))&amp;" миллион")</f>
        <v/>
      </c>
      <c r="L132" t="str">
        <f t="shared" ref="L132:L147" si="106">MID(C132,E132-11,3)</f>
        <v>000</v>
      </c>
      <c r="M132" t="str">
        <f t="shared" ref="M132:M147" si="107">IF(L132="000",""," "&amp;IF(MID(L132,1,1)="0","",INDEX(C$1:K$1,MID(L132,1,1))&amp;" юз")&amp;" "&amp;IF(MID(L132,2,1)="0","",INDEX(C$2:K$2,MID(L132,2,1)))&amp;" "&amp;IF(MID(L132,3,1)="0","",INDEX(C$1:K$1,MID(L132,3,1)))&amp;" миллиард")</f>
        <v/>
      </c>
      <c r="N132" t="str">
        <f t="shared" ref="N132:N147" si="108">MID(C132,E132-14,3)</f>
        <v>000</v>
      </c>
      <c r="O132" t="str">
        <f t="shared" ref="O132:O147" si="109">IF(N132="000",""," "&amp;IF(MID(N132,1,1)="0","", INDEX(C$1:K$1,MID(N132,1,1))&amp;" юз")&amp;" "&amp;IF(MID(N132,2,1)="0","", INDEX(C$2:K$2,MID(N132,2,1)))&amp;" "&amp;IF(MID(N132,3,1)="0","", INDEX(C$1:K$1,MID(N132,3,1)))&amp;" триллион")</f>
        <v/>
      </c>
      <c r="P132" t="str">
        <f t="shared" ref="P132:P147" si="110">MID(C132,E132-17,3)</f>
        <v>000</v>
      </c>
      <c r="Q132" t="str">
        <f t="shared" ref="Q132:Q147" si="111">IF(P132="000",""," "&amp;IF(MID(P132,1,1)="0","", INDEX(C$1:K$1,MID(P132,1,1))&amp;" юз")&amp;" "&amp;IF(MID(P132,2,1)="0","", INDEX(C$2:K$2,MID(P132,2,1)))&amp;" "&amp;IF(MID(P132,3,1)="0","", INDEX(C$1:K$1,MID(P132,3,1)))&amp;" триллиард")</f>
        <v/>
      </c>
      <c r="R132" t="str">
        <f t="shared" ref="R132:R147" si="112">MID(C132,E132-20,3)</f>
        <v>000</v>
      </c>
      <c r="S132" t="str">
        <f t="shared" ref="S132:S147" si="113">IF(R132="000",""," "&amp;IF(MID(R132,1,1)="0","", INDEX(C$1:K$1,MID(R132,1,1))&amp;" юз")&amp;" "&amp;IF(MID(R132,2,1)="0","", INDEX(C$2:K$2,MID(R132,2,1)))&amp;" "&amp;IF(MID(R132,3,1)="0","", INDEX(C$1:K$1,MID(R132,3,1)))&amp;" квадриллион")</f>
        <v/>
      </c>
      <c r="T132" t="str">
        <f t="shared" ref="T132:T147" si="114">MID(C132,E132-23,3)</f>
        <v>000</v>
      </c>
      <c r="U132" t="str">
        <f t="shared" ref="U132:U147" si="115">IF(T132="000",""," "&amp;IF(MID(T132,1,1)="0","", INDEX(C$1:K$1,MID(T132,1,1))&amp;" юз")&amp;" "&amp;IF(MID(T132,2,1)="0","", INDEX(C$2:K$2,MID(T132,2,1)))&amp;" "&amp;IF(MID(T132,3,1)="0","", INDEX(C$1:K$1,MID(T132,3,1)))&amp;" квадриллиард")</f>
        <v/>
      </c>
      <c r="V132" t="str">
        <f t="shared" ref="V132:V147" si="116">MID(C132,E132-26,3)</f>
        <v>000</v>
      </c>
      <c r="W132" t="str">
        <f t="shared" ref="W132:W147" si="117">IF(V132="000",""," "&amp;IF(MID(V132,1,1)="0","", INDEX(C$1:K$1,MID(V132,1,1))&amp;" юз")&amp;" "&amp;IF(MID(V132,2,1)="0","", INDEX(C$2:K$2,MID(V132,2,1)))&amp;" "&amp;IF(MID(V132,3,1)="0","", INDEX(C$1:K$1,MID(V132,3,1)))&amp;" квинтиллион")</f>
        <v/>
      </c>
      <c r="X132" t="str">
        <f t="shared" ref="X132:X147" si="118">MID(C132,E132-29,3)</f>
        <v>000</v>
      </c>
      <c r="Y132" t="str">
        <f t="shared" ref="Y132:Y147" si="119"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/>
      </c>
    </row>
    <row r="133" spans="1:25" x14ac:dyDescent="0.2">
      <c r="A133" s="1"/>
      <c r="B133" s="1" t="str">
        <f t="shared" si="96"/>
        <v>сум 0 тийин</v>
      </c>
      <c r="C133" s="1" t="str">
        <f t="shared" si="97"/>
        <v>000000000000000000000000000000</v>
      </c>
      <c r="D133">
        <f t="shared" si="98"/>
        <v>0</v>
      </c>
      <c r="E133">
        <f t="shared" si="99"/>
        <v>30</v>
      </c>
      <c r="F133" t="str">
        <f t="shared" si="100"/>
        <v>000</v>
      </c>
      <c r="G133" t="str">
        <f t="shared" si="101"/>
        <v xml:space="preserve">   </v>
      </c>
      <c r="H133" t="str">
        <f t="shared" si="102"/>
        <v>000</v>
      </c>
      <c r="I133" t="str">
        <f t="shared" si="103"/>
        <v/>
      </c>
      <c r="J133" t="str">
        <f t="shared" si="104"/>
        <v>000</v>
      </c>
      <c r="K133" t="str">
        <f t="shared" si="105"/>
        <v/>
      </c>
      <c r="L133" t="str">
        <f t="shared" si="106"/>
        <v>000</v>
      </c>
      <c r="M133" t="str">
        <f t="shared" si="107"/>
        <v/>
      </c>
      <c r="N133" t="str">
        <f t="shared" si="108"/>
        <v>000</v>
      </c>
      <c r="O133" t="str">
        <f t="shared" si="109"/>
        <v/>
      </c>
      <c r="P133" t="str">
        <f t="shared" si="110"/>
        <v>000</v>
      </c>
      <c r="Q133" t="str">
        <f t="shared" si="111"/>
        <v/>
      </c>
      <c r="R133" t="str">
        <f t="shared" si="112"/>
        <v>000</v>
      </c>
      <c r="S133" t="str">
        <f t="shared" si="113"/>
        <v/>
      </c>
      <c r="T133" t="str">
        <f t="shared" si="114"/>
        <v>000</v>
      </c>
      <c r="U133" t="str">
        <f t="shared" si="115"/>
        <v/>
      </c>
      <c r="V133" t="str">
        <f t="shared" si="116"/>
        <v>000</v>
      </c>
      <c r="W133" t="str">
        <f t="shared" si="117"/>
        <v/>
      </c>
      <c r="X133" t="str">
        <f t="shared" si="118"/>
        <v>000</v>
      </c>
      <c r="Y133" t="str">
        <f t="shared" si="119"/>
        <v/>
      </c>
    </row>
    <row r="134" spans="1:25" x14ac:dyDescent="0.2">
      <c r="A134" s="1"/>
      <c r="B134" s="1" t="str">
        <f t="shared" si="96"/>
        <v>сум 0 тийин</v>
      </c>
      <c r="C134" s="1" t="str">
        <f t="shared" si="97"/>
        <v>000000000000000000000000000000</v>
      </c>
      <c r="D134">
        <f t="shared" si="98"/>
        <v>0</v>
      </c>
      <c r="E134">
        <f t="shared" si="99"/>
        <v>30</v>
      </c>
      <c r="F134" t="str">
        <f t="shared" si="100"/>
        <v>000</v>
      </c>
      <c r="G134" t="str">
        <f t="shared" si="101"/>
        <v xml:space="preserve">   </v>
      </c>
      <c r="H134" t="str">
        <f t="shared" si="102"/>
        <v>000</v>
      </c>
      <c r="I134" t="str">
        <f t="shared" si="103"/>
        <v/>
      </c>
      <c r="J134" t="str">
        <f t="shared" si="104"/>
        <v>000</v>
      </c>
      <c r="K134" t="str">
        <f t="shared" si="105"/>
        <v/>
      </c>
      <c r="L134" t="str">
        <f t="shared" si="106"/>
        <v>000</v>
      </c>
      <c r="M134" t="str">
        <f t="shared" si="107"/>
        <v/>
      </c>
      <c r="N134" t="str">
        <f t="shared" si="108"/>
        <v>000</v>
      </c>
      <c r="O134" t="str">
        <f t="shared" si="109"/>
        <v/>
      </c>
      <c r="P134" t="str">
        <f t="shared" si="110"/>
        <v>000</v>
      </c>
      <c r="Q134" t="str">
        <f t="shared" si="111"/>
        <v/>
      </c>
      <c r="R134" t="str">
        <f t="shared" si="112"/>
        <v>000</v>
      </c>
      <c r="S134" t="str">
        <f t="shared" si="113"/>
        <v/>
      </c>
      <c r="T134" t="str">
        <f t="shared" si="114"/>
        <v>000</v>
      </c>
      <c r="U134" t="str">
        <f t="shared" si="115"/>
        <v/>
      </c>
      <c r="V134" t="str">
        <f t="shared" si="116"/>
        <v>000</v>
      </c>
      <c r="W134" t="str">
        <f t="shared" si="117"/>
        <v/>
      </c>
      <c r="X134" t="str">
        <f t="shared" si="118"/>
        <v>000</v>
      </c>
      <c r="Y134" t="str">
        <f t="shared" si="119"/>
        <v/>
      </c>
    </row>
    <row r="135" spans="1:25" x14ac:dyDescent="0.2">
      <c r="A135" s="1"/>
      <c r="B135" s="1" t="str">
        <f t="shared" si="96"/>
        <v>сум 0 тийин</v>
      </c>
      <c r="C135" s="1" t="str">
        <f t="shared" si="97"/>
        <v>000000000000000000000000000000</v>
      </c>
      <c r="D135">
        <f t="shared" si="98"/>
        <v>0</v>
      </c>
      <c r="E135">
        <f t="shared" si="99"/>
        <v>30</v>
      </c>
      <c r="F135" t="str">
        <f t="shared" si="100"/>
        <v>000</v>
      </c>
      <c r="G135" t="str">
        <f t="shared" si="101"/>
        <v xml:space="preserve">   </v>
      </c>
      <c r="H135" t="str">
        <f t="shared" si="102"/>
        <v>000</v>
      </c>
      <c r="I135" t="str">
        <f t="shared" si="103"/>
        <v/>
      </c>
      <c r="J135" t="str">
        <f t="shared" si="104"/>
        <v>000</v>
      </c>
      <c r="K135" t="str">
        <f t="shared" si="105"/>
        <v/>
      </c>
      <c r="L135" t="str">
        <f t="shared" si="106"/>
        <v>000</v>
      </c>
      <c r="M135" t="str">
        <f t="shared" si="107"/>
        <v/>
      </c>
      <c r="N135" t="str">
        <f t="shared" si="108"/>
        <v>000</v>
      </c>
      <c r="O135" t="str">
        <f t="shared" si="109"/>
        <v/>
      </c>
      <c r="P135" t="str">
        <f t="shared" si="110"/>
        <v>000</v>
      </c>
      <c r="Q135" t="str">
        <f t="shared" si="111"/>
        <v/>
      </c>
      <c r="R135" t="str">
        <f t="shared" si="112"/>
        <v>000</v>
      </c>
      <c r="S135" t="str">
        <f t="shared" si="113"/>
        <v/>
      </c>
      <c r="T135" t="str">
        <f t="shared" si="114"/>
        <v>000</v>
      </c>
      <c r="U135" t="str">
        <f t="shared" si="115"/>
        <v/>
      </c>
      <c r="V135" t="str">
        <f t="shared" si="116"/>
        <v>000</v>
      </c>
      <c r="W135" t="str">
        <f t="shared" si="117"/>
        <v/>
      </c>
      <c r="X135" t="str">
        <f t="shared" si="118"/>
        <v>000</v>
      </c>
      <c r="Y135" t="str">
        <f t="shared" si="119"/>
        <v/>
      </c>
    </row>
    <row r="136" spans="1:25" x14ac:dyDescent="0.2">
      <c r="A136" s="1"/>
      <c r="B136" s="1" t="str">
        <f t="shared" si="96"/>
        <v>сум 0 тийин</v>
      </c>
      <c r="C136" s="1" t="str">
        <f t="shared" si="97"/>
        <v>000000000000000000000000000000</v>
      </c>
      <c r="D136">
        <f t="shared" si="98"/>
        <v>0</v>
      </c>
      <c r="E136">
        <f t="shared" si="99"/>
        <v>30</v>
      </c>
      <c r="F136" t="str">
        <f t="shared" si="100"/>
        <v>000</v>
      </c>
      <c r="G136" t="str">
        <f t="shared" si="101"/>
        <v xml:space="preserve">   </v>
      </c>
      <c r="H136" t="str">
        <f t="shared" si="102"/>
        <v>000</v>
      </c>
      <c r="I136" t="str">
        <f t="shared" si="103"/>
        <v/>
      </c>
      <c r="J136" t="str">
        <f t="shared" si="104"/>
        <v>000</v>
      </c>
      <c r="K136" t="str">
        <f t="shared" si="105"/>
        <v/>
      </c>
      <c r="L136" t="str">
        <f t="shared" si="106"/>
        <v>000</v>
      </c>
      <c r="M136" t="str">
        <f t="shared" si="107"/>
        <v/>
      </c>
      <c r="N136" t="str">
        <f t="shared" si="108"/>
        <v>000</v>
      </c>
      <c r="O136" t="str">
        <f t="shared" si="109"/>
        <v/>
      </c>
      <c r="P136" t="str">
        <f t="shared" si="110"/>
        <v>000</v>
      </c>
      <c r="Q136" t="str">
        <f t="shared" si="111"/>
        <v/>
      </c>
      <c r="R136" t="str">
        <f t="shared" si="112"/>
        <v>000</v>
      </c>
      <c r="S136" t="str">
        <f t="shared" si="113"/>
        <v/>
      </c>
      <c r="T136" t="str">
        <f t="shared" si="114"/>
        <v>000</v>
      </c>
      <c r="U136" t="str">
        <f t="shared" si="115"/>
        <v/>
      </c>
      <c r="V136" t="str">
        <f t="shared" si="116"/>
        <v>000</v>
      </c>
      <c r="W136" t="str">
        <f t="shared" si="117"/>
        <v/>
      </c>
      <c r="X136" t="str">
        <f t="shared" si="118"/>
        <v>000</v>
      </c>
      <c r="Y136" t="str">
        <f t="shared" si="119"/>
        <v/>
      </c>
    </row>
    <row r="137" spans="1:25" x14ac:dyDescent="0.2">
      <c r="A137" s="1"/>
      <c r="B137" s="1" t="str">
        <f t="shared" si="96"/>
        <v>сум 0 тийин</v>
      </c>
      <c r="C137" s="1" t="str">
        <f t="shared" si="97"/>
        <v>000000000000000000000000000000</v>
      </c>
      <c r="D137">
        <f t="shared" si="98"/>
        <v>0</v>
      </c>
      <c r="E137">
        <f t="shared" si="99"/>
        <v>30</v>
      </c>
      <c r="F137" t="str">
        <f t="shared" si="100"/>
        <v>000</v>
      </c>
      <c r="G137" t="str">
        <f t="shared" si="101"/>
        <v xml:space="preserve">   </v>
      </c>
      <c r="H137" t="str">
        <f t="shared" si="102"/>
        <v>000</v>
      </c>
      <c r="I137" t="str">
        <f t="shared" si="103"/>
        <v/>
      </c>
      <c r="J137" t="str">
        <f t="shared" si="104"/>
        <v>000</v>
      </c>
      <c r="K137" t="str">
        <f t="shared" si="105"/>
        <v/>
      </c>
      <c r="L137" t="str">
        <f t="shared" si="106"/>
        <v>000</v>
      </c>
      <c r="M137" t="str">
        <f t="shared" si="107"/>
        <v/>
      </c>
      <c r="N137" t="str">
        <f t="shared" si="108"/>
        <v>000</v>
      </c>
      <c r="O137" t="str">
        <f t="shared" si="109"/>
        <v/>
      </c>
      <c r="P137" t="str">
        <f t="shared" si="110"/>
        <v>000</v>
      </c>
      <c r="Q137" t="str">
        <f t="shared" si="111"/>
        <v/>
      </c>
      <c r="R137" t="str">
        <f t="shared" si="112"/>
        <v>000</v>
      </c>
      <c r="S137" t="str">
        <f t="shared" si="113"/>
        <v/>
      </c>
      <c r="T137" t="str">
        <f t="shared" si="114"/>
        <v>000</v>
      </c>
      <c r="U137" t="str">
        <f t="shared" si="115"/>
        <v/>
      </c>
      <c r="V137" t="str">
        <f t="shared" si="116"/>
        <v>000</v>
      </c>
      <c r="W137" t="str">
        <f t="shared" si="117"/>
        <v/>
      </c>
      <c r="X137" t="str">
        <f t="shared" si="118"/>
        <v>000</v>
      </c>
      <c r="Y137" t="str">
        <f t="shared" si="119"/>
        <v/>
      </c>
    </row>
    <row r="138" spans="1:25" x14ac:dyDescent="0.2">
      <c r="A138" s="1"/>
      <c r="B138" s="1" t="str">
        <f t="shared" si="96"/>
        <v>сум 0 тийин</v>
      </c>
      <c r="C138" s="1" t="str">
        <f t="shared" si="97"/>
        <v>000000000000000000000000000000</v>
      </c>
      <c r="D138">
        <f t="shared" si="98"/>
        <v>0</v>
      </c>
      <c r="E138">
        <f t="shared" si="99"/>
        <v>30</v>
      </c>
      <c r="F138" t="str">
        <f t="shared" si="100"/>
        <v>000</v>
      </c>
      <c r="G138" t="str">
        <f t="shared" si="101"/>
        <v xml:space="preserve">   </v>
      </c>
      <c r="H138" t="str">
        <f t="shared" si="102"/>
        <v>000</v>
      </c>
      <c r="I138" t="str">
        <f t="shared" si="103"/>
        <v/>
      </c>
      <c r="J138" t="str">
        <f t="shared" si="104"/>
        <v>000</v>
      </c>
      <c r="K138" t="str">
        <f t="shared" si="105"/>
        <v/>
      </c>
      <c r="L138" t="str">
        <f t="shared" si="106"/>
        <v>000</v>
      </c>
      <c r="M138" t="str">
        <f t="shared" si="107"/>
        <v/>
      </c>
      <c r="N138" t="str">
        <f t="shared" si="108"/>
        <v>000</v>
      </c>
      <c r="O138" t="str">
        <f t="shared" si="109"/>
        <v/>
      </c>
      <c r="P138" t="str">
        <f t="shared" si="110"/>
        <v>000</v>
      </c>
      <c r="Q138" t="str">
        <f t="shared" si="111"/>
        <v/>
      </c>
      <c r="R138" t="str">
        <f t="shared" si="112"/>
        <v>000</v>
      </c>
      <c r="S138" t="str">
        <f t="shared" si="113"/>
        <v/>
      </c>
      <c r="T138" t="str">
        <f t="shared" si="114"/>
        <v>000</v>
      </c>
      <c r="U138" t="str">
        <f t="shared" si="115"/>
        <v/>
      </c>
      <c r="V138" t="str">
        <f t="shared" si="116"/>
        <v>000</v>
      </c>
      <c r="W138" t="str">
        <f t="shared" si="117"/>
        <v/>
      </c>
      <c r="X138" t="str">
        <f t="shared" si="118"/>
        <v>000</v>
      </c>
      <c r="Y138" t="str">
        <f t="shared" si="119"/>
        <v/>
      </c>
    </row>
    <row r="139" spans="1:25" x14ac:dyDescent="0.2">
      <c r="A139" s="1"/>
      <c r="B139" s="1" t="str">
        <f t="shared" si="96"/>
        <v>сум 0 тийин</v>
      </c>
      <c r="C139" s="1" t="str">
        <f t="shared" si="97"/>
        <v>000000000000000000000000000000</v>
      </c>
      <c r="D139">
        <f t="shared" si="98"/>
        <v>0</v>
      </c>
      <c r="E139">
        <f t="shared" si="99"/>
        <v>30</v>
      </c>
      <c r="F139" t="str">
        <f t="shared" si="100"/>
        <v>000</v>
      </c>
      <c r="G139" t="str">
        <f t="shared" si="101"/>
        <v xml:space="preserve">   </v>
      </c>
      <c r="H139" t="str">
        <f t="shared" si="102"/>
        <v>000</v>
      </c>
      <c r="I139" t="str">
        <f t="shared" si="103"/>
        <v/>
      </c>
      <c r="J139" t="str">
        <f t="shared" si="104"/>
        <v>000</v>
      </c>
      <c r="K139" t="str">
        <f t="shared" si="105"/>
        <v/>
      </c>
      <c r="L139" t="str">
        <f t="shared" si="106"/>
        <v>000</v>
      </c>
      <c r="M139" t="str">
        <f t="shared" si="107"/>
        <v/>
      </c>
      <c r="N139" t="str">
        <f t="shared" si="108"/>
        <v>000</v>
      </c>
      <c r="O139" t="str">
        <f t="shared" si="109"/>
        <v/>
      </c>
      <c r="P139" t="str">
        <f t="shared" si="110"/>
        <v>000</v>
      </c>
      <c r="Q139" t="str">
        <f t="shared" si="111"/>
        <v/>
      </c>
      <c r="R139" t="str">
        <f t="shared" si="112"/>
        <v>000</v>
      </c>
      <c r="S139" t="str">
        <f t="shared" si="113"/>
        <v/>
      </c>
      <c r="T139" t="str">
        <f t="shared" si="114"/>
        <v>000</v>
      </c>
      <c r="U139" t="str">
        <f t="shared" si="115"/>
        <v/>
      </c>
      <c r="V139" t="str">
        <f t="shared" si="116"/>
        <v>000</v>
      </c>
      <c r="W139" t="str">
        <f t="shared" si="117"/>
        <v/>
      </c>
      <c r="X139" t="str">
        <f t="shared" si="118"/>
        <v>000</v>
      </c>
      <c r="Y139" t="str">
        <f t="shared" si="119"/>
        <v/>
      </c>
    </row>
    <row r="140" spans="1:25" x14ac:dyDescent="0.2">
      <c r="A140" s="1"/>
      <c r="B140" s="1" t="str">
        <f t="shared" si="96"/>
        <v>сум 0 тийин</v>
      </c>
      <c r="C140" s="1" t="str">
        <f t="shared" si="97"/>
        <v>000000000000000000000000000000</v>
      </c>
      <c r="D140">
        <f t="shared" si="98"/>
        <v>0</v>
      </c>
      <c r="E140">
        <f t="shared" si="99"/>
        <v>30</v>
      </c>
      <c r="F140" t="str">
        <f t="shared" si="100"/>
        <v>000</v>
      </c>
      <c r="G140" t="str">
        <f t="shared" si="101"/>
        <v xml:space="preserve">   </v>
      </c>
      <c r="H140" t="str">
        <f t="shared" si="102"/>
        <v>000</v>
      </c>
      <c r="I140" t="str">
        <f t="shared" si="103"/>
        <v/>
      </c>
      <c r="J140" t="str">
        <f t="shared" si="104"/>
        <v>000</v>
      </c>
      <c r="K140" t="str">
        <f t="shared" si="105"/>
        <v/>
      </c>
      <c r="L140" t="str">
        <f t="shared" si="106"/>
        <v>000</v>
      </c>
      <c r="M140" t="str">
        <f t="shared" si="107"/>
        <v/>
      </c>
      <c r="N140" t="str">
        <f t="shared" si="108"/>
        <v>000</v>
      </c>
      <c r="O140" t="str">
        <f t="shared" si="109"/>
        <v/>
      </c>
      <c r="P140" t="str">
        <f t="shared" si="110"/>
        <v>000</v>
      </c>
      <c r="Q140" t="str">
        <f t="shared" si="111"/>
        <v/>
      </c>
      <c r="R140" t="str">
        <f t="shared" si="112"/>
        <v>000</v>
      </c>
      <c r="S140" t="str">
        <f t="shared" si="113"/>
        <v/>
      </c>
      <c r="T140" t="str">
        <f t="shared" si="114"/>
        <v>000</v>
      </c>
      <c r="U140" t="str">
        <f t="shared" si="115"/>
        <v/>
      </c>
      <c r="V140" t="str">
        <f t="shared" si="116"/>
        <v>000</v>
      </c>
      <c r="W140" t="str">
        <f t="shared" si="117"/>
        <v/>
      </c>
      <c r="X140" t="str">
        <f t="shared" si="118"/>
        <v>000</v>
      </c>
      <c r="Y140" t="str">
        <f t="shared" si="119"/>
        <v/>
      </c>
    </row>
    <row r="141" spans="1:25" x14ac:dyDescent="0.2">
      <c r="A141" s="1"/>
      <c r="B141" s="1" t="str">
        <f t="shared" si="96"/>
        <v>сум 0 тийин</v>
      </c>
      <c r="C141" s="1" t="str">
        <f t="shared" si="97"/>
        <v>000000000000000000000000000000</v>
      </c>
      <c r="D141">
        <f t="shared" si="98"/>
        <v>0</v>
      </c>
      <c r="E141">
        <f t="shared" si="99"/>
        <v>30</v>
      </c>
      <c r="F141" t="str">
        <f t="shared" si="100"/>
        <v>000</v>
      </c>
      <c r="G141" t="str">
        <f t="shared" si="101"/>
        <v xml:space="preserve">   </v>
      </c>
      <c r="H141" t="str">
        <f t="shared" si="102"/>
        <v>000</v>
      </c>
      <c r="I141" t="str">
        <f t="shared" si="103"/>
        <v/>
      </c>
      <c r="J141" t="str">
        <f t="shared" si="104"/>
        <v>000</v>
      </c>
      <c r="K141" t="str">
        <f t="shared" si="105"/>
        <v/>
      </c>
      <c r="L141" t="str">
        <f t="shared" si="106"/>
        <v>000</v>
      </c>
      <c r="M141" t="str">
        <f t="shared" si="107"/>
        <v/>
      </c>
      <c r="N141" t="str">
        <f t="shared" si="108"/>
        <v>000</v>
      </c>
      <c r="O141" t="str">
        <f t="shared" si="109"/>
        <v/>
      </c>
      <c r="P141" t="str">
        <f t="shared" si="110"/>
        <v>000</v>
      </c>
      <c r="Q141" t="str">
        <f t="shared" si="111"/>
        <v/>
      </c>
      <c r="R141" t="str">
        <f t="shared" si="112"/>
        <v>000</v>
      </c>
      <c r="S141" t="str">
        <f t="shared" si="113"/>
        <v/>
      </c>
      <c r="T141" t="str">
        <f t="shared" si="114"/>
        <v>000</v>
      </c>
      <c r="U141" t="str">
        <f t="shared" si="115"/>
        <v/>
      </c>
      <c r="V141" t="str">
        <f t="shared" si="116"/>
        <v>000</v>
      </c>
      <c r="W141" t="str">
        <f t="shared" si="117"/>
        <v/>
      </c>
      <c r="X141" t="str">
        <f t="shared" si="118"/>
        <v>000</v>
      </c>
      <c r="Y141" t="str">
        <f t="shared" si="119"/>
        <v/>
      </c>
    </row>
    <row r="142" spans="1:25" x14ac:dyDescent="0.2">
      <c r="A142" s="1"/>
      <c r="B142" s="1" t="str">
        <f t="shared" si="96"/>
        <v>сум 0 тийин</v>
      </c>
      <c r="C142" s="1" t="str">
        <f t="shared" si="97"/>
        <v>000000000000000000000000000000</v>
      </c>
      <c r="D142">
        <f t="shared" si="98"/>
        <v>0</v>
      </c>
      <c r="E142">
        <f t="shared" si="99"/>
        <v>30</v>
      </c>
      <c r="F142" t="str">
        <f t="shared" si="100"/>
        <v>000</v>
      </c>
      <c r="G142" t="str">
        <f t="shared" si="101"/>
        <v xml:space="preserve">   </v>
      </c>
      <c r="H142" t="str">
        <f t="shared" si="102"/>
        <v>000</v>
      </c>
      <c r="I142" t="str">
        <f t="shared" si="103"/>
        <v/>
      </c>
      <c r="J142" t="str">
        <f t="shared" si="104"/>
        <v>000</v>
      </c>
      <c r="K142" t="str">
        <f t="shared" si="105"/>
        <v/>
      </c>
      <c r="L142" t="str">
        <f t="shared" si="106"/>
        <v>000</v>
      </c>
      <c r="M142" t="str">
        <f t="shared" si="107"/>
        <v/>
      </c>
      <c r="N142" t="str">
        <f t="shared" si="108"/>
        <v>000</v>
      </c>
      <c r="O142" t="str">
        <f t="shared" si="109"/>
        <v/>
      </c>
      <c r="P142" t="str">
        <f t="shared" si="110"/>
        <v>000</v>
      </c>
      <c r="Q142" t="str">
        <f t="shared" si="111"/>
        <v/>
      </c>
      <c r="R142" t="str">
        <f t="shared" si="112"/>
        <v>000</v>
      </c>
      <c r="S142" t="str">
        <f t="shared" si="113"/>
        <v/>
      </c>
      <c r="T142" t="str">
        <f t="shared" si="114"/>
        <v>000</v>
      </c>
      <c r="U142" t="str">
        <f t="shared" si="115"/>
        <v/>
      </c>
      <c r="V142" t="str">
        <f t="shared" si="116"/>
        <v>000</v>
      </c>
      <c r="W142" t="str">
        <f t="shared" si="117"/>
        <v/>
      </c>
      <c r="X142" t="str">
        <f t="shared" si="118"/>
        <v>000</v>
      </c>
      <c r="Y142" t="str">
        <f t="shared" si="119"/>
        <v/>
      </c>
    </row>
    <row r="143" spans="1:25" x14ac:dyDescent="0.2">
      <c r="A143" s="1"/>
      <c r="B143" s="1" t="str">
        <f t="shared" si="96"/>
        <v>сум 0 тийин</v>
      </c>
      <c r="C143" s="1" t="str">
        <f t="shared" si="97"/>
        <v>000000000000000000000000000000</v>
      </c>
      <c r="D143">
        <f t="shared" si="98"/>
        <v>0</v>
      </c>
      <c r="E143">
        <f t="shared" si="99"/>
        <v>30</v>
      </c>
      <c r="F143" t="str">
        <f t="shared" si="100"/>
        <v>000</v>
      </c>
      <c r="G143" t="str">
        <f t="shared" si="101"/>
        <v xml:space="preserve">   </v>
      </c>
      <c r="H143" t="str">
        <f t="shared" si="102"/>
        <v>000</v>
      </c>
      <c r="I143" t="str">
        <f t="shared" si="103"/>
        <v/>
      </c>
      <c r="J143" t="str">
        <f t="shared" si="104"/>
        <v>000</v>
      </c>
      <c r="K143" t="str">
        <f t="shared" si="105"/>
        <v/>
      </c>
      <c r="L143" t="str">
        <f t="shared" si="106"/>
        <v>000</v>
      </c>
      <c r="M143" t="str">
        <f t="shared" si="107"/>
        <v/>
      </c>
      <c r="N143" t="str">
        <f t="shared" si="108"/>
        <v>000</v>
      </c>
      <c r="O143" t="str">
        <f t="shared" si="109"/>
        <v/>
      </c>
      <c r="P143" t="str">
        <f t="shared" si="110"/>
        <v>000</v>
      </c>
      <c r="Q143" t="str">
        <f t="shared" si="111"/>
        <v/>
      </c>
      <c r="R143" t="str">
        <f t="shared" si="112"/>
        <v>000</v>
      </c>
      <c r="S143" t="str">
        <f t="shared" si="113"/>
        <v/>
      </c>
      <c r="T143" t="str">
        <f t="shared" si="114"/>
        <v>000</v>
      </c>
      <c r="U143" t="str">
        <f t="shared" si="115"/>
        <v/>
      </c>
      <c r="V143" t="str">
        <f t="shared" si="116"/>
        <v>000</v>
      </c>
      <c r="W143" t="str">
        <f t="shared" si="117"/>
        <v/>
      </c>
      <c r="X143" t="str">
        <f t="shared" si="118"/>
        <v>000</v>
      </c>
      <c r="Y143" t="str">
        <f t="shared" si="119"/>
        <v/>
      </c>
    </row>
    <row r="144" spans="1:25" x14ac:dyDescent="0.2">
      <c r="A144" s="1"/>
      <c r="B144" s="1" t="str">
        <f t="shared" si="96"/>
        <v>сум 0 тийин</v>
      </c>
      <c r="C144" s="1" t="str">
        <f t="shared" si="97"/>
        <v>000000000000000000000000000000</v>
      </c>
      <c r="D144">
        <f t="shared" si="98"/>
        <v>0</v>
      </c>
      <c r="E144">
        <f t="shared" si="99"/>
        <v>30</v>
      </c>
      <c r="F144" t="str">
        <f t="shared" si="100"/>
        <v>000</v>
      </c>
      <c r="G144" t="str">
        <f t="shared" si="101"/>
        <v xml:space="preserve">   </v>
      </c>
      <c r="H144" t="str">
        <f t="shared" si="102"/>
        <v>000</v>
      </c>
      <c r="I144" t="str">
        <f t="shared" si="103"/>
        <v/>
      </c>
      <c r="J144" t="str">
        <f t="shared" si="104"/>
        <v>000</v>
      </c>
      <c r="K144" t="str">
        <f t="shared" si="105"/>
        <v/>
      </c>
      <c r="L144" t="str">
        <f t="shared" si="106"/>
        <v>000</v>
      </c>
      <c r="M144" t="str">
        <f t="shared" si="107"/>
        <v/>
      </c>
      <c r="N144" t="str">
        <f t="shared" si="108"/>
        <v>000</v>
      </c>
      <c r="O144" t="str">
        <f t="shared" si="109"/>
        <v/>
      </c>
      <c r="P144" t="str">
        <f t="shared" si="110"/>
        <v>000</v>
      </c>
      <c r="Q144" t="str">
        <f t="shared" si="111"/>
        <v/>
      </c>
      <c r="R144" t="str">
        <f t="shared" si="112"/>
        <v>000</v>
      </c>
      <c r="S144" t="str">
        <f t="shared" si="113"/>
        <v/>
      </c>
      <c r="T144" t="str">
        <f t="shared" si="114"/>
        <v>000</v>
      </c>
      <c r="U144" t="str">
        <f t="shared" si="115"/>
        <v/>
      </c>
      <c r="V144" t="str">
        <f t="shared" si="116"/>
        <v>000</v>
      </c>
      <c r="W144" t="str">
        <f t="shared" si="117"/>
        <v/>
      </c>
      <c r="X144" t="str">
        <f t="shared" si="118"/>
        <v>000</v>
      </c>
      <c r="Y144" t="str">
        <f t="shared" si="119"/>
        <v/>
      </c>
    </row>
    <row r="145" spans="1:25" x14ac:dyDescent="0.2">
      <c r="A145" s="1"/>
      <c r="B145" s="1" t="str">
        <f t="shared" si="96"/>
        <v>сум 0 тийин</v>
      </c>
      <c r="C145" s="1" t="str">
        <f t="shared" si="97"/>
        <v>000000000000000000000000000000</v>
      </c>
      <c r="D145">
        <f t="shared" si="98"/>
        <v>0</v>
      </c>
      <c r="E145">
        <f t="shared" si="99"/>
        <v>30</v>
      </c>
      <c r="F145" t="str">
        <f t="shared" si="100"/>
        <v>000</v>
      </c>
      <c r="G145" t="str">
        <f t="shared" si="101"/>
        <v xml:space="preserve">   </v>
      </c>
      <c r="H145" t="str">
        <f t="shared" si="102"/>
        <v>000</v>
      </c>
      <c r="I145" t="str">
        <f t="shared" si="103"/>
        <v/>
      </c>
      <c r="J145" t="str">
        <f t="shared" si="104"/>
        <v>000</v>
      </c>
      <c r="K145" t="str">
        <f t="shared" si="105"/>
        <v/>
      </c>
      <c r="L145" t="str">
        <f t="shared" si="106"/>
        <v>000</v>
      </c>
      <c r="M145" t="str">
        <f t="shared" si="107"/>
        <v/>
      </c>
      <c r="N145" t="str">
        <f t="shared" si="108"/>
        <v>000</v>
      </c>
      <c r="O145" t="str">
        <f t="shared" si="109"/>
        <v/>
      </c>
      <c r="P145" t="str">
        <f t="shared" si="110"/>
        <v>000</v>
      </c>
      <c r="Q145" t="str">
        <f t="shared" si="111"/>
        <v/>
      </c>
      <c r="R145" t="str">
        <f t="shared" si="112"/>
        <v>000</v>
      </c>
      <c r="S145" t="str">
        <f t="shared" si="113"/>
        <v/>
      </c>
      <c r="T145" t="str">
        <f t="shared" si="114"/>
        <v>000</v>
      </c>
      <c r="U145" t="str">
        <f t="shared" si="115"/>
        <v/>
      </c>
      <c r="V145" t="str">
        <f t="shared" si="116"/>
        <v>000</v>
      </c>
      <c r="W145" t="str">
        <f t="shared" si="117"/>
        <v/>
      </c>
      <c r="X145" t="str">
        <f t="shared" si="118"/>
        <v>000</v>
      </c>
      <c r="Y145" t="str">
        <f t="shared" si="119"/>
        <v/>
      </c>
    </row>
    <row r="146" spans="1:25" x14ac:dyDescent="0.2">
      <c r="A146" s="1"/>
      <c r="B146" s="1" t="str">
        <f t="shared" si="96"/>
        <v>сум 0 тийин</v>
      </c>
      <c r="C146" s="1" t="str">
        <f t="shared" si="97"/>
        <v>000000000000000000000000000000</v>
      </c>
      <c r="D146">
        <f t="shared" si="98"/>
        <v>0</v>
      </c>
      <c r="E146">
        <f t="shared" si="99"/>
        <v>30</v>
      </c>
      <c r="F146" t="str">
        <f t="shared" si="100"/>
        <v>000</v>
      </c>
      <c r="G146" t="str">
        <f t="shared" si="101"/>
        <v xml:space="preserve">   </v>
      </c>
      <c r="H146" t="str">
        <f t="shared" si="102"/>
        <v>000</v>
      </c>
      <c r="I146" t="str">
        <f t="shared" si="103"/>
        <v/>
      </c>
      <c r="J146" t="str">
        <f t="shared" si="104"/>
        <v>000</v>
      </c>
      <c r="K146" t="str">
        <f t="shared" si="105"/>
        <v/>
      </c>
      <c r="L146" t="str">
        <f t="shared" si="106"/>
        <v>000</v>
      </c>
      <c r="M146" t="str">
        <f t="shared" si="107"/>
        <v/>
      </c>
      <c r="N146" t="str">
        <f t="shared" si="108"/>
        <v>000</v>
      </c>
      <c r="O146" t="str">
        <f t="shared" si="109"/>
        <v/>
      </c>
      <c r="P146" t="str">
        <f t="shared" si="110"/>
        <v>000</v>
      </c>
      <c r="Q146" t="str">
        <f t="shared" si="111"/>
        <v/>
      </c>
      <c r="R146" t="str">
        <f t="shared" si="112"/>
        <v>000</v>
      </c>
      <c r="S146" t="str">
        <f t="shared" si="113"/>
        <v/>
      </c>
      <c r="T146" t="str">
        <f t="shared" si="114"/>
        <v>000</v>
      </c>
      <c r="U146" t="str">
        <f t="shared" si="115"/>
        <v/>
      </c>
      <c r="V146" t="str">
        <f t="shared" si="116"/>
        <v>000</v>
      </c>
      <c r="W146" t="str">
        <f t="shared" si="117"/>
        <v/>
      </c>
      <c r="X146" t="str">
        <f t="shared" si="118"/>
        <v>000</v>
      </c>
      <c r="Y146" t="str">
        <f t="shared" si="119"/>
        <v/>
      </c>
    </row>
    <row r="147" spans="1:25" x14ac:dyDescent="0.2">
      <c r="A147" s="1"/>
      <c r="B147" s="1" t="str">
        <f t="shared" si="96"/>
        <v>сум 0 тийин</v>
      </c>
      <c r="C147" s="1" t="str">
        <f t="shared" si="97"/>
        <v>000000000000000000000000000000</v>
      </c>
      <c r="D147">
        <f t="shared" si="98"/>
        <v>0</v>
      </c>
      <c r="E147">
        <f t="shared" si="99"/>
        <v>30</v>
      </c>
      <c r="F147" t="str">
        <f t="shared" si="100"/>
        <v>000</v>
      </c>
      <c r="G147" t="str">
        <f t="shared" si="101"/>
        <v xml:space="preserve">   </v>
      </c>
      <c r="H147" t="str">
        <f t="shared" si="102"/>
        <v>000</v>
      </c>
      <c r="I147" t="str">
        <f t="shared" si="103"/>
        <v/>
      </c>
      <c r="J147" t="str">
        <f t="shared" si="104"/>
        <v>000</v>
      </c>
      <c r="K147" t="str">
        <f t="shared" si="105"/>
        <v/>
      </c>
      <c r="L147" t="str">
        <f t="shared" si="106"/>
        <v>000</v>
      </c>
      <c r="M147" t="str">
        <f t="shared" si="107"/>
        <v/>
      </c>
      <c r="N147" t="str">
        <f t="shared" si="108"/>
        <v>000</v>
      </c>
      <c r="O147" t="str">
        <f t="shared" si="109"/>
        <v/>
      </c>
      <c r="P147" t="str">
        <f t="shared" si="110"/>
        <v>000</v>
      </c>
      <c r="Q147" t="str">
        <f t="shared" si="111"/>
        <v/>
      </c>
      <c r="R147" t="str">
        <f t="shared" si="112"/>
        <v>000</v>
      </c>
      <c r="S147" t="str">
        <f t="shared" si="113"/>
        <v/>
      </c>
      <c r="T147" t="str">
        <f t="shared" si="114"/>
        <v>000</v>
      </c>
      <c r="U147" t="str">
        <f t="shared" si="115"/>
        <v/>
      </c>
      <c r="V147" t="str">
        <f t="shared" si="116"/>
        <v>000</v>
      </c>
      <c r="W147" t="str">
        <f t="shared" si="117"/>
        <v/>
      </c>
      <c r="X147" t="str">
        <f t="shared" si="118"/>
        <v>000</v>
      </c>
      <c r="Y147" t="str">
        <f t="shared" si="119"/>
        <v/>
      </c>
    </row>
    <row r="150" spans="1:25" x14ac:dyDescent="0.2">
      <c r="B150" s="1" t="str">
        <f>UPPER(LEFT(Formula!B4,1))&amp;RIGHT(Formula!B4,LEN(Formula!B4)-1)</f>
        <v>Эллик минг сум 0 тийин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КВИТАНЦИЯ</vt:lpstr>
      <vt:lpstr>Formula</vt:lpstr>
      <vt:lpstr>КВИТАНЦИЯ!Область_печати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z_nurmuradova</dc:creator>
  <cp:keywords/>
  <dc:description/>
  <cp:lastModifiedBy>Jonny</cp:lastModifiedBy>
  <dcterms:created xsi:type="dcterms:W3CDTF">2013-02-28T10:19:44Z</dcterms:created>
  <dcterms:modified xsi:type="dcterms:W3CDTF">2021-09-25T10:14:37Z</dcterms:modified>
  <cp:category/>
</cp:coreProperties>
</file>