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va\Downloads\Peers Project\"/>
    </mc:Choice>
  </mc:AlternateContent>
  <xr:revisionPtr revIDLastSave="0" documentId="13_ncr:1_{AFBAD143-CCC7-44A0-BE1A-79124B20249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inal Cash Flow Report" sheetId="1" r:id="rId1"/>
    <sheet name="Activities" sheetId="2" r:id="rId2"/>
    <sheet name="Calculations" sheetId="3" r:id="rId3"/>
  </sheets>
  <definedNames>
    <definedName name="_xlnm._FilterDatabase" localSheetId="0" hidden="1">'Final Cash Flow Report'!$A$1:$E$39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3" l="1"/>
  <c r="P31" i="3"/>
  <c r="O31" i="3"/>
  <c r="N31" i="3"/>
  <c r="Q18" i="3"/>
  <c r="P18" i="3"/>
  <c r="O18" i="3"/>
  <c r="N18" i="3"/>
  <c r="Q13" i="3"/>
  <c r="P13" i="3"/>
  <c r="O13" i="3"/>
  <c r="N13" i="3"/>
  <c r="Q7" i="3"/>
  <c r="P7" i="3"/>
  <c r="O7" i="3"/>
  <c r="N7" i="3"/>
  <c r="I19" i="1"/>
  <c r="I18" i="1"/>
  <c r="K28" i="3"/>
  <c r="J28" i="3"/>
  <c r="I28" i="3"/>
  <c r="H28" i="3"/>
  <c r="K22" i="3"/>
  <c r="J22" i="3"/>
  <c r="I22" i="3"/>
  <c r="H22" i="3"/>
  <c r="K12" i="3"/>
  <c r="J12" i="3"/>
  <c r="I12" i="3"/>
  <c r="H12" i="3"/>
  <c r="D3" i="3"/>
  <c r="C3" i="3"/>
  <c r="B3" i="3"/>
  <c r="A3" i="3"/>
  <c r="F29" i="1" l="1"/>
  <c r="G29" i="1" s="1"/>
  <c r="F30" i="1"/>
  <c r="G30" i="1" s="1"/>
  <c r="F31" i="1"/>
  <c r="G31" i="1" s="1"/>
  <c r="F32" i="1"/>
  <c r="G32" i="1" s="1"/>
  <c r="F34" i="1"/>
  <c r="G34" i="1" s="1"/>
  <c r="F35" i="1"/>
  <c r="G35" i="1"/>
  <c r="F28" i="1"/>
  <c r="G28" i="1" s="1"/>
  <c r="F19" i="1"/>
  <c r="G19" i="1" s="1"/>
  <c r="F20" i="1"/>
  <c r="G20" i="1" s="1"/>
  <c r="F21" i="1"/>
  <c r="G21" i="1"/>
  <c r="F22" i="1"/>
  <c r="G22" i="1" s="1"/>
  <c r="F23" i="1"/>
  <c r="G23" i="1"/>
  <c r="F24" i="1"/>
  <c r="G24" i="1" s="1"/>
  <c r="F25" i="1"/>
  <c r="G25" i="1"/>
  <c r="F26" i="1"/>
  <c r="G26" i="1"/>
  <c r="F18" i="1"/>
  <c r="G18" i="1" s="1"/>
  <c r="G16" i="1"/>
  <c r="F16" i="1"/>
  <c r="G6" i="1"/>
  <c r="G7" i="1"/>
  <c r="G8" i="1"/>
  <c r="G9" i="1"/>
  <c r="G10" i="1"/>
  <c r="G11" i="1"/>
  <c r="G12" i="1"/>
  <c r="G13" i="1"/>
  <c r="G14" i="1"/>
  <c r="G15" i="1"/>
  <c r="G5" i="1"/>
  <c r="F5" i="1"/>
  <c r="F6" i="1"/>
  <c r="F7" i="1"/>
  <c r="F8" i="1"/>
  <c r="F9" i="1"/>
  <c r="F10" i="1"/>
  <c r="F11" i="1"/>
  <c r="F12" i="1"/>
  <c r="F13" i="1"/>
  <c r="F14" i="1"/>
  <c r="F15" i="1"/>
  <c r="F4" i="1"/>
  <c r="G2" i="1"/>
  <c r="F2" i="1"/>
</calcChain>
</file>

<file path=xl/sharedStrings.xml><?xml version="1.0" encoding="utf-8"?>
<sst xmlns="http://schemas.openxmlformats.org/spreadsheetml/2006/main" count="110" uniqueCount="88">
  <si>
    <r>
      <rPr>
        <b/>
        <sz val="6"/>
        <rFont val="Tahoma"/>
        <family val="2"/>
      </rPr>
      <t>For the year ended December 31:</t>
    </r>
  </si>
  <si>
    <r>
      <rPr>
        <sz val="7"/>
        <rFont val="Verdana"/>
        <family val="2"/>
      </rPr>
      <t>Adjustments to reconcile net income to cash provided by operating activities</t>
    </r>
  </si>
  <si>
    <r>
      <rPr>
        <sz val="7"/>
        <rFont val="Verdana"/>
        <family val="2"/>
      </rPr>
      <t>Pension settlement charge</t>
    </r>
  </si>
  <si>
    <r>
      <rPr>
        <sz val="7"/>
        <color rgb="FF263A8B"/>
        <rFont val="Verdana"/>
        <family val="2"/>
      </rPr>
      <t>—</t>
    </r>
  </si>
  <si>
    <r>
      <rPr>
        <sz val="7"/>
        <rFont val="Verdana"/>
        <family val="2"/>
      </rPr>
      <t>—</t>
    </r>
  </si>
  <si>
    <r>
      <rPr>
        <sz val="7"/>
        <rFont val="Verdana"/>
        <family val="2"/>
      </rPr>
      <t xml:space="preserve">Depreciation </t>
    </r>
    <r>
      <rPr>
        <vertAlign val="superscript"/>
        <sz val="7"/>
        <rFont val="Verdana"/>
        <family val="2"/>
      </rPr>
      <t>(1)</t>
    </r>
  </si>
  <si>
    <r>
      <rPr>
        <sz val="7"/>
        <rFont val="Verdana"/>
        <family val="2"/>
      </rPr>
      <t>Amortization of capitalized software and acquired intangible assets</t>
    </r>
  </si>
  <si>
    <r>
      <rPr>
        <sz val="7"/>
        <rFont val="Verdana"/>
        <family val="2"/>
      </rPr>
      <t>Stock-based compensation</t>
    </r>
  </si>
  <si>
    <r>
      <rPr>
        <sz val="7"/>
        <rFont val="Verdana"/>
        <family val="2"/>
      </rPr>
      <t>Deferred taxes</t>
    </r>
  </si>
  <si>
    <r>
      <rPr>
        <sz val="7"/>
        <rFont val="Verdana"/>
        <family val="2"/>
      </rPr>
      <t xml:space="preserve">Net (gain)/loss on asset sales and other </t>
    </r>
    <r>
      <rPr>
        <vertAlign val="superscript"/>
        <sz val="7"/>
        <rFont val="Verdana"/>
        <family val="2"/>
      </rPr>
      <t>(2)</t>
    </r>
  </si>
  <si>
    <r>
      <rPr>
        <sz val="7"/>
        <rFont val="Verdana"/>
        <family val="2"/>
      </rPr>
      <t>Change in operating assets and liabilities, net of acquisitions/divestitures</t>
    </r>
  </si>
  <si>
    <r>
      <rPr>
        <sz val="7"/>
        <rFont val="Verdana"/>
        <family val="2"/>
      </rPr>
      <t>Receivables (including financing receivables)</t>
    </r>
  </si>
  <si>
    <r>
      <rPr>
        <sz val="7"/>
        <rFont val="Verdana"/>
        <family val="2"/>
      </rPr>
      <t>Retirement related</t>
    </r>
  </si>
  <si>
    <r>
      <rPr>
        <sz val="7"/>
        <rFont val="Verdana"/>
        <family val="2"/>
      </rPr>
      <t>Inventory</t>
    </r>
  </si>
  <si>
    <r>
      <rPr>
        <sz val="7"/>
        <rFont val="Verdana"/>
        <family val="2"/>
      </rPr>
      <t xml:space="preserve">Other assets/other liabilities </t>
    </r>
    <r>
      <rPr>
        <vertAlign val="superscript"/>
        <sz val="7"/>
        <rFont val="Verdana"/>
        <family val="2"/>
      </rPr>
      <t>(2)</t>
    </r>
  </si>
  <si>
    <r>
      <rPr>
        <sz val="7"/>
        <rFont val="Verdana"/>
        <family val="2"/>
      </rPr>
      <t>Accounts payable</t>
    </r>
  </si>
  <si>
    <r>
      <rPr>
        <sz val="7"/>
        <rFont val="Verdana"/>
        <family val="2"/>
      </rPr>
      <t>Proceeds from disposition of property, plant and equipment</t>
    </r>
  </si>
  <si>
    <r>
      <rPr>
        <sz val="7"/>
        <rFont val="Verdana"/>
        <family val="2"/>
      </rPr>
      <t>Investment in software</t>
    </r>
  </si>
  <si>
    <r>
      <rPr>
        <sz val="7"/>
        <rFont val="Verdana"/>
        <family val="2"/>
      </rPr>
      <t>Purchases of marketable securities and other investments</t>
    </r>
  </si>
  <si>
    <r>
      <rPr>
        <sz val="7"/>
        <rFont val="Verdana"/>
        <family val="2"/>
      </rPr>
      <t>Proceeds from disposition of marketable securities and other investments</t>
    </r>
  </si>
  <si>
    <r>
      <rPr>
        <sz val="7"/>
        <rFont val="Verdana"/>
        <family val="2"/>
      </rPr>
      <t>Acquisition of businesses, net of cash acquired</t>
    </r>
  </si>
  <si>
    <r>
      <rPr>
        <sz val="7"/>
        <rFont val="Verdana"/>
        <family val="2"/>
      </rPr>
      <t>Divestiture of businesses, net of cash transferred</t>
    </r>
  </si>
  <si>
    <r>
      <rPr>
        <b/>
        <sz val="7"/>
        <rFont val="Tahoma"/>
        <family val="2"/>
      </rPr>
      <t xml:space="preserve">Cash flows from financing activities
</t>
    </r>
    <r>
      <rPr>
        <sz val="7"/>
        <rFont val="Verdana"/>
        <family val="2"/>
      </rPr>
      <t>Proceeds from new debt</t>
    </r>
  </si>
  <si>
    <r>
      <rPr>
        <sz val="7"/>
        <rFont val="Verdana"/>
        <family val="2"/>
      </rPr>
      <t>Short-term borrowings/(repayments) less than 90 days</t>
    </r>
    <r>
      <rPr>
        <sz val="7"/>
        <rFont val="Arial MT"/>
        <family val="2"/>
      </rPr>
      <t>—</t>
    </r>
    <r>
      <rPr>
        <sz val="7"/>
        <rFont val="Verdana"/>
        <family val="2"/>
      </rPr>
      <t>net</t>
    </r>
  </si>
  <si>
    <r>
      <rPr>
        <sz val="7"/>
        <rFont val="Verdana"/>
        <family val="2"/>
      </rPr>
      <t>Common stock repurchases for tax withholdings</t>
    </r>
  </si>
  <si>
    <r>
      <rPr>
        <sz val="7"/>
        <rFont val="Verdana"/>
        <family val="2"/>
      </rPr>
      <t>Financing—other</t>
    </r>
  </si>
  <si>
    <r>
      <rPr>
        <sz val="7"/>
        <rFont val="Verdana"/>
        <family val="2"/>
      </rPr>
      <t>Cash dividends paid</t>
    </r>
  </si>
  <si>
    <r>
      <rPr>
        <sz val="7"/>
        <rFont val="Verdana"/>
        <family val="2"/>
      </rPr>
      <t>Effect of exchange rate changes on cash, cash equivalents and restricted cash</t>
    </r>
  </si>
  <si>
    <r>
      <rPr>
        <sz val="7"/>
        <rFont val="Verdana"/>
        <family val="2"/>
      </rPr>
      <t>Net change in cash, cash equivalents and restricted cash</t>
    </r>
  </si>
  <si>
    <r>
      <rPr>
        <sz val="7"/>
        <rFont val="Verdana"/>
        <family val="2"/>
      </rPr>
      <t>Cash, cash equivalents and restricted cash at January 1</t>
    </r>
  </si>
  <si>
    <r>
      <rPr>
        <b/>
        <sz val="7"/>
        <rFont val="Tahoma"/>
        <family val="2"/>
      </rPr>
      <t>Cash, cash equivalents and restricted cash at December 31</t>
    </r>
  </si>
  <si>
    <r>
      <rPr>
        <b/>
        <sz val="7"/>
        <rFont val="Tahoma"/>
        <family val="2"/>
      </rPr>
      <t>Supplemental data</t>
    </r>
  </si>
  <si>
    <r>
      <rPr>
        <sz val="7"/>
        <rFont val="Verdana"/>
        <family val="2"/>
      </rPr>
      <t>Income taxes paid—net of refunds received</t>
    </r>
  </si>
  <si>
    <r>
      <rPr>
        <sz val="7"/>
        <rFont val="Verdana"/>
        <family val="2"/>
      </rPr>
      <t>Interest paid on debt</t>
    </r>
  </si>
  <si>
    <t>($ in millions)</t>
  </si>
  <si>
    <t>For the year ended December 31:</t>
  </si>
  <si>
    <t>    </t>
  </si>
  <si>
    <t>Cash flows from operating activities</t>
  </si>
  <si>
    <t>  </t>
  </si>
  <si>
    <t>Net income</t>
  </si>
  <si>
    <t>$</t>
  </si>
  <si>
    <t>Adjustments to reconcile net income to cash provided by operating activities</t>
  </si>
  <si>
    <t>Depreciation</t>
  </si>
  <si>
    <t>Amortization of intangibles</t>
  </si>
  <si>
    <t>Stock-based compensation</t>
  </si>
  <si>
    <t>Deferred taxes</t>
  </si>
  <si>
    <t>Net (gain)/loss on asset sales and other</t>
  </si>
  <si>
    <t>Change in operating assets and liabilities, net of acquisitions/divestitures</t>
  </si>
  <si>
    <t>Receivables (including financing receivables)</t>
  </si>
  <si>
    <t>Retirement related</t>
  </si>
  <si>
    <t>Inventory</t>
  </si>
  <si>
    <t>Other assets/other liabilities</t>
  </si>
  <si>
    <t>Accounts payable</t>
  </si>
  <si>
    <t>Net cash provided by operating activities</t>
  </si>
  <si>
    <t>Cash flows from investing activities</t>
  </si>
  <si>
    <t>Payments for property, plant and equipment</t>
  </si>
  <si>
    <t>Proceeds from disposition of property, plant and equipment</t>
  </si>
  <si>
    <t>Investment in software</t>
  </si>
  <si>
    <t>Purchases of marketable securities and other investments</t>
  </si>
  <si>
    <t>Proceeds from disposition of marketable securities and other investments</t>
  </si>
  <si>
    <t>Non-operating finance receivables—net</t>
  </si>
  <si>
    <t>Acquisition of businesses, net of cash acquired</t>
  </si>
  <si>
    <t>Divestiture of businesses, net of cash transferred</t>
  </si>
  <si>
    <t>—</t>
  </si>
  <si>
    <t>Net cash provided by/(used in) investing activities</t>
  </si>
  <si>
    <t>Cash flows from financing activities</t>
  </si>
  <si>
    <t>Proceeds from new debt</t>
  </si>
  <si>
    <t>Payments to settle debt</t>
  </si>
  <si>
    <r>
      <t>Short-term borrowings/(repayments) less than 90 days</t>
    </r>
    <r>
      <rPr>
        <sz val="7"/>
        <color rgb="FF000000"/>
        <rFont val="Arial Narrow"/>
        <family val="2"/>
      </rPr>
      <t>—</t>
    </r>
    <r>
      <rPr>
        <sz val="7"/>
        <color rgb="FF000000"/>
        <rFont val="Arial"/>
        <family val="2"/>
      </rPr>
      <t>net</t>
    </r>
  </si>
  <si>
    <t>Common stock repurchases</t>
  </si>
  <si>
    <t>Common stock repurchases for tax withholdings</t>
  </si>
  <si>
    <t>Financing—other</t>
  </si>
  <si>
    <t>Cash dividends paid</t>
  </si>
  <si>
    <t>Net cash provided by/(used in) financing activities</t>
  </si>
  <si>
    <t>Effect of exchange rate changes on cash, cash equivalents and restricted cash</t>
  </si>
  <si>
    <t>Net change in cash, cash equivalents and restricted cash</t>
  </si>
  <si>
    <t>Cash, cash equivalents and restricted cash at January 1</t>
  </si>
  <si>
    <t>Cash, cash equivalents and restricted cash at December 31</t>
  </si>
  <si>
    <t>Supplemental data</t>
  </si>
  <si>
    <t>Income taxes paid—net of refunds received</t>
  </si>
  <si>
    <t>Interest paid on debt</t>
  </si>
  <si>
    <t>Amounts may not add due to rounding.</t>
  </si>
  <si>
    <t>The accompanying notes are an integral part of the financial statements.</t>
  </si>
  <si>
    <r>
      <rPr>
        <b/>
        <sz val="7"/>
        <rFont val="Tahoma"/>
        <family val="2"/>
      </rPr>
      <t xml:space="preserve">Cash flows from operating activities
</t>
    </r>
    <r>
      <rPr>
        <b/>
        <sz val="7"/>
        <rFont val="Verdana"/>
        <family val="2"/>
      </rPr>
      <t>Net income</t>
    </r>
  </si>
  <si>
    <r>
      <rPr>
        <b/>
        <sz val="7"/>
        <rFont val="Tahoma"/>
        <family val="2"/>
      </rPr>
      <t xml:space="preserve">Cash flows from investing activities
</t>
    </r>
    <r>
      <rPr>
        <b/>
        <sz val="7"/>
        <rFont val="Verdana"/>
        <family val="2"/>
      </rPr>
      <t>Payments for property, plant and equipment</t>
    </r>
  </si>
  <si>
    <t>Variance between 2020/2023</t>
  </si>
  <si>
    <t>Percentage</t>
  </si>
  <si>
    <r>
      <rPr>
        <sz val="7"/>
        <rFont val="Verdana"/>
        <family val="2"/>
      </rPr>
      <t xml:space="preserve">Distribution from Kyndryl </t>
    </r>
    <r>
      <rPr>
        <vertAlign val="superscript"/>
        <sz val="7"/>
        <rFont val="Verdana"/>
        <family val="2"/>
      </rPr>
      <t>(3)</t>
    </r>
    <r>
      <rPr>
        <sz val="7"/>
        <rFont val="Verdana"/>
        <family val="2"/>
      </rPr>
      <t xml:space="preserve"> (Spin Off)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</si>
</sst>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\$\ #,##0"/>
  </numFmts>
  <fonts count="28">
    <font>
      <sz val="10"/>
      <color rgb="FF000000"/>
      <name val="Times New Roman"/>
      <charset val="204"/>
    </font>
    <font>
      <sz val="7"/>
      <color rgb="FF000000"/>
      <name val="Verdana"/>
      <family val="2"/>
    </font>
    <font>
      <b/>
      <sz val="6"/>
      <name val="Tahoma"/>
      <family val="2"/>
    </font>
    <font>
      <b/>
      <sz val="6"/>
      <color rgb="FF263A8B"/>
      <name val="Tahoma"/>
      <family val="2"/>
    </font>
    <font>
      <b/>
      <sz val="6"/>
      <color rgb="FF000000"/>
      <name val="Tahoma"/>
      <family val="2"/>
    </font>
    <font>
      <sz val="7"/>
      <color rgb="FF263A8B"/>
      <name val="Verdana"/>
      <family val="2"/>
    </font>
    <font>
      <sz val="7"/>
      <name val="Verdana"/>
      <family val="2"/>
    </font>
    <font>
      <b/>
      <sz val="7"/>
      <name val="Tahoma"/>
      <family val="2"/>
    </font>
    <font>
      <b/>
      <sz val="7"/>
      <name val="Tahoma"/>
      <family val="2"/>
    </font>
    <font>
      <sz val="7"/>
      <name val="Verdana"/>
      <family val="2"/>
    </font>
    <font>
      <vertAlign val="superscript"/>
      <sz val="7"/>
      <name val="Verdana"/>
      <family val="2"/>
    </font>
    <font>
      <sz val="7"/>
      <name val="Arial MT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sz val="1"/>
      <color rgb="FF000000"/>
      <name val="Arial"/>
      <family val="2"/>
    </font>
    <font>
      <sz val="6"/>
      <color rgb="FF000000"/>
      <name val="Arial"/>
      <family val="2"/>
    </font>
    <font>
      <sz val="6"/>
      <color rgb="FF0073BB"/>
      <name val="Arial"/>
      <family val="2"/>
    </font>
    <font>
      <sz val="6"/>
      <color rgb="FF000000"/>
      <name val="Arial Black"/>
      <family val="2"/>
    </font>
    <font>
      <sz val="6"/>
      <color rgb="FF0073BB"/>
      <name val="Arial Black"/>
      <family val="2"/>
    </font>
    <font>
      <sz val="7"/>
      <color rgb="FF000000"/>
      <name val="Arial Black"/>
      <family val="2"/>
    </font>
    <font>
      <sz val="7"/>
      <color rgb="FF0073BB"/>
      <name val="Arial"/>
      <family val="2"/>
    </font>
    <font>
      <sz val="7"/>
      <color rgb="FF000000"/>
      <name val="Arial Narrow"/>
      <family val="2"/>
    </font>
    <font>
      <sz val="1"/>
      <color rgb="FF0073BB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7"/>
      <name val="Verdana"/>
      <family val="2"/>
    </font>
    <font>
      <b/>
      <sz val="7"/>
      <color rgb="FF263A8B"/>
      <name val="Verdana"/>
      <family val="2"/>
    </font>
    <font>
      <b/>
      <sz val="7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808080"/>
      </bottom>
      <diagonal/>
    </border>
    <border>
      <left/>
      <right/>
      <top/>
      <bottom style="thick">
        <color rgb="FF80808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9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4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3" fontId="20" fillId="0" borderId="2" xfId="0" applyNumberFormat="1" applyFont="1" applyBorder="1" applyAlignment="1">
      <alignment horizontal="right" vertical="center"/>
    </xf>
    <xf numFmtId="3" fontId="13" fillId="0" borderId="2" xfId="0" applyNumberFormat="1" applyFont="1" applyBorder="1" applyAlignment="1">
      <alignment horizontal="right" vertical="center"/>
    </xf>
    <xf numFmtId="0" fontId="20" fillId="0" borderId="2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3" fontId="20" fillId="0" borderId="3" xfId="0" applyNumberFormat="1" applyFont="1" applyBorder="1" applyAlignment="1">
      <alignment horizontal="right" vertical="center"/>
    </xf>
    <xf numFmtId="3" fontId="13" fillId="0" borderId="3" xfId="0" applyNumberFormat="1" applyFont="1" applyBorder="1" applyAlignment="1">
      <alignment horizontal="right" vertical="center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 vertical="top" indent="3" shrinkToFi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left" vertical="top" indent="2" shrinkToFit="1"/>
    </xf>
    <xf numFmtId="0" fontId="24" fillId="3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 indent="1"/>
    </xf>
    <xf numFmtId="0" fontId="24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165" fontId="0" fillId="0" borderId="0" xfId="0" applyNumberFormat="1" applyAlignment="1">
      <alignment horizontal="left" vertical="center" wrapText="1"/>
    </xf>
    <xf numFmtId="9" fontId="0" fillId="0" borderId="0" xfId="1" applyFont="1" applyAlignment="1">
      <alignment horizontal="left" vertical="center" wrapText="1"/>
    </xf>
    <xf numFmtId="0" fontId="23" fillId="0" borderId="0" xfId="0" applyFont="1" applyAlignment="1">
      <alignment horizontal="left" wrapText="1"/>
    </xf>
    <xf numFmtId="165" fontId="24" fillId="0" borderId="0" xfId="0" applyNumberFormat="1" applyFont="1" applyAlignment="1">
      <alignment horizontal="left" vertical="center" wrapText="1"/>
    </xf>
    <xf numFmtId="9" fontId="24" fillId="0" borderId="0" xfId="1" applyFont="1" applyAlignment="1">
      <alignment horizontal="left" vertical="center" wrapText="1"/>
    </xf>
    <xf numFmtId="164" fontId="26" fillId="3" borderId="5" xfId="0" applyNumberFormat="1" applyFont="1" applyFill="1" applyBorder="1" applyAlignment="1">
      <alignment horizontal="left" vertical="center" indent="1" shrinkToFit="1"/>
    </xf>
    <xf numFmtId="164" fontId="27" fillId="3" borderId="5" xfId="0" applyNumberFormat="1" applyFont="1" applyFill="1" applyBorder="1" applyAlignment="1">
      <alignment horizontal="right" vertical="center" indent="1" shrinkToFit="1"/>
    </xf>
    <xf numFmtId="164" fontId="27" fillId="3" borderId="5" xfId="0" applyNumberFormat="1" applyFont="1" applyFill="1" applyBorder="1" applyAlignment="1">
      <alignment horizontal="right" vertical="center" shrinkToFit="1"/>
    </xf>
    <xf numFmtId="164" fontId="0" fillId="0" borderId="5" xfId="0" applyNumberFormat="1" applyBorder="1" applyAlignment="1">
      <alignment horizontal="left" wrapText="1"/>
    </xf>
    <xf numFmtId="164" fontId="6" fillId="0" borderId="5" xfId="0" applyNumberFormat="1" applyFont="1" applyBorder="1" applyAlignment="1">
      <alignment horizontal="right" vertical="top" wrapText="1" indent="1"/>
    </xf>
    <xf numFmtId="164" fontId="1" fillId="0" borderId="5" xfId="0" applyNumberFormat="1" applyFont="1" applyBorder="1" applyAlignment="1">
      <alignment horizontal="right" vertical="top" indent="1" shrinkToFit="1"/>
    </xf>
    <xf numFmtId="164" fontId="6" fillId="0" borderId="5" xfId="0" applyNumberFormat="1" applyFont="1" applyBorder="1" applyAlignment="1">
      <alignment horizontal="right" vertical="top" wrapText="1"/>
    </xf>
    <xf numFmtId="164" fontId="5" fillId="0" borderId="5" xfId="0" applyNumberFormat="1" applyFont="1" applyBorder="1" applyAlignment="1">
      <alignment horizontal="right" vertical="top" indent="1" shrinkToFit="1"/>
    </xf>
    <xf numFmtId="164" fontId="1" fillId="0" borderId="5" xfId="0" applyNumberFormat="1" applyFont="1" applyBorder="1" applyAlignment="1">
      <alignment horizontal="right" vertical="top" shrinkToFit="1"/>
    </xf>
    <xf numFmtId="164" fontId="20" fillId="0" borderId="5" xfId="0" applyNumberFormat="1" applyFont="1" applyBorder="1" applyAlignment="1">
      <alignment horizontal="right" vertical="center"/>
    </xf>
    <xf numFmtId="164" fontId="5" fillId="0" borderId="5" xfId="0" applyNumberFormat="1" applyFont="1" applyBorder="1" applyAlignment="1">
      <alignment horizontal="right" vertical="top" shrinkToFit="1"/>
    </xf>
    <xf numFmtId="164" fontId="26" fillId="2" borderId="5" xfId="0" applyNumberFormat="1" applyFont="1" applyFill="1" applyBorder="1" applyAlignment="1">
      <alignment horizontal="right" vertical="top" indent="1" shrinkToFit="1"/>
    </xf>
    <xf numFmtId="164" fontId="27" fillId="2" borderId="5" xfId="0" applyNumberFormat="1" applyFont="1" applyFill="1" applyBorder="1" applyAlignment="1">
      <alignment horizontal="right" vertical="top" indent="1" shrinkToFit="1"/>
    </xf>
    <xf numFmtId="164" fontId="27" fillId="2" borderId="5" xfId="0" applyNumberFormat="1" applyFont="1" applyFill="1" applyBorder="1" applyAlignment="1">
      <alignment horizontal="right" vertical="top" shrinkToFit="1"/>
    </xf>
    <xf numFmtId="164" fontId="26" fillId="0" borderId="5" xfId="0" applyNumberFormat="1" applyFont="1" applyBorder="1" applyAlignment="1">
      <alignment horizontal="right" vertical="center" shrinkToFit="1"/>
    </xf>
    <xf numFmtId="164" fontId="27" fillId="0" borderId="5" xfId="0" applyNumberFormat="1" applyFont="1" applyBorder="1" applyAlignment="1">
      <alignment horizontal="right" vertical="center" shrinkToFit="1"/>
    </xf>
    <xf numFmtId="164" fontId="26" fillId="2" borderId="5" xfId="0" applyNumberFormat="1" applyFont="1" applyFill="1" applyBorder="1" applyAlignment="1">
      <alignment horizontal="right" vertical="top" shrinkToFit="1"/>
    </xf>
    <xf numFmtId="164" fontId="0" fillId="0" borderId="5" xfId="0" applyNumberFormat="1" applyBorder="1" applyAlignment="1">
      <alignment horizontal="left" vertical="top"/>
    </xf>
    <xf numFmtId="164" fontId="5" fillId="0" borderId="5" xfId="0" applyNumberFormat="1" applyFont="1" applyBorder="1" applyAlignment="1">
      <alignment horizontal="right" vertical="center" indent="1" shrinkToFit="1"/>
    </xf>
    <xf numFmtId="164" fontId="1" fillId="0" borderId="5" xfId="0" applyNumberFormat="1" applyFont="1" applyBorder="1" applyAlignment="1">
      <alignment horizontal="right" vertical="center" indent="1" shrinkToFit="1"/>
    </xf>
    <xf numFmtId="164" fontId="1" fillId="0" borderId="5" xfId="0" applyNumberFormat="1" applyFont="1" applyBorder="1" applyAlignment="1">
      <alignment horizontal="right" vertical="center" shrinkToFit="1"/>
    </xf>
    <xf numFmtId="164" fontId="0" fillId="0" borderId="5" xfId="0" applyNumberForma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left" vertical="top" indent="1" shrinkToFit="1"/>
    </xf>
    <xf numFmtId="164" fontId="0" fillId="0" borderId="0" xfId="0" applyNumberFormat="1" applyAlignment="1">
      <alignment horizontal="left" vertical="top"/>
    </xf>
    <xf numFmtId="164" fontId="5" fillId="2" borderId="5" xfId="0" applyNumberFormat="1" applyFont="1" applyFill="1" applyBorder="1" applyAlignment="1">
      <alignment horizontal="right" vertical="top" indent="1" shrinkToFit="1"/>
    </xf>
    <xf numFmtId="164" fontId="1" fillId="2" borderId="5" xfId="0" applyNumberFormat="1" applyFont="1" applyFill="1" applyBorder="1" applyAlignment="1">
      <alignment horizontal="right" vertical="top" shrinkToFit="1"/>
    </xf>
    <xf numFmtId="164" fontId="20" fillId="2" borderId="5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top" indent="1" shrinkToFit="1"/>
    </xf>
    <xf numFmtId="164" fontId="5" fillId="2" borderId="5" xfId="0" applyNumberFormat="1" applyFont="1" applyFill="1" applyBorder="1" applyAlignment="1">
      <alignment horizontal="right" vertical="top" shrinkToFit="1"/>
    </xf>
    <xf numFmtId="0" fontId="0" fillId="4" borderId="5" xfId="0" applyFill="1" applyBorder="1" applyAlignment="1">
      <alignment horizontal="left" vertical="top"/>
    </xf>
    <xf numFmtId="0" fontId="13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top" wrapText="1"/>
    </xf>
    <xf numFmtId="0" fontId="7" fillId="5" borderId="5" xfId="0" applyFont="1" applyFill="1" applyBorder="1" applyAlignment="1">
      <alignment horizontal="left" vertical="top" wrapText="1"/>
    </xf>
    <xf numFmtId="164" fontId="0" fillId="5" borderId="5" xfId="0" applyNumberFormat="1" applyFill="1" applyBorder="1" applyAlignment="1">
      <alignment horizontal="left" wrapText="1"/>
    </xf>
    <xf numFmtId="164" fontId="0" fillId="5" borderId="5" xfId="0" applyNumberForma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 wrapText="1"/>
    </xf>
    <xf numFmtId="164" fontId="5" fillId="5" borderId="5" xfId="0" applyNumberFormat="1" applyFont="1" applyFill="1" applyBorder="1" applyAlignment="1">
      <alignment horizontal="left" vertical="top" indent="1" shrinkToFit="1"/>
    </xf>
    <xf numFmtId="164" fontId="1" fillId="5" borderId="5" xfId="0" applyNumberFormat="1" applyFont="1" applyFill="1" applyBorder="1" applyAlignment="1">
      <alignment horizontal="right" vertical="top" indent="1" shrinkToFit="1"/>
    </xf>
    <xf numFmtId="164" fontId="1" fillId="5" borderId="5" xfId="0" applyNumberFormat="1" applyFont="1" applyFill="1" applyBorder="1" applyAlignment="1">
      <alignment horizontal="right" vertical="top" shrinkToFit="1"/>
    </xf>
    <xf numFmtId="164" fontId="20" fillId="5" borderId="5" xfId="0" applyNumberFormat="1" applyFont="1" applyFill="1" applyBorder="1" applyAlignment="1">
      <alignment horizontal="right" vertical="center"/>
    </xf>
    <xf numFmtId="164" fontId="5" fillId="5" borderId="5" xfId="0" applyNumberFormat="1" applyFont="1" applyFill="1" applyBorder="1" applyAlignment="1">
      <alignment horizontal="right" vertical="top" indent="1" shrinkToFit="1"/>
    </xf>
    <xf numFmtId="164" fontId="0" fillId="0" borderId="0" xfId="0" applyNumberFormat="1" applyAlignment="1">
      <alignment horizontal="left" wrapText="1"/>
    </xf>
    <xf numFmtId="0" fontId="9" fillId="2" borderId="5" xfId="0" applyFont="1" applyFill="1" applyBorder="1" applyAlignment="1">
      <alignment horizontal="left" vertical="top" wrapText="1"/>
    </xf>
    <xf numFmtId="0" fontId="25" fillId="2" borderId="5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horizontal="left" vertical="top" wrapText="1" indent="1"/>
    </xf>
    <xf numFmtId="0" fontId="18" fillId="0" borderId="4" xfId="0" applyFont="1" applyBorder="1" applyAlignment="1">
      <alignment horizontal="right" vertical="center"/>
    </xf>
    <xf numFmtId="0" fontId="17" fillId="0" borderId="4" xfId="0" applyFont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120" workbookViewId="0"/>
  </sheetViews>
  <sheetFormatPr defaultRowHeight="13.15"/>
  <cols>
    <col min="1" max="1" width="57.28515625" bestFit="1" customWidth="1"/>
    <col min="2" max="3" width="13.0703125" bestFit="1" customWidth="1"/>
    <col min="4" max="4" width="12.28515625" bestFit="1" customWidth="1"/>
    <col min="5" max="5" width="11.5" bestFit="1" customWidth="1"/>
    <col min="6" max="7" width="12.7109375" customWidth="1"/>
    <col min="9" max="9" width="10.7109375" bestFit="1" customWidth="1"/>
  </cols>
  <sheetData>
    <row r="1" spans="1:8" ht="11" customHeight="1">
      <c r="A1" s="30" t="s">
        <v>0</v>
      </c>
      <c r="B1" s="31">
        <v>2023</v>
      </c>
      <c r="C1" s="32">
        <v>2022</v>
      </c>
      <c r="D1" s="33">
        <v>2021</v>
      </c>
      <c r="E1" s="33">
        <v>2020</v>
      </c>
      <c r="F1" s="45" t="s">
        <v>85</v>
      </c>
      <c r="G1" s="45" t="s">
        <v>86</v>
      </c>
    </row>
    <row r="2" spans="1:8" ht="23" customHeight="1">
      <c r="A2" s="34" t="s">
        <v>83</v>
      </c>
      <c r="B2" s="48">
        <v>7502</v>
      </c>
      <c r="C2" s="49">
        <v>1639</v>
      </c>
      <c r="D2" s="50">
        <v>5743</v>
      </c>
      <c r="E2" s="50">
        <v>5590</v>
      </c>
      <c r="F2" s="43">
        <f>B2-E2</f>
        <v>1912</v>
      </c>
      <c r="G2" s="44">
        <f>F2/E2</f>
        <v>0.34203935599284435</v>
      </c>
      <c r="H2" s="42"/>
    </row>
    <row r="3" spans="1:8" ht="11" customHeight="1">
      <c r="A3" s="35" t="s">
        <v>1</v>
      </c>
      <c r="B3" s="51"/>
      <c r="C3" s="51"/>
      <c r="D3" s="51"/>
      <c r="E3" s="51"/>
      <c r="F3" s="2"/>
      <c r="G3" s="2"/>
    </row>
    <row r="4" spans="1:8" ht="11" customHeight="1">
      <c r="A4" s="36" t="s">
        <v>2</v>
      </c>
      <c r="B4" s="52"/>
      <c r="C4" s="53">
        <v>5894</v>
      </c>
      <c r="D4" s="54"/>
      <c r="E4" s="51"/>
      <c r="F4" s="43">
        <f>B4-E4</f>
        <v>0</v>
      </c>
      <c r="G4" s="44"/>
    </row>
    <row r="5" spans="1:8" ht="12" customHeight="1">
      <c r="A5" s="92" t="s">
        <v>5</v>
      </c>
      <c r="B5" s="55">
        <v>2109</v>
      </c>
      <c r="C5" s="53">
        <v>2407</v>
      </c>
      <c r="D5" s="56">
        <v>3888</v>
      </c>
      <c r="E5" s="57">
        <v>4227</v>
      </c>
      <c r="F5" s="46">
        <f t="shared" ref="F5:F16" si="0">B5-E5</f>
        <v>-2118</v>
      </c>
      <c r="G5" s="47">
        <f>F5/E5</f>
        <v>-0.5010645848119234</v>
      </c>
    </row>
    <row r="6" spans="1:8" ht="11" customHeight="1">
      <c r="A6" s="92" t="s">
        <v>6</v>
      </c>
      <c r="B6" s="55">
        <v>2287</v>
      </c>
      <c r="C6" s="53">
        <v>2395</v>
      </c>
      <c r="D6" s="56">
        <v>2529</v>
      </c>
      <c r="E6" s="57">
        <v>2468</v>
      </c>
      <c r="F6" s="43">
        <f t="shared" si="0"/>
        <v>-181</v>
      </c>
      <c r="G6" s="44">
        <f t="shared" ref="G6:G16" si="1">F6/E6</f>
        <v>-7.3338735818476497E-2</v>
      </c>
    </row>
    <row r="7" spans="1:8" ht="11" customHeight="1">
      <c r="A7" s="36" t="s">
        <v>7</v>
      </c>
      <c r="B7" s="55">
        <v>1133</v>
      </c>
      <c r="C7" s="53">
        <v>987</v>
      </c>
      <c r="D7" s="56">
        <v>982</v>
      </c>
      <c r="E7" s="57">
        <v>937</v>
      </c>
      <c r="F7" s="43">
        <f t="shared" si="0"/>
        <v>196</v>
      </c>
      <c r="G7" s="44">
        <f t="shared" si="1"/>
        <v>0.20917822838847386</v>
      </c>
    </row>
    <row r="8" spans="1:8" ht="11" customHeight="1">
      <c r="A8" s="36" t="s">
        <v>8</v>
      </c>
      <c r="B8" s="58">
        <v>-1114</v>
      </c>
      <c r="C8" s="56">
        <v>-2726</v>
      </c>
      <c r="D8" s="56">
        <v>-2001</v>
      </c>
      <c r="E8" s="57">
        <v>-3203</v>
      </c>
      <c r="F8" s="46">
        <f t="shared" si="0"/>
        <v>2089</v>
      </c>
      <c r="G8" s="47">
        <f t="shared" si="1"/>
        <v>-0.65220106150483925</v>
      </c>
    </row>
    <row r="9" spans="1:8" ht="12" customHeight="1">
      <c r="A9" s="92" t="s">
        <v>9</v>
      </c>
      <c r="B9" s="76">
        <v>-170</v>
      </c>
      <c r="C9" s="73">
        <v>-363</v>
      </c>
      <c r="D9" s="73">
        <v>-136</v>
      </c>
      <c r="E9" s="74">
        <v>-70</v>
      </c>
      <c r="F9" s="43">
        <f t="shared" si="0"/>
        <v>-100</v>
      </c>
      <c r="G9" s="44">
        <f t="shared" si="1"/>
        <v>1.4285714285714286</v>
      </c>
    </row>
    <row r="10" spans="1:8" ht="11" customHeight="1">
      <c r="A10" s="35" t="s">
        <v>10</v>
      </c>
      <c r="B10" s="51"/>
      <c r="C10" s="51"/>
      <c r="D10" s="51"/>
      <c r="E10" s="51"/>
      <c r="F10" s="43">
        <f t="shared" si="0"/>
        <v>0</v>
      </c>
      <c r="G10" s="44" t="e">
        <f t="shared" si="1"/>
        <v>#DIV/0!</v>
      </c>
    </row>
    <row r="11" spans="1:8" ht="11" customHeight="1">
      <c r="A11" s="92" t="s">
        <v>11</v>
      </c>
      <c r="B11" s="72">
        <v>725</v>
      </c>
      <c r="C11" s="73">
        <v>-539</v>
      </c>
      <c r="D11" s="73">
        <v>1372</v>
      </c>
      <c r="E11" s="74">
        <v>5297</v>
      </c>
      <c r="F11" s="46">
        <f t="shared" si="0"/>
        <v>-4572</v>
      </c>
      <c r="G11" s="47">
        <f t="shared" si="1"/>
        <v>-0.86313007362658112</v>
      </c>
    </row>
    <row r="12" spans="1:8" ht="11" customHeight="1">
      <c r="A12" s="36" t="s">
        <v>12</v>
      </c>
      <c r="B12" s="58">
        <v>-462</v>
      </c>
      <c r="C12" s="53">
        <v>331</v>
      </c>
      <c r="D12" s="56">
        <v>1038</v>
      </c>
      <c r="E12" s="57">
        <v>936</v>
      </c>
      <c r="F12" s="43">
        <f t="shared" si="0"/>
        <v>-1398</v>
      </c>
      <c r="G12" s="44">
        <f t="shared" si="1"/>
        <v>-1.4935897435897436</v>
      </c>
    </row>
    <row r="13" spans="1:8" ht="12" customHeight="1">
      <c r="A13" s="92" t="s">
        <v>13</v>
      </c>
      <c r="B13" s="72">
        <v>390</v>
      </c>
      <c r="C13" s="75">
        <v>71</v>
      </c>
      <c r="D13" s="73">
        <v>138</v>
      </c>
      <c r="E13" s="74">
        <v>-209</v>
      </c>
      <c r="F13" s="43">
        <f t="shared" si="0"/>
        <v>599</v>
      </c>
      <c r="G13" s="44">
        <f t="shared" si="1"/>
        <v>-2.8660287081339715</v>
      </c>
    </row>
    <row r="14" spans="1:8" ht="11" customHeight="1">
      <c r="A14" s="92" t="s">
        <v>14</v>
      </c>
      <c r="B14" s="72">
        <v>1466</v>
      </c>
      <c r="C14" s="75">
        <v>126</v>
      </c>
      <c r="D14" s="73">
        <v>-842</v>
      </c>
      <c r="E14" s="74">
        <v>2087</v>
      </c>
      <c r="F14" s="43">
        <f t="shared" si="0"/>
        <v>-621</v>
      </c>
      <c r="G14" s="44">
        <f t="shared" si="1"/>
        <v>-0.2975563009103977</v>
      </c>
    </row>
    <row r="15" spans="1:8" ht="11" customHeight="1">
      <c r="A15" s="36" t="s">
        <v>15</v>
      </c>
      <c r="B15" s="55">
        <v>65</v>
      </c>
      <c r="C15" s="53">
        <v>213</v>
      </c>
      <c r="D15" s="56">
        <v>85</v>
      </c>
      <c r="E15" s="57">
        <v>138</v>
      </c>
      <c r="F15" s="43">
        <f t="shared" si="0"/>
        <v>-73</v>
      </c>
      <c r="G15" s="44">
        <f t="shared" si="1"/>
        <v>-0.52898550724637683</v>
      </c>
    </row>
    <row r="16" spans="1:8" ht="11" customHeight="1">
      <c r="A16" s="39" t="s">
        <v>53</v>
      </c>
      <c r="B16" s="59">
        <v>13931</v>
      </c>
      <c r="C16" s="60">
        <v>10435</v>
      </c>
      <c r="D16" s="61">
        <v>12796</v>
      </c>
      <c r="E16" s="61">
        <v>18197</v>
      </c>
      <c r="F16" s="43">
        <f t="shared" si="0"/>
        <v>-4266</v>
      </c>
      <c r="G16" s="44">
        <f t="shared" si="1"/>
        <v>-0.23443424740341814</v>
      </c>
    </row>
    <row r="17" spans="1:9" ht="23" customHeight="1">
      <c r="A17" s="37" t="s">
        <v>84</v>
      </c>
      <c r="B17" s="62"/>
      <c r="C17" s="63"/>
      <c r="D17" s="63"/>
      <c r="E17" s="63"/>
      <c r="F17" s="1"/>
      <c r="G17" s="1"/>
    </row>
    <row r="18" spans="1:9" ht="11" customHeight="1">
      <c r="A18" s="78" t="s">
        <v>55</v>
      </c>
      <c r="B18" s="62">
        <v>-1245</v>
      </c>
      <c r="C18" s="63">
        <v>-1346</v>
      </c>
      <c r="D18" s="63">
        <v>-2062</v>
      </c>
      <c r="E18" s="57">
        <v>-2618</v>
      </c>
      <c r="F18" s="46">
        <f t="shared" ref="F18" si="2">B18-E18</f>
        <v>1373</v>
      </c>
      <c r="G18" s="47">
        <f t="shared" ref="G18" si="3">F18/E18</f>
        <v>-0.52444614209320095</v>
      </c>
      <c r="I18" s="71">
        <f>B16+B26+B35</f>
        <v>5092</v>
      </c>
    </row>
    <row r="19" spans="1:9" ht="11" customHeight="1">
      <c r="A19" s="35" t="s">
        <v>16</v>
      </c>
      <c r="B19" s="55">
        <v>321</v>
      </c>
      <c r="C19" s="53">
        <v>111</v>
      </c>
      <c r="D19" s="56">
        <v>387</v>
      </c>
      <c r="E19" s="57">
        <v>188</v>
      </c>
      <c r="F19" s="43">
        <f t="shared" ref="F19:F26" si="4">B19-E19</f>
        <v>133</v>
      </c>
      <c r="G19" s="44">
        <f t="shared" ref="G19:G26" si="5">F19/E19</f>
        <v>0.70744680851063835</v>
      </c>
      <c r="I19" s="71">
        <f>I18+B36</f>
        <v>5101</v>
      </c>
    </row>
    <row r="20" spans="1:9" ht="12" customHeight="1">
      <c r="A20" s="79" t="s">
        <v>17</v>
      </c>
      <c r="B20" s="58">
        <v>-565</v>
      </c>
      <c r="C20" s="56">
        <v>-626</v>
      </c>
      <c r="D20" s="56">
        <v>-706</v>
      </c>
      <c r="E20" s="57">
        <v>-612</v>
      </c>
      <c r="F20" s="43">
        <f t="shared" si="4"/>
        <v>47</v>
      </c>
      <c r="G20" s="44">
        <f t="shared" si="5"/>
        <v>-7.6797385620915037E-2</v>
      </c>
    </row>
    <row r="21" spans="1:9" ht="11" customHeight="1">
      <c r="A21" s="79" t="s">
        <v>18</v>
      </c>
      <c r="B21" s="58">
        <v>-11143</v>
      </c>
      <c r="C21" s="56">
        <v>-5930</v>
      </c>
      <c r="D21" s="56">
        <v>-3561</v>
      </c>
      <c r="E21" s="57">
        <v>-6246</v>
      </c>
      <c r="F21" s="46">
        <f t="shared" si="4"/>
        <v>-4897</v>
      </c>
      <c r="G21" s="47">
        <f t="shared" si="5"/>
        <v>0.78402177393531858</v>
      </c>
    </row>
    <row r="22" spans="1:9" ht="11" customHeight="1">
      <c r="A22" s="35" t="s">
        <v>19</v>
      </c>
      <c r="B22" s="55">
        <v>10647</v>
      </c>
      <c r="C22" s="53">
        <v>4665</v>
      </c>
      <c r="D22" s="56">
        <v>3147</v>
      </c>
      <c r="E22" s="57">
        <v>5618</v>
      </c>
      <c r="F22" s="46">
        <f t="shared" si="4"/>
        <v>5029</v>
      </c>
      <c r="G22" s="47">
        <f t="shared" si="5"/>
        <v>0.89515841936632257</v>
      </c>
    </row>
    <row r="23" spans="1:9" ht="11" customHeight="1">
      <c r="A23" s="38" t="s">
        <v>60</v>
      </c>
      <c r="B23" s="55"/>
      <c r="C23" s="53"/>
      <c r="D23" s="56"/>
      <c r="E23" s="57">
        <v>475</v>
      </c>
      <c r="F23" s="43">
        <f t="shared" si="4"/>
        <v>-475</v>
      </c>
      <c r="G23" s="44">
        <f t="shared" si="5"/>
        <v>-1</v>
      </c>
    </row>
    <row r="24" spans="1:9" ht="12" customHeight="1">
      <c r="A24" s="79" t="s">
        <v>20</v>
      </c>
      <c r="B24" s="58">
        <v>-5082</v>
      </c>
      <c r="C24" s="56">
        <v>-2348</v>
      </c>
      <c r="D24" s="56">
        <v>-3293</v>
      </c>
      <c r="E24" s="57">
        <v>-336</v>
      </c>
      <c r="F24" s="46">
        <f t="shared" si="4"/>
        <v>-4746</v>
      </c>
      <c r="G24" s="47">
        <f t="shared" si="5"/>
        <v>14.125</v>
      </c>
    </row>
    <row r="25" spans="1:9" ht="22.05" customHeight="1">
      <c r="A25" s="35" t="s">
        <v>21</v>
      </c>
      <c r="B25" s="58">
        <v>-4</v>
      </c>
      <c r="C25" s="53">
        <v>1272</v>
      </c>
      <c r="D25" s="56">
        <v>114</v>
      </c>
      <c r="E25" s="57">
        <v>503</v>
      </c>
      <c r="F25" s="46">
        <f t="shared" si="4"/>
        <v>-507</v>
      </c>
      <c r="G25" s="47">
        <f t="shared" si="5"/>
        <v>-1.0079522862823063</v>
      </c>
    </row>
    <row r="26" spans="1:9" ht="11" customHeight="1">
      <c r="A26" s="39" t="s">
        <v>64</v>
      </c>
      <c r="B26" s="64">
        <v>-7070</v>
      </c>
      <c r="C26" s="61">
        <v>-4202</v>
      </c>
      <c r="D26" s="61">
        <v>-5975</v>
      </c>
      <c r="E26" s="61">
        <v>-3028</v>
      </c>
      <c r="F26" s="46">
        <f t="shared" si="4"/>
        <v>-4042</v>
      </c>
      <c r="G26" s="47">
        <f t="shared" si="5"/>
        <v>1.334874504623514</v>
      </c>
    </row>
    <row r="27" spans="1:9" ht="31.05" customHeight="1">
      <c r="A27" s="40" t="s">
        <v>22</v>
      </c>
      <c r="B27" s="65"/>
      <c r="C27" s="65"/>
      <c r="D27" s="65"/>
      <c r="E27" s="51"/>
      <c r="F27" s="2"/>
      <c r="G27" s="2"/>
    </row>
    <row r="28" spans="1:9" ht="11" customHeight="1">
      <c r="A28" s="91" t="s">
        <v>66</v>
      </c>
      <c r="B28" s="66">
        <v>9586</v>
      </c>
      <c r="C28" s="67">
        <v>7804</v>
      </c>
      <c r="D28" s="68">
        <v>522</v>
      </c>
      <c r="E28" s="68">
        <v>10504</v>
      </c>
      <c r="F28" s="43">
        <f t="shared" ref="F28" si="6">B28-E28</f>
        <v>-918</v>
      </c>
      <c r="G28" s="44">
        <f t="shared" ref="G28" si="7">F28/E28</f>
        <v>-8.7395277989337397E-2</v>
      </c>
    </row>
    <row r="29" spans="1:9" ht="11" customHeight="1">
      <c r="A29" s="91" t="s">
        <v>67</v>
      </c>
      <c r="B29" s="58">
        <v>-5082</v>
      </c>
      <c r="C29" s="56">
        <v>-6800</v>
      </c>
      <c r="D29" s="56">
        <v>-8597</v>
      </c>
      <c r="E29" s="57">
        <v>-13365</v>
      </c>
      <c r="F29" s="46">
        <f t="shared" ref="F29:F35" si="8">B29-E29</f>
        <v>8283</v>
      </c>
      <c r="G29" s="47">
        <f t="shared" ref="G29:G35" si="9">F29/E29</f>
        <v>-0.61975308641975313</v>
      </c>
    </row>
    <row r="30" spans="1:9" ht="11" customHeight="1">
      <c r="A30" s="40" t="s">
        <v>23</v>
      </c>
      <c r="B30" s="58">
        <v>-7</v>
      </c>
      <c r="C30" s="53">
        <v>217</v>
      </c>
      <c r="D30" s="56">
        <v>-40</v>
      </c>
      <c r="E30" s="57">
        <v>-853</v>
      </c>
      <c r="F30" s="46">
        <f t="shared" si="8"/>
        <v>846</v>
      </c>
      <c r="G30" s="47">
        <f t="shared" si="9"/>
        <v>-0.99179366940211022</v>
      </c>
    </row>
    <row r="31" spans="1:9" ht="12" customHeight="1">
      <c r="A31" s="79" t="s">
        <v>24</v>
      </c>
      <c r="B31" s="58">
        <v>-402</v>
      </c>
      <c r="C31" s="56">
        <v>-407</v>
      </c>
      <c r="D31" s="56">
        <v>-319</v>
      </c>
      <c r="E31" s="57">
        <v>-302</v>
      </c>
      <c r="F31" s="43">
        <f t="shared" si="8"/>
        <v>-100</v>
      </c>
      <c r="G31" s="44">
        <f t="shared" si="9"/>
        <v>0.33112582781456956</v>
      </c>
    </row>
    <row r="32" spans="1:9" ht="11" customHeight="1">
      <c r="A32" s="35" t="s">
        <v>25</v>
      </c>
      <c r="B32" s="55">
        <v>176</v>
      </c>
      <c r="C32" s="53">
        <v>176</v>
      </c>
      <c r="D32" s="56">
        <v>70</v>
      </c>
      <c r="E32" s="57">
        <v>92</v>
      </c>
      <c r="F32" s="43">
        <f t="shared" si="8"/>
        <v>84</v>
      </c>
      <c r="G32" s="44">
        <f t="shared" si="9"/>
        <v>0.91304347826086951</v>
      </c>
    </row>
    <row r="33" spans="1:7" ht="13.05" customHeight="1">
      <c r="A33" s="90" t="s">
        <v>87</v>
      </c>
      <c r="B33" s="52" t="s">
        <v>3</v>
      </c>
      <c r="C33" s="52" t="s">
        <v>4</v>
      </c>
      <c r="D33" s="56">
        <v>879</v>
      </c>
      <c r="E33" s="69"/>
      <c r="F33" s="43"/>
      <c r="G33" s="44"/>
    </row>
    <row r="34" spans="1:7" ht="11" customHeight="1">
      <c r="A34" s="79" t="s">
        <v>26</v>
      </c>
      <c r="B34" s="58">
        <v>-6040</v>
      </c>
      <c r="C34" s="56">
        <v>-5948</v>
      </c>
      <c r="D34" s="56">
        <v>-5869</v>
      </c>
      <c r="E34" s="57">
        <v>-5797</v>
      </c>
      <c r="F34" s="43">
        <f t="shared" si="8"/>
        <v>-243</v>
      </c>
      <c r="G34" s="44">
        <f t="shared" si="9"/>
        <v>4.1918233569087457E-2</v>
      </c>
    </row>
    <row r="35" spans="1:7" ht="11" customHeight="1">
      <c r="A35" s="39" t="s">
        <v>73</v>
      </c>
      <c r="B35" s="64">
        <v>-1769</v>
      </c>
      <c r="C35" s="61">
        <v>-4958</v>
      </c>
      <c r="D35" s="61">
        <v>-13354</v>
      </c>
      <c r="E35" s="61">
        <v>-9721</v>
      </c>
      <c r="F35" s="46">
        <f t="shared" si="8"/>
        <v>7952</v>
      </c>
      <c r="G35" s="47">
        <f t="shared" si="9"/>
        <v>-0.81802283715667112</v>
      </c>
    </row>
    <row r="36" spans="1:7" ht="11" customHeight="1">
      <c r="A36" s="79" t="s">
        <v>27</v>
      </c>
      <c r="B36" s="72">
        <v>9</v>
      </c>
      <c r="C36" s="73">
        <v>-244</v>
      </c>
      <c r="D36" s="73">
        <v>-185</v>
      </c>
      <c r="E36" s="74">
        <v>-87</v>
      </c>
      <c r="F36" s="2"/>
      <c r="G36" s="2"/>
    </row>
    <row r="37" spans="1:7" ht="12" customHeight="1">
      <c r="A37" s="83" t="s">
        <v>28</v>
      </c>
      <c r="B37" s="88">
        <v>5101</v>
      </c>
      <c r="C37" s="85">
        <v>1032</v>
      </c>
      <c r="D37" s="86">
        <v>-6718</v>
      </c>
      <c r="E37" s="87">
        <v>5361</v>
      </c>
      <c r="F37" s="89"/>
      <c r="G37" s="2"/>
    </row>
    <row r="38" spans="1:7" ht="11" customHeight="1">
      <c r="A38" s="35" t="s">
        <v>29</v>
      </c>
      <c r="B38" s="55">
        <v>7988</v>
      </c>
      <c r="C38" s="53">
        <v>6957</v>
      </c>
      <c r="D38" s="56">
        <v>13675</v>
      </c>
      <c r="E38" s="57">
        <v>8314</v>
      </c>
      <c r="F38" s="89"/>
      <c r="G38" s="2"/>
    </row>
    <row r="39" spans="1:7" ht="11.55" customHeight="1">
      <c r="A39" s="41" t="s">
        <v>30</v>
      </c>
      <c r="B39" s="70">
        <v>13089</v>
      </c>
      <c r="C39" s="53">
        <v>7988</v>
      </c>
      <c r="D39" s="56">
        <v>6957</v>
      </c>
      <c r="E39" s="57">
        <v>13675</v>
      </c>
      <c r="F39" s="2"/>
      <c r="G39" s="2"/>
    </row>
    <row r="40" spans="1:7">
      <c r="A40" s="80" t="s">
        <v>31</v>
      </c>
      <c r="B40" s="81"/>
      <c r="C40" s="81"/>
      <c r="D40" s="81"/>
      <c r="E40" s="82"/>
    </row>
    <row r="41" spans="1:7">
      <c r="A41" s="83" t="s">
        <v>32</v>
      </c>
      <c r="B41" s="84">
        <v>1564</v>
      </c>
      <c r="C41" s="85">
        <v>1865</v>
      </c>
      <c r="D41" s="86">
        <v>2103</v>
      </c>
      <c r="E41" s="87">
        <v>2253</v>
      </c>
    </row>
    <row r="42" spans="1:7">
      <c r="A42" s="83" t="s">
        <v>33</v>
      </c>
      <c r="B42" s="84">
        <v>1668</v>
      </c>
      <c r="C42" s="85">
        <v>1401</v>
      </c>
      <c r="D42" s="86">
        <v>1512</v>
      </c>
      <c r="E42" s="87">
        <v>1830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82D6-E56F-403F-A3AB-83AE0A6ABF8B}">
  <dimension ref="A1:J47"/>
  <sheetViews>
    <sheetView topLeftCell="A29" workbookViewId="0">
      <selection activeCell="D49" sqref="D49"/>
    </sheetView>
  </sheetViews>
  <sheetFormatPr defaultRowHeight="13.15"/>
  <sheetData>
    <row r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3.5" thickBot="1">
      <c r="A2" s="4" t="s">
        <v>34</v>
      </c>
      <c r="B2" s="4"/>
      <c r="C2" s="5"/>
      <c r="D2" s="5"/>
      <c r="E2" s="4"/>
      <c r="F2" s="4"/>
      <c r="G2" s="4"/>
      <c r="H2" s="4"/>
      <c r="I2" s="4"/>
      <c r="J2" s="4"/>
    </row>
    <row r="3" spans="1:10" ht="13.9" thickTop="1" thickBot="1">
      <c r="A3" s="6" t="s">
        <v>35</v>
      </c>
      <c r="B3" s="7" t="s">
        <v>36</v>
      </c>
      <c r="C3" s="93">
        <v>2020</v>
      </c>
      <c r="D3" s="93"/>
      <c r="E3" s="7" t="s">
        <v>36</v>
      </c>
      <c r="F3" s="94">
        <v>2019</v>
      </c>
      <c r="G3" s="94"/>
      <c r="H3" s="6"/>
      <c r="I3" s="94">
        <v>2018</v>
      </c>
      <c r="J3" s="94"/>
    </row>
    <row r="4" spans="1:10" ht="13.5" thickTop="1">
      <c r="A4" s="26" t="s">
        <v>37</v>
      </c>
      <c r="B4" s="8"/>
      <c r="C4" s="9"/>
      <c r="D4" s="10" t="s">
        <v>38</v>
      </c>
      <c r="E4" s="8"/>
      <c r="F4" s="8"/>
      <c r="G4" s="11" t="s">
        <v>38</v>
      </c>
      <c r="H4" s="8"/>
      <c r="I4" s="8"/>
      <c r="J4" s="11" t="s">
        <v>38</v>
      </c>
    </row>
    <row r="5" spans="1:10" ht="13.5" thickBot="1">
      <c r="A5" s="12" t="s">
        <v>39</v>
      </c>
      <c r="B5" s="12"/>
      <c r="C5" s="13" t="s">
        <v>40</v>
      </c>
      <c r="D5" s="14">
        <v>5590</v>
      </c>
      <c r="E5" s="12"/>
      <c r="F5" s="12" t="s">
        <v>40</v>
      </c>
      <c r="G5" s="15">
        <v>9431</v>
      </c>
      <c r="H5" s="12"/>
      <c r="I5" s="12" t="s">
        <v>40</v>
      </c>
      <c r="J5" s="15">
        <v>8728</v>
      </c>
    </row>
    <row r="6" spans="1:10" ht="13.5" thickBot="1">
      <c r="A6" s="12" t="s">
        <v>41</v>
      </c>
      <c r="B6" s="12"/>
      <c r="C6" s="13"/>
      <c r="D6" s="13"/>
      <c r="E6" s="12"/>
      <c r="F6" s="12"/>
      <c r="G6" s="12"/>
      <c r="H6" s="12"/>
      <c r="I6" s="12"/>
      <c r="J6" s="12"/>
    </row>
    <row r="7" spans="1:10" ht="13.5" thickBot="1">
      <c r="A7" s="12" t="s">
        <v>42</v>
      </c>
      <c r="B7" s="12"/>
      <c r="C7" s="13"/>
      <c r="D7" s="14">
        <v>4227</v>
      </c>
      <c r="E7" s="12"/>
      <c r="F7" s="12"/>
      <c r="G7" s="15">
        <v>4209</v>
      </c>
      <c r="H7" s="12"/>
      <c r="I7" s="12"/>
      <c r="J7" s="15">
        <v>3127</v>
      </c>
    </row>
    <row r="8" spans="1:10" ht="13.5" thickBot="1">
      <c r="A8" s="12" t="s">
        <v>43</v>
      </c>
      <c r="B8" s="12"/>
      <c r="C8" s="13"/>
      <c r="D8" s="14">
        <v>2468</v>
      </c>
      <c r="E8" s="12"/>
      <c r="F8" s="12"/>
      <c r="G8" s="15">
        <v>1850</v>
      </c>
      <c r="H8" s="12"/>
      <c r="I8" s="12"/>
      <c r="J8" s="15">
        <v>1353</v>
      </c>
    </row>
    <row r="9" spans="1:10" ht="13.5" thickBot="1">
      <c r="A9" s="12" t="s">
        <v>44</v>
      </c>
      <c r="B9" s="12"/>
      <c r="C9" s="13"/>
      <c r="D9" s="16">
        <v>937</v>
      </c>
      <c r="E9" s="12"/>
      <c r="F9" s="12"/>
      <c r="G9" s="17">
        <v>679</v>
      </c>
      <c r="H9" s="12"/>
      <c r="I9" s="12"/>
      <c r="J9" s="17">
        <v>510</v>
      </c>
    </row>
    <row r="10" spans="1:10" ht="13.5" thickBot="1">
      <c r="A10" s="12" t="s">
        <v>45</v>
      </c>
      <c r="B10" s="12"/>
      <c r="C10" s="13"/>
      <c r="D10" s="14">
        <v>-3203</v>
      </c>
      <c r="E10" s="12"/>
      <c r="F10" s="12"/>
      <c r="G10" s="15">
        <v>-1527</v>
      </c>
      <c r="H10" s="12"/>
      <c r="I10" s="12"/>
      <c r="J10" s="17">
        <v>853</v>
      </c>
    </row>
    <row r="11" spans="1:10" ht="13.5" thickBot="1">
      <c r="A11" s="12" t="s">
        <v>46</v>
      </c>
      <c r="B11" s="12"/>
      <c r="C11" s="13"/>
      <c r="D11" s="16">
        <v>-70</v>
      </c>
      <c r="E11" s="12"/>
      <c r="F11" s="12"/>
      <c r="G11" s="15">
        <v>-1096</v>
      </c>
      <c r="H11" s="12"/>
      <c r="I11" s="12"/>
      <c r="J11" s="17">
        <v>123</v>
      </c>
    </row>
    <row r="12" spans="1:10" ht="13.5" thickBot="1">
      <c r="A12" s="18" t="s">
        <v>47</v>
      </c>
      <c r="B12" s="18"/>
      <c r="C12" s="19"/>
      <c r="D12" s="19"/>
      <c r="E12" s="18"/>
      <c r="F12" s="18"/>
      <c r="G12" s="18"/>
      <c r="H12" s="18"/>
      <c r="I12" s="18"/>
      <c r="J12" s="18"/>
    </row>
    <row r="13" spans="1:10" ht="13.9" thickTop="1" thickBot="1">
      <c r="A13" s="12" t="s">
        <v>48</v>
      </c>
      <c r="B13" s="12"/>
      <c r="C13" s="13"/>
      <c r="D13" s="14">
        <v>5297</v>
      </c>
      <c r="E13" s="12"/>
      <c r="F13" s="12"/>
      <c r="G13" s="17">
        <v>502</v>
      </c>
      <c r="H13" s="12"/>
      <c r="I13" s="12"/>
      <c r="J13" s="15">
        <v>1006</v>
      </c>
    </row>
    <row r="14" spans="1:10" ht="13.5" thickBot="1">
      <c r="A14" s="12" t="s">
        <v>49</v>
      </c>
      <c r="B14" s="12"/>
      <c r="C14" s="13"/>
      <c r="D14" s="16">
        <v>936</v>
      </c>
      <c r="E14" s="12"/>
      <c r="F14" s="12"/>
      <c r="G14" s="17">
        <v>301</v>
      </c>
      <c r="H14" s="12"/>
      <c r="I14" s="12"/>
      <c r="J14" s="15">
        <v>1368</v>
      </c>
    </row>
    <row r="15" spans="1:10" ht="13.5" thickBot="1">
      <c r="A15" s="12" t="s">
        <v>50</v>
      </c>
      <c r="B15" s="12"/>
      <c r="C15" s="13"/>
      <c r="D15" s="16">
        <v>-209</v>
      </c>
      <c r="E15" s="12"/>
      <c r="F15" s="12"/>
      <c r="G15" s="17">
        <v>67</v>
      </c>
      <c r="H15" s="12"/>
      <c r="I15" s="12"/>
      <c r="J15" s="17">
        <v>-127</v>
      </c>
    </row>
    <row r="16" spans="1:10" ht="13.5" thickBot="1">
      <c r="A16" s="12" t="s">
        <v>51</v>
      </c>
      <c r="B16" s="12"/>
      <c r="C16" s="13"/>
      <c r="D16" s="14">
        <v>2087</v>
      </c>
      <c r="E16" s="12"/>
      <c r="F16" s="12"/>
      <c r="G16" s="17">
        <v>858</v>
      </c>
      <c r="H16" s="12"/>
      <c r="I16" s="12"/>
      <c r="J16" s="15">
        <v>-1819</v>
      </c>
    </row>
    <row r="17" spans="1:10" ht="13.5" thickBot="1">
      <c r="A17" s="18" t="s">
        <v>52</v>
      </c>
      <c r="B17" s="18"/>
      <c r="C17" s="19"/>
      <c r="D17" s="20">
        <v>138</v>
      </c>
      <c r="E17" s="18"/>
      <c r="F17" s="18"/>
      <c r="G17" s="21">
        <v>-503</v>
      </c>
      <c r="H17" s="18"/>
      <c r="I17" s="18"/>
      <c r="J17" s="21">
        <v>126</v>
      </c>
    </row>
    <row r="18" spans="1:10" ht="13.9" thickTop="1" thickBot="1">
      <c r="A18" s="27" t="s">
        <v>53</v>
      </c>
      <c r="B18" s="18"/>
      <c r="C18" s="19"/>
      <c r="D18" s="22">
        <v>18197</v>
      </c>
      <c r="E18" s="18"/>
      <c r="F18" s="18"/>
      <c r="G18" s="23">
        <v>14770</v>
      </c>
      <c r="H18" s="18"/>
      <c r="I18" s="18"/>
      <c r="J18" s="23">
        <v>15247</v>
      </c>
    </row>
    <row r="19" spans="1:10" ht="13.5" thickTop="1">
      <c r="A19" s="26" t="s">
        <v>54</v>
      </c>
      <c r="B19" s="8"/>
      <c r="C19" s="9"/>
      <c r="D19" s="9"/>
      <c r="E19" s="8"/>
      <c r="F19" s="8"/>
      <c r="G19" s="8"/>
      <c r="H19" s="8"/>
      <c r="I19" s="8"/>
      <c r="J19" s="8"/>
    </row>
    <row r="20" spans="1:10" ht="13.5" thickBot="1">
      <c r="A20" s="12" t="s">
        <v>55</v>
      </c>
      <c r="B20" s="12"/>
      <c r="C20" s="13"/>
      <c r="D20" s="14">
        <v>-2618</v>
      </c>
      <c r="E20" s="12"/>
      <c r="F20" s="12"/>
      <c r="G20" s="15">
        <v>-2286</v>
      </c>
      <c r="H20" s="12"/>
      <c r="I20" s="12"/>
      <c r="J20" s="15">
        <v>-3395</v>
      </c>
    </row>
    <row r="21" spans="1:10" ht="13.5" thickBot="1">
      <c r="A21" s="12" t="s">
        <v>56</v>
      </c>
      <c r="B21" s="12"/>
      <c r="C21" s="13"/>
      <c r="D21" s="16">
        <v>188</v>
      </c>
      <c r="E21" s="12"/>
      <c r="F21" s="12"/>
      <c r="G21" s="17">
        <v>537</v>
      </c>
      <c r="H21" s="12"/>
      <c r="I21" s="12"/>
      <c r="J21" s="17">
        <v>248</v>
      </c>
    </row>
    <row r="22" spans="1:10" ht="13.5" thickBot="1">
      <c r="A22" s="12" t="s">
        <v>57</v>
      </c>
      <c r="B22" s="12"/>
      <c r="C22" s="13"/>
      <c r="D22" s="16">
        <v>-612</v>
      </c>
      <c r="E22" s="12"/>
      <c r="F22" s="12"/>
      <c r="G22" s="17">
        <v>-621</v>
      </c>
      <c r="H22" s="12"/>
      <c r="I22" s="12"/>
      <c r="J22" s="17">
        <v>-569</v>
      </c>
    </row>
    <row r="23" spans="1:10" ht="13.5" thickBot="1">
      <c r="A23" s="12" t="s">
        <v>58</v>
      </c>
      <c r="B23" s="12"/>
      <c r="C23" s="13"/>
      <c r="D23" s="14">
        <v>-6246</v>
      </c>
      <c r="E23" s="12"/>
      <c r="F23" s="12"/>
      <c r="G23" s="15">
        <v>-3693</v>
      </c>
      <c r="H23" s="12"/>
      <c r="I23" s="12"/>
      <c r="J23" s="15">
        <v>-7041</v>
      </c>
    </row>
    <row r="24" spans="1:10" ht="13.5" thickBot="1">
      <c r="A24" s="12" t="s">
        <v>59</v>
      </c>
      <c r="B24" s="12"/>
      <c r="C24" s="13"/>
      <c r="D24" s="14">
        <v>5618</v>
      </c>
      <c r="E24" s="12"/>
      <c r="F24" s="12"/>
      <c r="G24" s="15">
        <v>3961</v>
      </c>
      <c r="H24" s="12"/>
      <c r="I24" s="12"/>
      <c r="J24" s="15">
        <v>6487</v>
      </c>
    </row>
    <row r="25" spans="1:10" ht="13.5" thickBot="1">
      <c r="A25" s="12" t="s">
        <v>60</v>
      </c>
      <c r="B25" s="12"/>
      <c r="C25" s="13"/>
      <c r="D25" s="16">
        <v>475</v>
      </c>
      <c r="E25" s="12"/>
      <c r="F25" s="12"/>
      <c r="G25" s="15">
        <v>6720</v>
      </c>
      <c r="H25" s="12"/>
      <c r="I25" s="12"/>
      <c r="J25" s="17">
        <v>-503</v>
      </c>
    </row>
    <row r="26" spans="1:10" ht="13.5" thickBot="1">
      <c r="A26" s="12" t="s">
        <v>61</v>
      </c>
      <c r="B26" s="12"/>
      <c r="C26" s="13"/>
      <c r="D26" s="16">
        <v>-336</v>
      </c>
      <c r="E26" s="12"/>
      <c r="F26" s="12"/>
      <c r="G26" s="15">
        <v>-32630</v>
      </c>
      <c r="H26" s="12"/>
      <c r="I26" s="12"/>
      <c r="J26" s="17">
        <v>-139</v>
      </c>
    </row>
    <row r="27" spans="1:10" ht="13.5" thickBot="1">
      <c r="A27" s="18" t="s">
        <v>62</v>
      </c>
      <c r="B27" s="18"/>
      <c r="C27" s="19"/>
      <c r="D27" s="20">
        <v>503</v>
      </c>
      <c r="E27" s="18"/>
      <c r="F27" s="18"/>
      <c r="G27" s="23">
        <v>1076</v>
      </c>
      <c r="H27" s="18"/>
      <c r="I27" s="18"/>
      <c r="J27" s="21" t="s">
        <v>63</v>
      </c>
    </row>
    <row r="28" spans="1:10" ht="13.9" thickTop="1" thickBot="1">
      <c r="A28" s="27" t="s">
        <v>64</v>
      </c>
      <c r="B28" s="18"/>
      <c r="C28" s="19"/>
      <c r="D28" s="22">
        <v>-3028</v>
      </c>
      <c r="E28" s="18"/>
      <c r="F28" s="18"/>
      <c r="G28" s="23">
        <v>-26936</v>
      </c>
      <c r="H28" s="18"/>
      <c r="I28" s="18"/>
      <c r="J28" s="23">
        <v>-4913</v>
      </c>
    </row>
    <row r="29" spans="1:10" ht="13.5" thickTop="1">
      <c r="A29" s="26" t="s">
        <v>65</v>
      </c>
      <c r="B29" s="8"/>
      <c r="C29" s="9"/>
      <c r="D29" s="9"/>
      <c r="E29" s="8"/>
      <c r="F29" s="8"/>
      <c r="G29" s="8"/>
      <c r="H29" s="8"/>
      <c r="I29" s="8"/>
      <c r="J29" s="8"/>
    </row>
    <row r="30" spans="1:10" ht="13.5" thickBot="1">
      <c r="A30" s="12" t="s">
        <v>66</v>
      </c>
      <c r="B30" s="12"/>
      <c r="C30" s="13"/>
      <c r="D30" s="14">
        <v>10504</v>
      </c>
      <c r="E30" s="12"/>
      <c r="F30" s="12"/>
      <c r="G30" s="15">
        <v>31825</v>
      </c>
      <c r="H30" s="12"/>
      <c r="I30" s="12"/>
      <c r="J30" s="15">
        <v>6891</v>
      </c>
    </row>
    <row r="31" spans="1:10" ht="13.5" thickBot="1">
      <c r="A31" s="12" t="s">
        <v>67</v>
      </c>
      <c r="B31" s="12"/>
      <c r="C31" s="13"/>
      <c r="D31" s="14">
        <v>-13365</v>
      </c>
      <c r="E31" s="12"/>
      <c r="F31" s="12"/>
      <c r="G31" s="15">
        <v>-12944</v>
      </c>
      <c r="H31" s="12"/>
      <c r="I31" s="12"/>
      <c r="J31" s="15">
        <v>-8533</v>
      </c>
    </row>
    <row r="32" spans="1:10" ht="13.5" thickBot="1">
      <c r="A32" s="12" t="s">
        <v>68</v>
      </c>
      <c r="B32" s="12"/>
      <c r="C32" s="13"/>
      <c r="D32" s="16">
        <v>-853</v>
      </c>
      <c r="E32" s="12"/>
      <c r="F32" s="12"/>
      <c r="G32" s="15">
        <v>-2597</v>
      </c>
      <c r="H32" s="12"/>
      <c r="I32" s="12"/>
      <c r="J32" s="15">
        <v>1341</v>
      </c>
    </row>
    <row r="33" spans="1:10" ht="13.5" thickBot="1">
      <c r="A33" s="12" t="s">
        <v>69</v>
      </c>
      <c r="B33" s="12"/>
      <c r="C33" s="13"/>
      <c r="D33" s="16" t="s">
        <v>63</v>
      </c>
      <c r="E33" s="12"/>
      <c r="F33" s="12"/>
      <c r="G33" s="15">
        <v>-1361</v>
      </c>
      <c r="H33" s="12"/>
      <c r="I33" s="12"/>
      <c r="J33" s="15">
        <v>-4443</v>
      </c>
    </row>
    <row r="34" spans="1:10" ht="13.5" thickBot="1">
      <c r="A34" s="12" t="s">
        <v>70</v>
      </c>
      <c r="B34" s="12"/>
      <c r="C34" s="13"/>
      <c r="D34" s="16">
        <v>-302</v>
      </c>
      <c r="E34" s="12"/>
      <c r="F34" s="12"/>
      <c r="G34" s="17">
        <v>-272</v>
      </c>
      <c r="H34" s="12"/>
      <c r="I34" s="12"/>
      <c r="J34" s="17">
        <v>-171</v>
      </c>
    </row>
    <row r="35" spans="1:10" ht="13.5" thickBot="1">
      <c r="A35" s="12" t="s">
        <v>71</v>
      </c>
      <c r="B35" s="12"/>
      <c r="C35" s="13"/>
      <c r="D35" s="16">
        <v>92</v>
      </c>
      <c r="E35" s="12"/>
      <c r="F35" s="12"/>
      <c r="G35" s="17">
        <v>99</v>
      </c>
      <c r="H35" s="12"/>
      <c r="I35" s="12"/>
      <c r="J35" s="17">
        <v>111</v>
      </c>
    </row>
    <row r="36" spans="1:10" ht="13.5" thickBot="1">
      <c r="A36" s="18" t="s">
        <v>72</v>
      </c>
      <c r="B36" s="18"/>
      <c r="C36" s="19"/>
      <c r="D36" s="22">
        <v>-5797</v>
      </c>
      <c r="E36" s="18"/>
      <c r="F36" s="18"/>
      <c r="G36" s="23">
        <v>-5707</v>
      </c>
      <c r="H36" s="18"/>
      <c r="I36" s="18"/>
      <c r="J36" s="23">
        <v>-5666</v>
      </c>
    </row>
    <row r="37" spans="1:10" ht="13.9" thickTop="1" thickBot="1">
      <c r="A37" s="27" t="s">
        <v>73</v>
      </c>
      <c r="B37" s="18"/>
      <c r="C37" s="19"/>
      <c r="D37" s="22">
        <v>-9721</v>
      </c>
      <c r="E37" s="18"/>
      <c r="F37" s="18"/>
      <c r="G37" s="23">
        <v>9042</v>
      </c>
      <c r="H37" s="18"/>
      <c r="I37" s="18"/>
      <c r="J37" s="23">
        <v>-10469</v>
      </c>
    </row>
    <row r="38" spans="1:10" ht="13.9" thickTop="1" thickBot="1">
      <c r="A38" s="12" t="s">
        <v>74</v>
      </c>
      <c r="B38" s="12"/>
      <c r="C38" s="13"/>
      <c r="D38" s="16">
        <v>-87</v>
      </c>
      <c r="E38" s="12"/>
      <c r="F38" s="12"/>
      <c r="G38" s="17">
        <v>-167</v>
      </c>
      <c r="H38" s="12"/>
      <c r="I38" s="12"/>
      <c r="J38" s="17">
        <v>-495</v>
      </c>
    </row>
    <row r="39" spans="1:10" ht="13.5" thickBot="1">
      <c r="A39" s="12" t="s">
        <v>75</v>
      </c>
      <c r="B39" s="12"/>
      <c r="C39" s="13"/>
      <c r="D39" s="14">
        <v>5361</v>
      </c>
      <c r="E39" s="12"/>
      <c r="F39" s="12"/>
      <c r="G39" s="15">
        <v>-3290</v>
      </c>
      <c r="H39" s="12"/>
      <c r="I39" s="12"/>
      <c r="J39" s="17">
        <v>-630</v>
      </c>
    </row>
    <row r="40" spans="1:10" ht="13.5" thickBot="1">
      <c r="A40" s="18" t="s">
        <v>76</v>
      </c>
      <c r="B40" s="18"/>
      <c r="C40" s="19"/>
      <c r="D40" s="22">
        <v>8314</v>
      </c>
      <c r="E40" s="18"/>
      <c r="F40" s="18"/>
      <c r="G40" s="23">
        <v>11604</v>
      </c>
      <c r="H40" s="18"/>
      <c r="I40" s="18"/>
      <c r="J40" s="23">
        <v>12234</v>
      </c>
    </row>
    <row r="41" spans="1:10" ht="13.9" thickTop="1" thickBot="1">
      <c r="A41" s="27" t="s">
        <v>77</v>
      </c>
      <c r="B41" s="18"/>
      <c r="C41" s="19" t="s">
        <v>40</v>
      </c>
      <c r="D41" s="22">
        <v>13675</v>
      </c>
      <c r="E41" s="18"/>
      <c r="F41" s="18" t="s">
        <v>40</v>
      </c>
      <c r="G41" s="23">
        <v>8314</v>
      </c>
      <c r="H41" s="18"/>
      <c r="I41" s="18" t="s">
        <v>40</v>
      </c>
      <c r="J41" s="23">
        <v>11604</v>
      </c>
    </row>
    <row r="42" spans="1:10" ht="13.9" thickTop="1" thickBot="1">
      <c r="A42" s="28" t="s">
        <v>78</v>
      </c>
      <c r="B42" s="12"/>
      <c r="C42" s="13"/>
      <c r="D42" s="13"/>
      <c r="E42" s="12"/>
      <c r="F42" s="12"/>
      <c r="G42" s="12"/>
      <c r="H42" s="12"/>
      <c r="I42" s="12"/>
      <c r="J42" s="12"/>
    </row>
    <row r="43" spans="1:10" ht="13.5" thickBot="1">
      <c r="A43" s="12" t="s">
        <v>79</v>
      </c>
      <c r="B43" s="12"/>
      <c r="C43" s="13" t="s">
        <v>40</v>
      </c>
      <c r="D43" s="14">
        <v>2253</v>
      </c>
      <c r="E43" s="12"/>
      <c r="F43" s="12" t="s">
        <v>40</v>
      </c>
      <c r="G43" s="15">
        <v>2091</v>
      </c>
      <c r="H43" s="12"/>
      <c r="I43" s="12" t="s">
        <v>40</v>
      </c>
      <c r="J43" s="15">
        <v>1745</v>
      </c>
    </row>
    <row r="44" spans="1:10" ht="13.5" thickBot="1">
      <c r="A44" s="18" t="s">
        <v>80</v>
      </c>
      <c r="B44" s="18"/>
      <c r="C44" s="19" t="s">
        <v>40</v>
      </c>
      <c r="D44" s="22">
        <v>1830</v>
      </c>
      <c r="E44" s="18"/>
      <c r="F44" s="18" t="s">
        <v>40</v>
      </c>
      <c r="G44" s="23">
        <v>1685</v>
      </c>
      <c r="H44" s="18"/>
      <c r="I44" s="18" t="s">
        <v>40</v>
      </c>
      <c r="J44" s="23">
        <v>1423</v>
      </c>
    </row>
    <row r="45" spans="1:10" ht="13.5" thickTop="1">
      <c r="A45" s="24"/>
      <c r="B45" s="24"/>
      <c r="C45" s="25"/>
      <c r="D45" s="25"/>
      <c r="E45" s="24"/>
      <c r="F45" s="24"/>
      <c r="G45" s="24"/>
      <c r="H45" s="24"/>
      <c r="I45" s="24"/>
      <c r="J45" s="24"/>
    </row>
    <row r="46" spans="1:10">
      <c r="A46" s="29" t="s">
        <v>81</v>
      </c>
    </row>
    <row r="47" spans="1:10">
      <c r="A47" s="29" t="s">
        <v>82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F9EB-3615-4591-B5B8-4AFF9D270464}">
  <dimension ref="A1:Q31"/>
  <sheetViews>
    <sheetView topLeftCell="K16" zoomScale="131" workbookViewId="0">
      <selection activeCell="Q31" sqref="Q31"/>
    </sheetView>
  </sheetViews>
  <sheetFormatPr defaultRowHeight="13.15"/>
  <cols>
    <col min="1" max="4" width="10.28515625" bestFit="1" customWidth="1"/>
  </cols>
  <sheetData>
    <row r="1" spans="1:17">
      <c r="A1" s="55">
        <v>2109</v>
      </c>
      <c r="B1" s="53">
        <v>2407</v>
      </c>
      <c r="C1" s="56">
        <v>3888</v>
      </c>
      <c r="D1" s="57">
        <v>4227</v>
      </c>
    </row>
    <row r="2" spans="1:17">
      <c r="A2" s="55">
        <v>2287</v>
      </c>
      <c r="B2" s="53">
        <v>2395</v>
      </c>
      <c r="C2" s="56">
        <v>2529</v>
      </c>
      <c r="D2" s="57">
        <v>2468</v>
      </c>
    </row>
    <row r="3" spans="1:17">
      <c r="A3" s="71">
        <f>SUM(A1:A2)</f>
        <v>4396</v>
      </c>
      <c r="B3" s="71">
        <f>SUM(B1:B2)</f>
        <v>4802</v>
      </c>
      <c r="C3" s="71">
        <f>SUM(C1:C2)</f>
        <v>6417</v>
      </c>
      <c r="D3" s="71">
        <f>SUM(D1:D2)</f>
        <v>6695</v>
      </c>
    </row>
    <row r="4" spans="1:17">
      <c r="N4">
        <v>2023</v>
      </c>
      <c r="O4">
        <v>2022</v>
      </c>
      <c r="P4">
        <v>2021</v>
      </c>
      <c r="Q4">
        <v>2020</v>
      </c>
    </row>
    <row r="5" spans="1:17">
      <c r="B5">
        <v>5894</v>
      </c>
      <c r="N5">
        <v>9586</v>
      </c>
      <c r="O5">
        <v>7804</v>
      </c>
      <c r="P5">
        <v>522</v>
      </c>
      <c r="Q5">
        <v>10504</v>
      </c>
    </row>
    <row r="6" spans="1:17">
      <c r="A6">
        <v>725</v>
      </c>
      <c r="B6">
        <v>-539</v>
      </c>
      <c r="C6">
        <v>1372</v>
      </c>
      <c r="D6">
        <v>5297</v>
      </c>
      <c r="N6">
        <v>-5082</v>
      </c>
      <c r="O6">
        <v>-6800</v>
      </c>
      <c r="P6">
        <v>-8597</v>
      </c>
      <c r="Q6">
        <v>-13365</v>
      </c>
    </row>
    <row r="7" spans="1:17">
      <c r="N7">
        <f>SUM(N5:N6)</f>
        <v>4504</v>
      </c>
      <c r="O7">
        <f>SUM(O5:O6)</f>
        <v>1004</v>
      </c>
      <c r="P7">
        <f>SUM(P5:P6)</f>
        <v>-8075</v>
      </c>
      <c r="Q7">
        <f>SUM(Q5:Q6)</f>
        <v>-2861</v>
      </c>
    </row>
    <row r="8" spans="1:17">
      <c r="H8">
        <v>2023</v>
      </c>
      <c r="I8">
        <v>2022</v>
      </c>
      <c r="J8">
        <v>2021</v>
      </c>
      <c r="K8">
        <v>2020</v>
      </c>
    </row>
    <row r="9" spans="1:17">
      <c r="H9">
        <v>-170</v>
      </c>
      <c r="I9">
        <v>-363</v>
      </c>
      <c r="J9">
        <v>-136</v>
      </c>
      <c r="K9">
        <v>-70</v>
      </c>
    </row>
    <row r="10" spans="1:17">
      <c r="H10">
        <v>725</v>
      </c>
      <c r="I10">
        <v>-539</v>
      </c>
      <c r="J10">
        <v>1372</v>
      </c>
      <c r="K10">
        <v>5297</v>
      </c>
      <c r="N10">
        <v>-7</v>
      </c>
      <c r="O10">
        <v>217</v>
      </c>
      <c r="P10">
        <v>-40</v>
      </c>
      <c r="Q10">
        <v>-853</v>
      </c>
    </row>
    <row r="11" spans="1:17">
      <c r="H11">
        <v>1466</v>
      </c>
      <c r="I11">
        <v>126</v>
      </c>
      <c r="J11">
        <v>-842</v>
      </c>
      <c r="K11">
        <v>2087</v>
      </c>
      <c r="N11">
        <v>176</v>
      </c>
      <c r="O11">
        <v>176</v>
      </c>
      <c r="P11">
        <v>70</v>
      </c>
      <c r="Q11">
        <v>92</v>
      </c>
    </row>
    <row r="12" spans="1:17">
      <c r="H12" s="77">
        <f>SUM(H9:H11)</f>
        <v>2021</v>
      </c>
      <c r="I12" s="77">
        <f>SUM(I9:I11)</f>
        <v>-776</v>
      </c>
      <c r="J12" s="77">
        <f>SUM(J9:J11)</f>
        <v>394</v>
      </c>
      <c r="K12" s="77">
        <f>SUM(K9:K11)</f>
        <v>7314</v>
      </c>
    </row>
    <row r="13" spans="1:17">
      <c r="N13">
        <f>SUM(N9:N11)</f>
        <v>169</v>
      </c>
      <c r="O13">
        <f>SUM(O9:O11)</f>
        <v>393</v>
      </c>
      <c r="P13">
        <f>SUM(P9:P11)</f>
        <v>30</v>
      </c>
      <c r="Q13">
        <f>SUM(Q9:Q11)</f>
        <v>-761</v>
      </c>
    </row>
    <row r="15" spans="1:17">
      <c r="H15">
        <v>2023</v>
      </c>
      <c r="I15">
        <v>2022</v>
      </c>
      <c r="J15">
        <v>2021</v>
      </c>
      <c r="K15">
        <v>2020</v>
      </c>
    </row>
    <row r="16" spans="1:17">
      <c r="H16">
        <v>2109</v>
      </c>
      <c r="I16">
        <v>2407</v>
      </c>
      <c r="J16">
        <v>3888</v>
      </c>
      <c r="K16">
        <v>4227</v>
      </c>
      <c r="N16">
        <v>9586</v>
      </c>
      <c r="O16">
        <v>7804</v>
      </c>
      <c r="P16">
        <v>522</v>
      </c>
      <c r="Q16">
        <v>10504</v>
      </c>
    </row>
    <row r="17" spans="8:17">
      <c r="H17">
        <v>2287</v>
      </c>
      <c r="I17">
        <v>2395</v>
      </c>
      <c r="J17">
        <v>2529</v>
      </c>
      <c r="K17">
        <v>2468</v>
      </c>
      <c r="N17">
        <v>-5082</v>
      </c>
      <c r="O17">
        <v>-6800</v>
      </c>
      <c r="P17">
        <v>-8597</v>
      </c>
      <c r="Q17">
        <v>-13365</v>
      </c>
    </row>
    <row r="18" spans="8:17">
      <c r="H18">
        <v>725</v>
      </c>
      <c r="I18">
        <v>-539</v>
      </c>
      <c r="J18">
        <v>1372</v>
      </c>
      <c r="K18">
        <v>5297</v>
      </c>
      <c r="N18">
        <f>SUM(N16:N17)</f>
        <v>4504</v>
      </c>
      <c r="O18">
        <f>SUM(O16:O17)</f>
        <v>1004</v>
      </c>
      <c r="P18">
        <f>SUM(P16:P17)</f>
        <v>-8075</v>
      </c>
      <c r="Q18">
        <f>SUM(Q16:Q17)</f>
        <v>-2861</v>
      </c>
    </row>
    <row r="19" spans="8:17">
      <c r="H19">
        <v>390</v>
      </c>
      <c r="I19">
        <v>71</v>
      </c>
      <c r="J19">
        <v>138</v>
      </c>
      <c r="K19">
        <v>-209</v>
      </c>
    </row>
    <row r="20" spans="8:17">
      <c r="H20">
        <v>65</v>
      </c>
      <c r="I20">
        <v>213</v>
      </c>
      <c r="J20">
        <v>85</v>
      </c>
      <c r="K20">
        <v>138</v>
      </c>
      <c r="O20">
        <v>5894</v>
      </c>
    </row>
    <row r="21" spans="8:17">
      <c r="H21">
        <v>7502</v>
      </c>
      <c r="I21">
        <v>1639</v>
      </c>
      <c r="J21">
        <v>5743</v>
      </c>
      <c r="K21">
        <v>5590</v>
      </c>
      <c r="N21">
        <v>1133</v>
      </c>
      <c r="O21">
        <v>987</v>
      </c>
      <c r="P21">
        <v>982</v>
      </c>
      <c r="Q21">
        <v>937</v>
      </c>
    </row>
    <row r="22" spans="8:17">
      <c r="H22">
        <f>SUM(H16:H21)</f>
        <v>13078</v>
      </c>
      <c r="I22">
        <f>SUM(I16:I21)</f>
        <v>6186</v>
      </c>
      <c r="J22">
        <f>SUM(J16:J21)</f>
        <v>13755</v>
      </c>
      <c r="K22">
        <f>SUM(K16:K21)</f>
        <v>17511</v>
      </c>
      <c r="N22">
        <v>-1114</v>
      </c>
      <c r="O22">
        <v>-2726</v>
      </c>
      <c r="P22">
        <v>-2001</v>
      </c>
      <c r="Q22">
        <v>-3203</v>
      </c>
    </row>
    <row r="23" spans="8:17">
      <c r="N23">
        <v>-462</v>
      </c>
      <c r="O23">
        <v>331</v>
      </c>
      <c r="P23">
        <v>1038</v>
      </c>
      <c r="Q23">
        <v>936</v>
      </c>
    </row>
    <row r="24" spans="8:17">
      <c r="H24">
        <v>-1245</v>
      </c>
      <c r="I24">
        <v>-1346</v>
      </c>
      <c r="J24">
        <v>-2062</v>
      </c>
      <c r="K24">
        <v>-2618</v>
      </c>
    </row>
    <row r="25" spans="8:17">
      <c r="H25">
        <v>-565</v>
      </c>
      <c r="I25">
        <v>-626</v>
      </c>
      <c r="J25">
        <v>-706</v>
      </c>
      <c r="K25">
        <v>-612</v>
      </c>
    </row>
    <row r="26" spans="8:17">
      <c r="H26">
        <v>-11143</v>
      </c>
      <c r="I26">
        <v>-5930</v>
      </c>
      <c r="J26">
        <v>-3561</v>
      </c>
      <c r="K26">
        <v>-6246</v>
      </c>
      <c r="O26">
        <v>5894</v>
      </c>
    </row>
    <row r="27" spans="8:17">
      <c r="H27">
        <v>-5082</v>
      </c>
      <c r="I27">
        <v>-2348</v>
      </c>
      <c r="J27">
        <v>-3293</v>
      </c>
      <c r="K27">
        <v>-336</v>
      </c>
      <c r="N27">
        <v>1133</v>
      </c>
      <c r="O27">
        <v>987</v>
      </c>
      <c r="P27">
        <v>982</v>
      </c>
      <c r="Q27">
        <v>937</v>
      </c>
    </row>
    <row r="28" spans="8:17">
      <c r="H28">
        <f>SUM(H24:H27)</f>
        <v>-18035</v>
      </c>
      <c r="I28">
        <f>SUM(I24:I27)</f>
        <v>-10250</v>
      </c>
      <c r="J28">
        <f>SUM(J24:J27)</f>
        <v>-9622</v>
      </c>
      <c r="K28">
        <f>SUM(K24:K27)</f>
        <v>-9812</v>
      </c>
      <c r="N28">
        <v>-1114</v>
      </c>
      <c r="O28">
        <v>-2726</v>
      </c>
      <c r="P28">
        <v>-2001</v>
      </c>
      <c r="Q28">
        <v>-3203</v>
      </c>
    </row>
    <row r="29" spans="8:17">
      <c r="N29">
        <v>-462</v>
      </c>
      <c r="O29">
        <v>331</v>
      </c>
      <c r="P29">
        <v>1038</v>
      </c>
      <c r="Q29">
        <v>936</v>
      </c>
    </row>
    <row r="30" spans="8:17">
      <c r="N30">
        <v>65</v>
      </c>
      <c r="O30">
        <v>213</v>
      </c>
      <c r="P30">
        <v>85</v>
      </c>
      <c r="Q30">
        <v>138</v>
      </c>
    </row>
    <row r="31" spans="8:17">
      <c r="N31">
        <f>SUM(N26:N30)</f>
        <v>-378</v>
      </c>
      <c r="O31">
        <f>SUM(O26:O30)</f>
        <v>4699</v>
      </c>
      <c r="P31">
        <f>SUM(P26:P30)</f>
        <v>104</v>
      </c>
      <c r="Q31">
        <f>SUM(Q26:Q30)</f>
        <v>-1192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Cash Flow Report</vt:lpstr>
      <vt:lpstr>Activities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Jaivardhan Singh Rathore95435</cp:lastModifiedBy>
  <dcterms:created xsi:type="dcterms:W3CDTF">2025-01-25T15:00:48Z</dcterms:created>
  <dcterms:modified xsi:type="dcterms:W3CDTF">2025-01-26T12:41:52Z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2025-01-25T00:00:00Z</vt:filetime>
  </property>
</Properties>
</file>