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052601145f258fa/Documentos/Jaidene/Cursos/Bootcamps/Simuladores_Excel/Planilhas Financeiras/DeclaracaoImpostoDeRenda/"/>
    </mc:Choice>
  </mc:AlternateContent>
  <xr:revisionPtr revIDLastSave="1935" documentId="8_{31041904-4F10-47C4-BD5F-AEF88D6EF06F}" xr6:coauthVersionLast="47" xr6:coauthVersionMax="47" xr10:uidLastSave="{B62F1D31-C502-458C-B7BB-C2054792F896}"/>
  <bookViews>
    <workbookView minimized="1" xWindow="2565" yWindow="0" windowWidth="13995" windowHeight="10920" tabRatio="0" firstSheet="6" activeTab="6" xr2:uid="{119E6096-202F-4912-BDE6-3FEE23A5E77B}"/>
  </bookViews>
  <sheets>
    <sheet name="RESUMO" sheetId="2" r:id="rId1"/>
    <sheet name="TITULAR" sheetId="3" r:id="rId2"/>
    <sheet name="DEPENDENTES" sheetId="4" r:id="rId3"/>
    <sheet name="INFORMES" sheetId="5" r:id="rId4"/>
    <sheet name="BENS E DIREITOS" sheetId="6" r:id="rId5"/>
    <sheet name="DÍVIDAS" sheetId="7" r:id="rId6"/>
    <sheet name="PGTO DEDUTÍVEIS" sheetId="8" r:id="rId7"/>
    <sheet name="lista_pgto_dedutiveis" sheetId="17" r:id="rId8"/>
    <sheet name="lista_dividas_e_onus" sheetId="16" r:id="rId9"/>
    <sheet name="lista_desc_Bem_e_Direitos" sheetId="15" r:id="rId10"/>
    <sheet name="lista_bancos" sheetId="14" r:id="rId11"/>
    <sheet name="tabela_ocupacaoPF" sheetId="12" r:id="rId12"/>
    <sheet name="tabels_listaDependente" sheetId="13" r:id="rId13"/>
  </sheets>
  <definedNames>
    <definedName name="tbl_lista_dependente">Tabela7[DEPENDENTES]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2" l="1"/>
  <c r="D19" i="2"/>
  <c r="D17" i="2"/>
  <c r="D13" i="2"/>
  <c r="D10" i="2"/>
  <c r="D11" i="8"/>
  <c r="D20" i="8"/>
  <c r="D11" i="7"/>
  <c r="D20" i="7"/>
  <c r="D69" i="6"/>
  <c r="D57" i="6"/>
  <c r="D46" i="6"/>
  <c r="D36" i="6"/>
  <c r="D22" i="6"/>
  <c r="D12" i="6"/>
  <c r="D34" i="5"/>
  <c r="D26" i="5"/>
  <c r="D18" i="5"/>
  <c r="D10" i="5"/>
  <c r="D28" i="3"/>
</calcChain>
</file>

<file path=xl/sharedStrings.xml><?xml version="1.0" encoding="utf-8"?>
<sst xmlns="http://schemas.openxmlformats.org/spreadsheetml/2006/main" count="526" uniqueCount="415">
  <si>
    <t>1. DADOS DO TITULAR</t>
  </si>
  <si>
    <t>NOME</t>
  </si>
  <si>
    <t>CPF</t>
  </si>
  <si>
    <t>NASCIMENTO</t>
  </si>
  <si>
    <t>TITULO DE ELEITOR</t>
  </si>
  <si>
    <t>CONJUGE</t>
  </si>
  <si>
    <t>RUA/AVENIDA</t>
  </si>
  <si>
    <t>RUA/AVENIDA ABREVIADA</t>
  </si>
  <si>
    <t>CEP</t>
  </si>
  <si>
    <t>TELEFONE</t>
  </si>
  <si>
    <t>CELULAR</t>
  </si>
  <si>
    <t>E-MAIL</t>
  </si>
  <si>
    <t>HOUVE ALTERAÇÕES DE ENTREGA ANTERIOR</t>
  </si>
  <si>
    <t>DEPENDENTE CÔNJUGE</t>
  </si>
  <si>
    <t>RESIDENTE DO EXTERIOR</t>
  </si>
  <si>
    <t>Preencha os dados do titular abaixo</t>
  </si>
  <si>
    <t>2. DADOS COMPLEMENTARES</t>
  </si>
  <si>
    <t>NOME DA MÃE</t>
  </si>
  <si>
    <t>Código</t>
  </si>
  <si>
    <t>Descrição</t>
  </si>
  <si>
    <t>Membro do Poder Executivo (Presidente da República, Vice-Presidente da República, Ministro de Estado, Governador, Vice-Governador, Prefeito, Vice-Prefeito</t>
  </si>
  <si>
    <t>Membro do Poder Judiciário (Ministro, Juiz e Desembargador) e de Tribunal de Contas (Ministro e Conselheiro)</t>
  </si>
  <si>
    <t>Membro do Poder Legislativo (Senador, Deputado Federal, Deputado Estadual e Vereador)</t>
  </si>
  <si>
    <t>Membro do Ministério Público (Procurador e Promotor)</t>
  </si>
  <si>
    <t>Dirigente superior da administração pública (ocupante de cargo de direção, chefia, assessoria e de natureza especial), inclusive os das fundações públicas e autarquias</t>
  </si>
  <si>
    <t>Diplomata e afins</t>
  </si>
  <si>
    <t>Servidor das carreiras do Poder Legislativo</t>
  </si>
  <si>
    <t>Servidor das carreiras do Ministério Público</t>
  </si>
  <si>
    <t>Servidor das carreiras do Poder Judiciário, Oficial de Justiça, Auxiliar, Assistente e Analista Judiciário</t>
  </si>
  <si>
    <t>Advogado do setor público, Procurador da Fazenda, Consultor Jurídico, Procurador de autarquias e fundações públicas, Defensor Público</t>
  </si>
  <si>
    <t>Servidor das carreiras de auditoria fiscal e de fiscalização</t>
  </si>
  <si>
    <t>Servidor das carreiras do Banco Central, CVM e Susep</t>
  </si>
  <si>
    <t>Delegado de Polícia e outros servidores das carreiras de polícia, exceto militar</t>
  </si>
  <si>
    <t>Servidor das carreiras de gestão governamental, analista, gestor e técnico de planejamento</t>
  </si>
  <si>
    <t>Servidor das carreiras de ciência e tecnologia</t>
  </si>
  <si>
    <t>Servidor das demais carreiras da administração pública direta, autárquica e fundacional</t>
  </si>
  <si>
    <t>Titular de Cartório</t>
  </si>
  <si>
    <t>Dirigente ou administrador de partido político, organização patronal, sindical, filantrópica e religiosa</t>
  </si>
  <si>
    <t>Dirigente, presidente e diretor de empresa industrial, comercial ou prestadora de serviços</t>
  </si>
  <si>
    <t>Presidente e diretor de empresa pública e sociedade de economia mista</t>
  </si>
  <si>
    <t>Gerente ou supervisor de empresa industrial, comercial ou prestadora de serviços</t>
  </si>
  <si>
    <t>Gerente ou supervisor de empresa pública e sociedade de economia mista</t>
  </si>
  <si>
    <t>Presidente, diretor, gerente e supervisor de organismo internacional e de organização não-governamental</t>
  </si>
  <si>
    <t>Matemático, estatístico, atuário e afins</t>
  </si>
  <si>
    <t>Analista de sistemas, desenvolvedor de software, administrador de redes e bancos de dados e outros especialistas em informática (exceto técnico)</t>
  </si>
  <si>
    <t>Físico, químico, meteorologista, geólogo, oceanógrafo e afins</t>
  </si>
  <si>
    <t>Engenheiro, arquiteto e afins</t>
  </si>
  <si>
    <t>Piloto de aeronaves, comandante de embarcações e oficiais de máquinas</t>
  </si>
  <si>
    <t>Biólogo, biomédico e afins</t>
  </si>
  <si>
    <t>Agrônomo e afins</t>
  </si>
  <si>
    <t>Profissional da educação física (exceto professor)</t>
  </si>
  <si>
    <t>Médico</t>
  </si>
  <si>
    <t>Odontólogo</t>
  </si>
  <si>
    <t>Enfermeiro de nível superior, nutricionista, farmacêutico e afins</t>
  </si>
  <si>
    <t>Veterinário, patologista (veterinário) e zootecnista</t>
  </si>
  <si>
    <t>Advogado</t>
  </si>
  <si>
    <t>Sociólogo e cientista político</t>
  </si>
  <si>
    <t>Antropólogo e arqueólogo</t>
  </si>
  <si>
    <t>Economista, administrador, contador, auditor e afins</t>
  </si>
  <si>
    <t>Profissional de marketing, de publicidade e de comercialização</t>
  </si>
  <si>
    <t>Psicanalista</t>
  </si>
  <si>
    <t>Psicólogo</t>
  </si>
  <si>
    <t>Geógrafo</t>
  </si>
  <si>
    <t>Historiador</t>
  </si>
  <si>
    <t>Assistente social e economista doméstico</t>
  </si>
  <si>
    <t>Filósofo</t>
  </si>
  <si>
    <t>Jornalista e repórter</t>
  </si>
  <si>
    <t>Sacerdote ou membro de ordens ou seitas religiosas</t>
  </si>
  <si>
    <t>Tradutor, intérprete, filólogo</t>
  </si>
  <si>
    <t>Bibliotecário, documentalista, arquivólogo, museólogo</t>
  </si>
  <si>
    <t>Escritor, crítico, redator</t>
  </si>
  <si>
    <t>Locutor, comentarista</t>
  </si>
  <si>
    <t>Ator, diretor de espetáculos</t>
  </si>
  <si>
    <t>Cantor e compositor</t>
  </si>
  <si>
    <t>Músico, arranjador, regente de orquestra ou coral</t>
  </si>
  <si>
    <t>Desenhista industrial (designer), escultor, pintor artístico e afins</t>
  </si>
  <si>
    <t>Cenógrafo, decorador de interiores</t>
  </si>
  <si>
    <t>Empresário e produtor de espetáculos</t>
  </si>
  <si>
    <t>Outros profissionais do espetáculo e das artes</t>
  </si>
  <si>
    <t>Professor na educação infantil</t>
  </si>
  <si>
    <t>Professor do ensino fundamental</t>
  </si>
  <si>
    <t>Professor do ensino médio</t>
  </si>
  <si>
    <t>Professor do ensino profissional</t>
  </si>
  <si>
    <t>Professor do ensino superior</t>
  </si>
  <si>
    <t>Instrutor e professor de escolas livres</t>
  </si>
  <si>
    <t>Pedagogo, orientador educacional</t>
  </si>
  <si>
    <t>Técnico em ciências físicas e químicas</t>
  </si>
  <si>
    <t>Técnico em construção civil, de edificações e obras de infra-estrutura</t>
  </si>
  <si>
    <t>Técnico em eletro-eletrônica e fotônica</t>
  </si>
  <si>
    <t>Técnico em metalmecânica</t>
  </si>
  <si>
    <t>Técnico em mineralogia e geologia</t>
  </si>
  <si>
    <t>Técnico em informática</t>
  </si>
  <si>
    <t>Desenhista técnico e modelista</t>
  </si>
  <si>
    <t>Outros técnicos de nível médio das ciências físicas, químicas, engenharia e afins</t>
  </si>
  <si>
    <t>Técnico em biologia</t>
  </si>
  <si>
    <t>Técnico da produção agropecuária</t>
  </si>
  <si>
    <t>Técnico da ciência da saúde humana</t>
  </si>
  <si>
    <t>Técnico da ciência da saúde animal</t>
  </si>
  <si>
    <t>Técnico de laboratório, Raios-X e outros equipamentos e instrumentos de diagnóstico</t>
  </si>
  <si>
    <t>Técnico de bioquímica e da biotecnologia</t>
  </si>
  <si>
    <t>Técnico de conservação, dissecação e empalhamento de corpos</t>
  </si>
  <si>
    <t>Técnico das ciências administrativas e contábeis</t>
  </si>
  <si>
    <t>Técnico de inspeção, fiscalização e coordenação administrativa</t>
  </si>
  <si>
    <t>Agente de Bolsa de Valores, câmbio e outros serviços financeiros</t>
  </si>
  <si>
    <t>Agente e representante comercial, corretor, leiloeiro e afins</t>
  </si>
  <si>
    <t>Corretor e Administrador de Imóveis</t>
  </si>
  <si>
    <t>Técnico de serviços culturais</t>
  </si>
  <si>
    <t>Cinegrafista, fotógrafo e outros técnicos em operação de máquinas de tratamento de dados</t>
  </si>
  <si>
    <t>Técnico em operação de estações de rádio e televisão</t>
  </si>
  <si>
    <t>Técnico em operação de aparelhos de sonorização, cenografia e projeção</t>
  </si>
  <si>
    <t>Decorador e vitrinista</t>
  </si>
  <si>
    <t>Apresentador, artistas de artes populares e modelos</t>
  </si>
  <si>
    <t>Atleta, desportista e afins</t>
  </si>
  <si>
    <t>Outros técnicos de nível médio</t>
  </si>
  <si>
    <t>Bancário, economiário, escriturário, secretário, assistente e auxiliar administrativo</t>
  </si>
  <si>
    <t>Trabalhador de atendimento ao público, caixa, despachante, recenseador e afins</t>
  </si>
  <si>
    <t>Comissário de bordo, guia de turismo, agente de viagem e afins</t>
  </si>
  <si>
    <t>Trabalhador dos serviços domésticos em geral</t>
  </si>
  <si>
    <t>Trabalhador dos serviços de hotelaria e alimentação</t>
  </si>
  <si>
    <t>Trabalhador dos serviços de administração, conservação e manutenção de edifícios</t>
  </si>
  <si>
    <t>Trabalhador dos serviços de saúde</t>
  </si>
  <si>
    <t>Trabalhador dos serviços de embelezamento e cuidados pessoais</t>
  </si>
  <si>
    <t>Trabalhador dos serviços de proteção e segurança (exceto militar)</t>
  </si>
  <si>
    <t>Motorista e condutor do transporte de passageiros (motorista de taxi, ônibus, pequena embarcação etc)</t>
  </si>
  <si>
    <t>Outros trabalhadores de serviços diversos</t>
  </si>
  <si>
    <t>Vendedor e prestador de serviços do comércio, ambulante, caixeiro-viajante e camelô</t>
  </si>
  <si>
    <t>Produtor na exploração agropecuária</t>
  </si>
  <si>
    <t>Trabalhador na exploração agropecuária</t>
  </si>
  <si>
    <t>Pescador, caçador e extrativista florestal</t>
  </si>
  <si>
    <t>Operador de máquina agropecuária e florestal</t>
  </si>
  <si>
    <t>Trabalhador da indústria extrativa e da construção civil</t>
  </si>
  <si>
    <t>Trabalhador da transformação de metais e compósitos</t>
  </si>
  <si>
    <t>Trabalhador da fabricação e instalação eletro-eletrônica</t>
  </si>
  <si>
    <t>Montador de aparelhos e instrumentos de precisão e musicais</t>
  </si>
  <si>
    <t>Joalheiro, vidreiro, ceramista e afins</t>
  </si>
  <si>
    <t>Trabalhador das indústrias têxteis, do curtimento, do vestuário e das artes gráficas</t>
  </si>
  <si>
    <t>Trabalhador das indústrias de madeira e do mobiliário</t>
  </si>
  <si>
    <t>Condutor e operador de robôs, veículos de equipamentos de movimentação de carga e afins</t>
  </si>
  <si>
    <t>Trabalhador das indústrias química, petroquímica, borracha e plástico e afins</t>
  </si>
  <si>
    <t>Trabalhador de instalações siderúrgicas e de materiais de construção</t>
  </si>
  <si>
    <t>Trabalhador de instalações e máquinas de fabricação de celulose e papel</t>
  </si>
  <si>
    <t>Trabalhador da fabricação de alimentos, bebidas, fumo e de agroindústrias</t>
  </si>
  <si>
    <t>Operador de instalações de produção e distribuição de energia</t>
  </si>
  <si>
    <t>Trabalhador de outras instalações agroindustriais</t>
  </si>
  <si>
    <t>Trabalhador de reparação e manutenção</t>
  </si>
  <si>
    <t>Militar da Aeronáutica</t>
  </si>
  <si>
    <t>Militar do Exército</t>
  </si>
  <si>
    <t>Militar da Marinha</t>
  </si>
  <si>
    <t>Policial Militar</t>
  </si>
  <si>
    <t>Bombeiro Militar</t>
  </si>
  <si>
    <t>Sem ocupações</t>
  </si>
  <si>
    <t>Fonoaudiólogo, fisioterapeuta, terapeuta ocupacional e afins (até o ano-calendário 2023)</t>
  </si>
  <si>
    <t>Fonoaudiólogo (a partir do ano-calendário 2024)</t>
  </si>
  <si>
    <t>Fisioterapeuta (a partir do ano-calendário 2024)</t>
  </si>
  <si>
    <t>Terapeuta ocupacional (a partir do ano-calendário 2024)</t>
  </si>
  <si>
    <t xml:space="preserve">CÓDIGO </t>
  </si>
  <si>
    <t>OCUPAÇÃO PRINCIPAL</t>
  </si>
  <si>
    <t>NÚMERO DO RECIBO DA ÚLTIMA DECLARAÇÃO ENTREGUE (SE HOUVE)</t>
  </si>
  <si>
    <t>DATA DE NASCIMENTO</t>
  </si>
  <si>
    <t>PARENTESCO</t>
  </si>
  <si>
    <t>Cônjuge, companheiro(a) com quem o contribuinte tenha filho ou viva há mais de 5 anos, abrangendo também o companheiro (a) de união homoafetiva.</t>
  </si>
  <si>
    <t>Filho(a) ou enteado(a), até 21 anos de idade; ou, em qualquer idade, quando incapacitado física ou mentalmente para o trabalho;</t>
  </si>
  <si>
    <t>Filho(a) ou enteado(a), se ainda estiver cursando estabelecimento de ensino superior ou escola técnica de segundo grau, até 24 anos de idade;</t>
  </si>
  <si>
    <t>Filho(a) ou enteado(a) com deficiência, de qualquer idade, e capacitadas para o trabalho, quando a sua remuneração não exceder a soma das deduções da base de cálculo;</t>
  </si>
  <si>
    <t>Irmão(ã), neto(a) ou bisneto(a), sem arrimo dos pais, de quem o contribuinte detenha a guarda judicial, com idade até 21 anos, ou em qualquer idade, quando incapacitado física ou mentalmente para o trabalho;</t>
  </si>
  <si>
    <t>Pais, avós e bisavós que, no ano-calendário de 2024, tenham recebido rendimentos, tributáveis ou não, até R$ 26.963,20;</t>
  </si>
  <si>
    <t>Menor pobre até 21 anos que o contribuinte crie e eduque e de quem detenha a guarda judicial;</t>
  </si>
  <si>
    <t>Pessoa absolutamente incapaz, da qual o contribuinte seja tutor ou curador.</t>
  </si>
  <si>
    <t>DEPENDENTES</t>
  </si>
  <si>
    <t>Irmão(ã), neto(a) ou bisneto(a) com deficiência, sem arrimo dos pais, do(a), em qualquer idade, e capacitadas para o trabalho, o qual o contribuinte detém a guarda judicia.</t>
  </si>
  <si>
    <t>Irmão(ã), neto(a) ou bisneto(a), sem arrimo dos pais, de quem o contribuinte detenha a guarda judicial, com idade até 24 anos, se ainda estiver cursando estabelecimento de ensino superior ou escola técnica de segundo grau até os 21 anos;</t>
  </si>
  <si>
    <t>1º Dependente</t>
  </si>
  <si>
    <t>2º Dependente</t>
  </si>
  <si>
    <t>3º Dependente</t>
  </si>
  <si>
    <t>4º Dependente</t>
  </si>
  <si>
    <t>Selecione</t>
  </si>
  <si>
    <t>Preencha os dados do(s) dependente(s) abaixo</t>
  </si>
  <si>
    <t>3. DADOS DO DEPENDENTE</t>
  </si>
  <si>
    <t>4. INFORME DE RENDIMENTO BANCÁRIO</t>
  </si>
  <si>
    <t>Preencha o(s) dado(s) do seu banco(s) abaixo</t>
  </si>
  <si>
    <t>Banco</t>
  </si>
  <si>
    <t>A.J. RENNER S.A.</t>
  </si>
  <si>
    <t>ABC-BRASIL S.A.</t>
  </si>
  <si>
    <t>ARBI S.A.</t>
  </si>
  <si>
    <t>AZTECA DO BRASIL S.A.</t>
  </si>
  <si>
    <t>BANCO ALFA</t>
  </si>
  <si>
    <t>Banco Classico S.A</t>
  </si>
  <si>
    <t>BANCO DA CHINA BRASIL S.A.</t>
  </si>
  <si>
    <t>BANCO DE LA NACION ARGENTINA</t>
  </si>
  <si>
    <t>BANCO DE LA PROVINCIA DE BUENOS AIRES</t>
  </si>
  <si>
    <t>BANCO DE LA REPUBLICA ORIENTAL DEL URUGUAY</t>
  </si>
  <si>
    <t>BANCO DO BRASIL</t>
  </si>
  <si>
    <t>BANCO DO ESTADO DO PARÁ S.A</t>
  </si>
  <si>
    <t>BANCO TOKYO MITSUBISH UFJ BRASIL S.A</t>
  </si>
  <si>
    <t>BANCO WESTLB DO BRASIL</t>
  </si>
  <si>
    <t>BANCOOB</t>
  </si>
  <si>
    <t>BANESE</t>
  </si>
  <si>
    <t>BANESPA</t>
  </si>
  <si>
    <t>BANESTES</t>
  </si>
  <si>
    <t>BANIF-BANCO INTERNACIONAL DO FUNCHAL (BRASIL) S.A</t>
  </si>
  <si>
    <t>BANK OF AMERICA MERRILL LYNCH BANCO MULTIPLO S.A.</t>
  </si>
  <si>
    <t>BANRISUL</t>
  </si>
  <si>
    <t>BARCLAYS S.A.</t>
  </si>
  <si>
    <t>BASA</t>
  </si>
  <si>
    <t>BBM S.A</t>
  </si>
  <si>
    <t>BBN BANCO BRASILEIRO DE NEGOCIOS S.A</t>
  </si>
  <si>
    <t>BCV - BANCO DE CREDITO E VAREJO S.A</t>
  </si>
  <si>
    <t>BEM</t>
  </si>
  <si>
    <t>BERJ S.A</t>
  </si>
  <si>
    <t>BES INVESTIMENTO DO BRASIL SA - BANCO DE INVESTIM.</t>
  </si>
  <si>
    <t>BGN S.A.</t>
  </si>
  <si>
    <t>BIC BANCO</t>
  </si>
  <si>
    <t>BM&amp;F DE SERV. DE LIQUIDACAO E CUSTODIA S.A</t>
  </si>
  <si>
    <t>BMC S.A.</t>
  </si>
  <si>
    <t>BMG S.A.</t>
  </si>
  <si>
    <t>BNB</t>
  </si>
  <si>
    <t>BNP PARIBAS BRASIL S.A</t>
  </si>
  <si>
    <t>BNY MELLON S.A.</t>
  </si>
  <si>
    <t>BOA VISTA INTERATLANTICO S.A</t>
  </si>
  <si>
    <t>BONSUCESSO S.A.</t>
  </si>
  <si>
    <t>BPN BRASIL BANCO MULTIPLO S.A</t>
  </si>
  <si>
    <t>BRACCE S.A.</t>
  </si>
  <si>
    <t>BRADESCO</t>
  </si>
  <si>
    <t>BRASCAN S.A.</t>
  </si>
  <si>
    <t>BRASIL PLURAL S.A. BANCO MULTIPLO</t>
  </si>
  <si>
    <t>BRB</t>
  </si>
  <si>
    <t>BRICKELL S A CREDITO, FINANCIAMENTO E INVESTIMENTO</t>
  </si>
  <si>
    <t>BTG PACTUAL S.A.</t>
  </si>
  <si>
    <t>CACIQUE S.A.</t>
  </si>
  <si>
    <t>CAIXA ECON. FEDERAL</t>
  </si>
  <si>
    <t>CAIXA GERAL - BRASIL S.A.</t>
  </si>
  <si>
    <t>CAPITAL S.A.</t>
  </si>
  <si>
    <t>CARGILL S.A</t>
  </si>
  <si>
    <t>CC UNICRED BRASIL CENTRAL</t>
  </si>
  <si>
    <t>CC UNIPRIME NORTE DO PARANA</t>
  </si>
  <si>
    <t>CECOOPES-CENTRAL DAS COOP DE ECON E CRED MUTUO DO</t>
  </si>
  <si>
    <t>CECREDI</t>
  </si>
  <si>
    <t>CEDULA S.A.</t>
  </si>
  <si>
    <t>CIFRA S.A.</t>
  </si>
  <si>
    <t>CITIBANK</t>
  </si>
  <si>
    <t>Citibank N.A.</t>
  </si>
  <si>
    <t>COOPERATIVA CENTRAL DE CREDITO DO ESTADO DE SP</t>
  </si>
  <si>
    <t>COOPERATIVA CENTRAL DE CREDITO NOROESTE BRASILEIRO</t>
  </si>
  <si>
    <t>COOPERATIVA DE CREDITO RURAL DA REGIAO DA MOGIANA</t>
  </si>
  <si>
    <t>CR2 S.A</t>
  </si>
  <si>
    <t>CREDIALIANCA COOPERATIVA DE CREDITO RURAL</t>
  </si>
  <si>
    <t>CREDIT AGRICOLE BRASIL S.A.</t>
  </si>
  <si>
    <t>CREDIT SUISSE (BRASIL) S.A.</t>
  </si>
  <si>
    <t>DAYCOVAL</t>
  </si>
  <si>
    <t>DEUTSCHE BANK S. A. - BANCO ALEMAO</t>
  </si>
  <si>
    <t>DIBENS S.A.</t>
  </si>
  <si>
    <t>FATOR S.A.</t>
  </si>
  <si>
    <t>FIBRA</t>
  </si>
  <si>
    <t>FICSA S.A.</t>
  </si>
  <si>
    <t>GERADOR S.A.</t>
  </si>
  <si>
    <t>GUANABARA S.A.</t>
  </si>
  <si>
    <t>HIPERCARD BANCO MULTIPLO S.A</t>
  </si>
  <si>
    <t>HSBC</t>
  </si>
  <si>
    <t>IBI</t>
  </si>
  <si>
    <t>INDUSTRIAL DO BRASIL S. A.</t>
  </si>
  <si>
    <t>INDUSVAL S.A.</t>
  </si>
  <si>
    <t>ING BANK N.V.</t>
  </si>
  <si>
    <t>INTERCAP S.A.</t>
  </si>
  <si>
    <t>INTERMEDIUM S.A.</t>
  </si>
  <si>
    <t>Investcred Unibanco</t>
  </si>
  <si>
    <t>ITAÚ</t>
  </si>
  <si>
    <t>ITAU HOLDING FINANCEIRA S.A</t>
  </si>
  <si>
    <t>Itaú-BBA</t>
  </si>
  <si>
    <t>J. SAFRA S.A.</t>
  </si>
  <si>
    <t>J.P. MORGAN S.A.</t>
  </si>
  <si>
    <t>JOHN DEERE S.A.</t>
  </si>
  <si>
    <t>JPMORGAN CHASE BANK</t>
  </si>
  <si>
    <t>KDB DO BRASIL S.A</t>
  </si>
  <si>
    <t>KEB DO BRASIL S.A.</t>
  </si>
  <si>
    <t>Luso Brasileiro</t>
  </si>
  <si>
    <t>MAXIMA S.A.</t>
  </si>
  <si>
    <t>MERCANTIL DO BRASIL</t>
  </si>
  <si>
    <t>MODAL S.A.</t>
  </si>
  <si>
    <t>MORGAN STANLEY DEAN WITTER S.A</t>
  </si>
  <si>
    <t>NATIXIS BRASIL S.A. - BANCO MòLTIPLO</t>
  </si>
  <si>
    <t>NBC BANK BRASIL S.A.- BANCO MULTIPLO</t>
  </si>
  <si>
    <t>OPPORTUNITY S.A.</t>
  </si>
  <si>
    <t>ORIGINAL DO AGRONEGOCIO S.A.</t>
  </si>
  <si>
    <t>ORIGINAL S.A.</t>
  </si>
  <si>
    <t>PANAMERICANO</t>
  </si>
  <si>
    <t>PARANA BANCO S.A.</t>
  </si>
  <si>
    <t>PAULISTA</t>
  </si>
  <si>
    <t>PECUNIA S.A.</t>
  </si>
  <si>
    <t>PETRA S.A.</t>
  </si>
  <si>
    <t>PINE S.A.</t>
  </si>
  <si>
    <t>POTTENCIAL S.A.</t>
  </si>
  <si>
    <t>RABOBANK INTERNATIONAL BRASIL S.A.</t>
  </si>
  <si>
    <t>RANDON S.A.</t>
  </si>
  <si>
    <t>RENDIMENTO S.A.</t>
  </si>
  <si>
    <t>RIBEIRÃO PRETO</t>
  </si>
  <si>
    <t>RODOBENS S.A</t>
  </si>
  <si>
    <t>RURAL</t>
  </si>
  <si>
    <t>RURAL MAIS S.A</t>
  </si>
  <si>
    <t>SAFRA</t>
  </si>
  <si>
    <t>SCOTIABANK BRASIL S.A BANCO MULTIPLO</t>
  </si>
  <si>
    <t>SEMEAR S.A.</t>
  </si>
  <si>
    <t>SICREDI</t>
  </si>
  <si>
    <t>SIMPLES S.A.</t>
  </si>
  <si>
    <t>SOCIETE GENERALE BRASIL S.A</t>
  </si>
  <si>
    <t>SOFISA S.A.</t>
  </si>
  <si>
    <t>SUMITOMO MITSUI BRASILEIRO S.A.</t>
  </si>
  <si>
    <t>TOPAZIO S.A.</t>
  </si>
  <si>
    <t>Triangulo</t>
  </si>
  <si>
    <t>UNICARD BANCO MULTIPLO S.A</t>
  </si>
  <si>
    <t>UNICRED CENTRAL RS - CENTRAL DE COOP ECON CRED MUT</t>
  </si>
  <si>
    <t>UNICRED CENTRAL SANTA CATARINA</t>
  </si>
  <si>
    <t>UNIPRIME CENTRAL - CENTRAL INT DE COOP DE CRED LTD</t>
  </si>
  <si>
    <t>VOTORANTIM</t>
  </si>
  <si>
    <t>VR S.A.</t>
  </si>
  <si>
    <t>WESTERN UNION DO BRASIL S.A.</t>
  </si>
  <si>
    <t>WOORI BANK DO BRASIL S.A</t>
  </si>
  <si>
    <t>1º Banco</t>
  </si>
  <si>
    <t>BANCO</t>
  </si>
  <si>
    <t>VALOR ATUAL</t>
  </si>
  <si>
    <t>ANEXO🖇</t>
  </si>
  <si>
    <t>CÓDIGO</t>
  </si>
  <si>
    <t>2º Banco</t>
  </si>
  <si>
    <t>3º Banco</t>
  </si>
  <si>
    <t>4º Banco</t>
  </si>
  <si>
    <t>5. BENS E DIREITOS</t>
  </si>
  <si>
    <t>Preencha os dados dos bens e direitos abaixo</t>
  </si>
  <si>
    <t>CÓDIGO DO BEM</t>
  </si>
  <si>
    <t>DESCRIÇÃO</t>
  </si>
  <si>
    <t>DATA AQUISIÇÃO</t>
  </si>
  <si>
    <t>SITUAÇÃO 31/12 (ANO ANTERIOR)</t>
  </si>
  <si>
    <t>SITUAÇÃO 31/12 (ANO ATUAL)</t>
  </si>
  <si>
    <t>Prédio residencial</t>
  </si>
  <si>
    <t>Prédio comercial</t>
  </si>
  <si>
    <t>Galpão</t>
  </si>
  <si>
    <t>Apartamento</t>
  </si>
  <si>
    <t>Casa</t>
  </si>
  <si>
    <t>Terreno</t>
  </si>
  <si>
    <t>Imóvel rural (ver item Imóvel rural)</t>
  </si>
  <si>
    <t>Sala ou conjunto</t>
  </si>
  <si>
    <t>Construção</t>
  </si>
  <si>
    <t>Benfeitorias (ver item Benfeitorias)</t>
  </si>
  <si>
    <t>Loja</t>
  </si>
  <si>
    <t>Outros bens imóveis</t>
  </si>
  <si>
    <t>Bens imóveis</t>
  </si>
  <si>
    <t>codigo</t>
  </si>
  <si>
    <t>descrição</t>
  </si>
  <si>
    <t>1º Bem</t>
  </si>
  <si>
    <t>2º Bem</t>
  </si>
  <si>
    <t>Aeronave</t>
  </si>
  <si>
    <t>Embarcação</t>
  </si>
  <si>
    <t>Joia, quadro, objeto de arte, de coleção, antiguidade etc.</t>
  </si>
  <si>
    <t>Outros bens móveis</t>
  </si>
  <si>
    <t>Grupo 1 - BENS IMÓVEIS</t>
  </si>
  <si>
    <t>Grupo 2 - BENS MÓVEIS</t>
  </si>
  <si>
    <t>Veículo  automotor terrestre: caminhão, automóvel, moto etc.</t>
  </si>
  <si>
    <t>Bens móveis</t>
  </si>
  <si>
    <t>Ações (inclusive as listadas em bolsa)</t>
  </si>
  <si>
    <t>Quotas ou quinhões de capital</t>
  </si>
  <si>
    <t>Outras participações societárias</t>
  </si>
  <si>
    <t>Participações Societárias</t>
  </si>
  <si>
    <t>Aplicações e Investimentos</t>
  </si>
  <si>
    <t>Caderneta de poupança</t>
  </si>
  <si>
    <t>Aplicação de Renda Fixa (CDB, RDB e outros)</t>
  </si>
  <si>
    <t>Ouro, Ativo Financeiro</t>
  </si>
  <si>
    <t>Mercados Futuros, de Opções e a Termo</t>
  </si>
  <si>
    <t>Outros</t>
  </si>
  <si>
    <t>Grupo 3 - PARTICIPAÇÕES SOCIETÁRIAS</t>
  </si>
  <si>
    <t>Grupo 4 -APLICAÇÕES E INVESTIMENTOS</t>
  </si>
  <si>
    <t>Estabelecimento bancário comercial</t>
  </si>
  <si>
    <t>Sociedade de crédito, financiamento e investimento (financeira)</t>
  </si>
  <si>
    <t>Outras pessoas jurídicas</t>
  </si>
  <si>
    <t>Pessoas físicas</t>
  </si>
  <si>
    <t>Empréstimos contraídos no exterior</t>
  </si>
  <si>
    <t>Crédito rural</t>
  </si>
  <si>
    <t>Consórcio não contemplado</t>
  </si>
  <si>
    <t>Consórcio contemplado</t>
  </si>
  <si>
    <t>Outras dívidas e ônus reais</t>
  </si>
  <si>
    <t>5.DÍVIDAS E ÔNUS</t>
  </si>
  <si>
    <t>1º Registro</t>
  </si>
  <si>
    <t>TIPO DE DÍVIDA</t>
  </si>
  <si>
    <t>CREDOR</t>
  </si>
  <si>
    <t>CNPJ DO CREDOR</t>
  </si>
  <si>
    <t>VALOR EM 31/12 )</t>
  </si>
  <si>
    <t>2º Registro</t>
  </si>
  <si>
    <t>Pensão alimentícia judicial paga a ex-cônjuge e/ou filhos</t>
  </si>
  <si>
    <t>Pensão alimentícia paga por escritura pública</t>
  </si>
  <si>
    <t>Instrução no Brasil (creches, escolas, faculdade, pós etc. — do declarante ou dependentes)</t>
  </si>
  <si>
    <t>Instrução no exterior (declarante ou dependentes)</t>
  </si>
  <si>
    <t>Despesas médicas e odontológicas no Brasil</t>
  </si>
  <si>
    <t>Despesas médicas e odontológicas no exterior</t>
  </si>
  <si>
    <t>Planos de saúde no Brasil</t>
  </si>
  <si>
    <t>Planos de saúde no exterior</t>
  </si>
  <si>
    <t>Previdência complementar (inclusive FAPI)</t>
  </si>
  <si>
    <t>Contribuição à Previdência Social oficial (INSS, regime próprio servidor público)</t>
  </si>
  <si>
    <t>Doações a instituições de ensino ou pesquisa, cultura, saúde, esporte (incentivadas)</t>
  </si>
  <si>
    <t>Doações ao Fundo da Criança e do Adolescente (estadual, distrital, municipal)</t>
  </si>
  <si>
    <t>Doações ao Fundo do Idoso (estadual, distrital, municipal)</t>
  </si>
  <si>
    <t>Incentivo ao audiovisual</t>
  </si>
  <si>
    <t>Incentivo ao esporte</t>
  </si>
  <si>
    <t>Incentivo ao Programa Nacional de Apoio à Atenção Oncológica (PRONON)</t>
  </si>
  <si>
    <t>Incentivo ao Programa Nacional de Apoio à Atenção da Saúde da Pessoa com Deficiência (PRONAS/PCD)</t>
  </si>
  <si>
    <t>Preencha os dados da(s) divída(s) e ônus abaixo</t>
  </si>
  <si>
    <t>TIPO</t>
  </si>
  <si>
    <t>NOME DO BENEFICIÁRIO</t>
  </si>
  <si>
    <t>CNPJ/CPF</t>
  </si>
  <si>
    <t>VALOR PAGO</t>
  </si>
  <si>
    <t>6. PAGAMENTOS DEDUTÍVEIS</t>
  </si>
  <si>
    <t/>
  </si>
  <si>
    <t>código</t>
  </si>
  <si>
    <t>RESUMO</t>
  </si>
  <si>
    <t>Total de bens</t>
  </si>
  <si>
    <t>Total de divídas</t>
  </si>
  <si>
    <t>Total de pagamentos dedutíveis</t>
  </si>
  <si>
    <t>Total de rendimentos</t>
  </si>
  <si>
    <t>Valor total das informaçoes preenchidas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</si>
</sst>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6" formatCode="000&quot;.&quot;000&quot;.&quot;000\-00"/>
    <numFmt numFmtId="167" formatCode="dd/mm/yy;@"/>
    <numFmt numFmtId="168" formatCode="00000\-000"/>
    <numFmt numFmtId="170" formatCode="&quot;(&quot;00&quot;)&quot;\ 0000&quot;-&quot;0000"/>
    <numFmt numFmtId="171" formatCode="&quot;(&quot;00&quot;)&quot;\ 00000&quot;-&quot;0000"/>
    <numFmt numFmtId="172" formatCode="&quot;R$&quot;\ #,##0.00"/>
    <numFmt numFmtId="173" formatCode="00&quot;.&quot;000&quot;.&quot;000&quot;/&quot;0000&quot;-&quot;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Display"/>
      <family val="2"/>
      <scheme val="major"/>
    </font>
    <font>
      <i/>
      <sz val="11"/>
      <color rgb="FF3F3F76"/>
      <name val="Aptos Narrow"/>
      <family val="2"/>
      <scheme val="minor"/>
    </font>
    <font>
      <b/>
      <sz val="14"/>
      <color theme="0"/>
      <name val="Aptos Display"/>
      <family val="2"/>
      <scheme val="major"/>
    </font>
    <font>
      <sz val="14"/>
      <color theme="1"/>
      <name val="Aptos Narrow"/>
      <family val="2"/>
      <scheme val="minor"/>
    </font>
    <font>
      <sz val="14"/>
      <color rgb="FFFA7D0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3"/>
      <name val="Segoe UI Light"/>
      <family val="2"/>
    </font>
    <font>
      <sz val="10"/>
      <color theme="2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3"/>
      <name val="Segoe UI Light"/>
      <family val="2"/>
    </font>
    <font>
      <sz val="12"/>
      <color rgb="FF9C570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7F7F7F"/>
      </left>
      <right/>
      <top style="double">
        <color rgb="FFFF8001"/>
      </top>
      <bottom style="thin">
        <color rgb="FF7F7F7F"/>
      </bottom>
      <diagonal/>
    </border>
    <border>
      <left/>
      <right style="thin">
        <color rgb="FF7F7F7F"/>
      </right>
      <top style="double">
        <color rgb="FFFF8001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2" applyNumberFormat="0" applyFill="0" applyAlignment="0" applyProtection="0"/>
    <xf numFmtId="0" fontId="1" fillId="4" borderId="3" applyNumberFormat="0" applyFont="0" applyAlignment="0" applyProtection="0"/>
    <xf numFmtId="0" fontId="6" fillId="5" borderId="0"/>
  </cellStyleXfs>
  <cellXfs count="68">
    <xf numFmtId="0" fontId="0" fillId="0" borderId="0" xfId="0"/>
    <xf numFmtId="0" fontId="0" fillId="5" borderId="0" xfId="0" applyFill="1"/>
    <xf numFmtId="0" fontId="4" fillId="5" borderId="2" xfId="3" applyFill="1"/>
    <xf numFmtId="0" fontId="7" fillId="5" borderId="2" xfId="3" applyFont="1" applyFill="1"/>
    <xf numFmtId="0" fontId="0" fillId="0" borderId="0" xfId="0" applyAlignment="1">
      <alignment horizontal="left" vertical="center"/>
    </xf>
    <xf numFmtId="0" fontId="4" fillId="5" borderId="2" xfId="3" applyFill="1" applyAlignment="1">
      <alignment horizontal="left" vertical="center"/>
    </xf>
    <xf numFmtId="0" fontId="3" fillId="0" borderId="0" xfId="2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/>
    </xf>
    <xf numFmtId="0" fontId="0" fillId="7" borderId="0" xfId="0" applyFill="1"/>
    <xf numFmtId="0" fontId="5" fillId="6" borderId="0" xfId="0" applyFont="1" applyFill="1"/>
    <xf numFmtId="0" fontId="2" fillId="8" borderId="4" xfId="1" applyFill="1" applyBorder="1" applyAlignment="1">
      <alignment horizontal="left" vertical="center"/>
    </xf>
    <xf numFmtId="0" fontId="9" fillId="5" borderId="2" xfId="3" applyFont="1" applyFill="1"/>
    <xf numFmtId="0" fontId="10" fillId="5" borderId="0" xfId="0" applyFont="1" applyFill="1"/>
    <xf numFmtId="0" fontId="10" fillId="0" borderId="0" xfId="0" applyFont="1"/>
    <xf numFmtId="0" fontId="11" fillId="5" borderId="2" xfId="3" applyFont="1" applyFill="1"/>
    <xf numFmtId="0" fontId="8" fillId="0" borderId="0" xfId="2" applyFont="1" applyFill="1" applyBorder="1" applyAlignment="1">
      <alignment horizontal="left" vertical="center" indent="2"/>
    </xf>
    <xf numFmtId="0" fontId="12" fillId="0" borderId="0" xfId="0" applyFont="1"/>
    <xf numFmtId="0" fontId="13" fillId="0" borderId="4" xfId="0" applyFont="1" applyBorder="1" applyAlignment="1">
      <alignment horizontal="right"/>
    </xf>
    <xf numFmtId="0" fontId="13" fillId="0" borderId="4" xfId="0" applyFont="1" applyBorder="1" applyAlignment="1">
      <alignment horizontal="right" wrapText="1"/>
    </xf>
    <xf numFmtId="0" fontId="0" fillId="7" borderId="0" xfId="0" applyFill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2" fillId="8" borderId="4" xfId="1" applyFill="1" applyBorder="1" applyAlignment="1">
      <alignment horizontal="left"/>
    </xf>
    <xf numFmtId="0" fontId="14" fillId="0" borderId="0" xfId="0" applyFont="1"/>
    <xf numFmtId="0" fontId="0" fillId="0" borderId="0" xfId="4" applyFont="1" applyFill="1" applyBorder="1" applyAlignment="1">
      <alignment horizontal="center"/>
    </xf>
    <xf numFmtId="0" fontId="5" fillId="10" borderId="0" xfId="0" applyFont="1" applyFill="1" applyAlignment="1">
      <alignment horizontal="center"/>
    </xf>
    <xf numFmtId="0" fontId="2" fillId="11" borderId="4" xfId="1" applyFill="1" applyBorder="1" applyAlignment="1">
      <alignment horizontal="left"/>
    </xf>
    <xf numFmtId="0" fontId="0" fillId="4" borderId="8" xfId="4" applyFont="1" applyBorder="1" applyAlignment="1">
      <alignment horizontal="center"/>
    </xf>
    <xf numFmtId="0" fontId="8" fillId="3" borderId="5" xfId="2" applyFont="1" applyBorder="1" applyAlignment="1">
      <alignment horizontal="left" vertical="center" indent="2"/>
    </xf>
    <xf numFmtId="0" fontId="8" fillId="3" borderId="6" xfId="2" applyFont="1" applyBorder="1" applyAlignment="1">
      <alignment horizontal="left" vertical="center" indent="2"/>
    </xf>
    <xf numFmtId="0" fontId="5" fillId="9" borderId="0" xfId="0" applyFont="1" applyFill="1" applyAlignment="1">
      <alignment horizontal="center"/>
    </xf>
    <xf numFmtId="0" fontId="0" fillId="7" borderId="0" xfId="0" applyFont="1" applyFill="1"/>
    <xf numFmtId="0" fontId="0" fillId="0" borderId="0" xfId="0" applyFont="1"/>
    <xf numFmtId="0" fontId="0" fillId="7" borderId="7" xfId="0" applyFont="1" applyFill="1" applyBorder="1"/>
    <xf numFmtId="0" fontId="15" fillId="0" borderId="0" xfId="0" applyFont="1" applyBorder="1"/>
    <xf numFmtId="0" fontId="0" fillId="7" borderId="0" xfId="0" applyFont="1" applyFill="1" applyBorder="1"/>
    <xf numFmtId="0" fontId="0" fillId="0" borderId="0" xfId="0" quotePrefix="1"/>
    <xf numFmtId="0" fontId="0" fillId="7" borderId="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7" borderId="0" xfId="0" applyFont="1" applyFill="1" applyAlignment="1">
      <alignment horizontal="center"/>
    </xf>
    <xf numFmtId="0" fontId="15" fillId="0" borderId="0" xfId="0" applyFont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0" xfId="0" applyFill="1" applyBorder="1" applyAlignment="1">
      <alignment horizontal="center"/>
    </xf>
    <xf numFmtId="0" fontId="16" fillId="0" borderId="9" xfId="0" applyFont="1" applyBorder="1" applyAlignment="1">
      <alignment horizontal="right" vertical="center"/>
    </xf>
    <xf numFmtId="0" fontId="16" fillId="0" borderId="0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172" fontId="17" fillId="2" borderId="9" xfId="1" applyNumberFormat="1" applyFont="1" applyBorder="1" applyAlignment="1">
      <alignment horizontal="left" vertical="center" indent="1"/>
    </xf>
    <xf numFmtId="172" fontId="17" fillId="2" borderId="0" xfId="1" applyNumberFormat="1" applyFont="1" applyBorder="1" applyAlignment="1">
      <alignment horizontal="left" vertical="center" indent="1"/>
    </xf>
    <xf numFmtId="172" fontId="17" fillId="2" borderId="10" xfId="1" applyNumberFormat="1" applyFont="1" applyBorder="1" applyAlignment="1">
      <alignment horizontal="left" vertical="center" indent="1"/>
    </xf>
    <xf numFmtId="0" fontId="2" fillId="2" borderId="4" xfId="1" applyBorder="1" applyAlignment="1" applyProtection="1">
      <alignment horizontal="left" vertical="center"/>
      <protection locked="0"/>
    </xf>
    <xf numFmtId="166" fontId="2" fillId="2" borderId="4" xfId="1" applyNumberFormat="1" applyBorder="1" applyAlignment="1" applyProtection="1">
      <alignment horizontal="left"/>
      <protection locked="0"/>
    </xf>
    <xf numFmtId="167" fontId="2" fillId="2" borderId="4" xfId="1" applyNumberFormat="1" applyBorder="1" applyAlignment="1" applyProtection="1">
      <alignment horizontal="left" vertical="center"/>
      <protection locked="0"/>
    </xf>
    <xf numFmtId="168" fontId="2" fillId="2" borderId="4" xfId="1" applyNumberFormat="1" applyBorder="1" applyAlignment="1" applyProtection="1">
      <alignment horizontal="left" vertical="center"/>
      <protection locked="0"/>
    </xf>
    <xf numFmtId="170" fontId="2" fillId="2" borderId="4" xfId="1" applyNumberFormat="1" applyBorder="1" applyAlignment="1" applyProtection="1">
      <alignment horizontal="left" vertical="center"/>
      <protection locked="0"/>
    </xf>
    <xf numFmtId="171" fontId="2" fillId="2" borderId="4" xfId="1" applyNumberFormat="1" applyBorder="1" applyAlignment="1" applyProtection="1">
      <alignment horizontal="left" vertical="center"/>
      <protection locked="0"/>
    </xf>
    <xf numFmtId="0" fontId="2" fillId="2" borderId="4" xfId="1" applyBorder="1" applyAlignment="1" applyProtection="1">
      <alignment horizontal="left"/>
      <protection locked="0"/>
    </xf>
    <xf numFmtId="14" fontId="2" fillId="2" borderId="4" xfId="1" applyNumberFormat="1" applyBorder="1" applyAlignment="1" applyProtection="1">
      <alignment horizontal="left"/>
      <protection locked="0"/>
    </xf>
    <xf numFmtId="0" fontId="2" fillId="2" borderId="4" xfId="1" applyBorder="1" applyProtection="1">
      <protection locked="0"/>
    </xf>
    <xf numFmtId="172" fontId="2" fillId="2" borderId="4" xfId="1" applyNumberFormat="1" applyBorder="1" applyProtection="1">
      <protection locked="0"/>
    </xf>
    <xf numFmtId="172" fontId="2" fillId="2" borderId="4" xfId="1" applyNumberFormat="1" applyBorder="1" applyAlignment="1" applyProtection="1">
      <alignment horizontal="left"/>
      <protection locked="0"/>
    </xf>
    <xf numFmtId="0" fontId="0" fillId="5" borderId="0" xfId="0" applyFill="1" applyProtection="1">
      <protection locked="0"/>
    </xf>
    <xf numFmtId="173" fontId="2" fillId="2" borderId="4" xfId="1" applyNumberFormat="1" applyBorder="1" applyAlignment="1" applyProtection="1">
      <alignment horizontal="left"/>
      <protection locked="0"/>
    </xf>
    <xf numFmtId="0" fontId="2" fillId="2" borderId="4" xfId="1" applyBorder="1" applyAlignment="1" applyProtection="1">
      <protection locked="0"/>
    </xf>
    <xf numFmtId="173" fontId="2" fillId="2" borderId="4" xfId="1" applyNumberFormat="1" applyBorder="1" applyAlignment="1" applyProtection="1">
      <protection locked="0"/>
    </xf>
    <xf numFmtId="172" fontId="2" fillId="2" borderId="4" xfId="1" applyNumberFormat="1" applyBorder="1" applyAlignment="1" applyProtection="1">
      <protection locked="0"/>
    </xf>
  </cellXfs>
  <cellStyles count="6">
    <cellStyle name="Célula Vinculada" xfId="3" builtinId="24"/>
    <cellStyle name="Entrada" xfId="2" builtinId="20"/>
    <cellStyle name="Estilo 1" xfId="5" xr:uid="{7BF084C7-0349-40BA-92F6-31C552604544}"/>
    <cellStyle name="Neutro" xfId="1" builtinId="28"/>
    <cellStyle name="Normal" xfId="0" builtinId="0"/>
    <cellStyle name="Nota" xfId="4" builtinId="1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C9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#TITULAR!C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INFORMES!A1"/><Relationship Id="rId3" Type="http://schemas.openxmlformats.org/officeDocument/2006/relationships/hyperlink" Target="#TITULAR!A1"/><Relationship Id="rId7" Type="http://schemas.openxmlformats.org/officeDocument/2006/relationships/hyperlink" Target="#'PGTO DEDUT&#205;VEIS'!A1"/><Relationship Id="rId2" Type="http://schemas.openxmlformats.org/officeDocument/2006/relationships/hyperlink" Target="#RESUMO!A1"/><Relationship Id="rId1" Type="http://schemas.openxmlformats.org/officeDocument/2006/relationships/image" Target="../media/image1.png"/><Relationship Id="rId6" Type="http://schemas.openxmlformats.org/officeDocument/2006/relationships/hyperlink" Target="#D&#205;VIDAS!A1"/><Relationship Id="rId5" Type="http://schemas.openxmlformats.org/officeDocument/2006/relationships/hyperlink" Target="#'BENS E DIREITOS'!A1"/><Relationship Id="rId4" Type="http://schemas.openxmlformats.org/officeDocument/2006/relationships/hyperlink" Target="#DEPENDENT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155870-457F-42C8-921D-83F34F701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6FFB2C8-5A82-4FC0-8629-39E2436B540D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161926</xdr:rowOff>
    </xdr:from>
    <xdr:to>
      <xdr:col>0</xdr:col>
      <xdr:colOff>1666874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B9504C7-B3A1-4D6E-AA84-CD5CC9C11EC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176894</xdr:rowOff>
    </xdr:from>
    <xdr:to>
      <xdr:col>0</xdr:col>
      <xdr:colOff>1666874</xdr:colOff>
      <xdr:row>15</xdr:row>
      <xdr:rowOff>129268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7C9C4-35DA-434C-913B-38C267E0D7A5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16</xdr:row>
      <xdr:rowOff>10887</xdr:rowOff>
    </xdr:from>
    <xdr:to>
      <xdr:col>0</xdr:col>
      <xdr:colOff>1666874</xdr:colOff>
      <xdr:row>17</xdr:row>
      <xdr:rowOff>153761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44924-69F8-48A5-806F-77D90D573B6F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20</xdr:row>
      <xdr:rowOff>59873</xdr:rowOff>
    </xdr:from>
    <xdr:to>
      <xdr:col>0</xdr:col>
      <xdr:colOff>1666874</xdr:colOff>
      <xdr:row>22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FB99B3F-AE6B-4FDF-863B-76F3C3D72A46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22</xdr:row>
      <xdr:rowOff>84366</xdr:rowOff>
    </xdr:from>
    <xdr:to>
      <xdr:col>0</xdr:col>
      <xdr:colOff>1666874</xdr:colOff>
      <xdr:row>24</xdr:row>
      <xdr:rowOff>36740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928B676-626C-4B2D-BD44-05DCD977552D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24</xdr:row>
      <xdr:rowOff>108859</xdr:rowOff>
    </xdr:from>
    <xdr:to>
      <xdr:col>0</xdr:col>
      <xdr:colOff>1666874</xdr:colOff>
      <xdr:row>26</xdr:row>
      <xdr:rowOff>61233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1315DBF-32D4-4BDC-9655-5DB137EEB7A4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18</xdr:row>
      <xdr:rowOff>35380</xdr:rowOff>
    </xdr:from>
    <xdr:to>
      <xdr:col>0</xdr:col>
      <xdr:colOff>1666874</xdr:colOff>
      <xdr:row>19</xdr:row>
      <xdr:rowOff>178254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B983E65-8561-41DC-A327-40513F2EBF57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9</xdr:row>
      <xdr:rowOff>190500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C9CA130-424B-45DB-8807-6250339D9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11BB95-AC8C-408A-A5C8-C7C72C44CC33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38101</xdr:rowOff>
    </xdr:from>
    <xdr:to>
      <xdr:col>0</xdr:col>
      <xdr:colOff>1666874</xdr:colOff>
      <xdr:row>12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EEF8B61-C34B-4A38-9045-D4CA5F959139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24494</xdr:rowOff>
    </xdr:from>
    <xdr:to>
      <xdr:col>0</xdr:col>
      <xdr:colOff>1666874</xdr:colOff>
      <xdr:row>14</xdr:row>
      <xdr:rowOff>148318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9BD222-01C0-4E37-AEF8-8370CDC887C8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10887</xdr:rowOff>
    </xdr:from>
    <xdr:to>
      <xdr:col>0</xdr:col>
      <xdr:colOff>1666874</xdr:colOff>
      <xdr:row>16</xdr:row>
      <xdr:rowOff>134711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2A1F06A-A043-4D84-9AC2-2D1D3354371B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18</xdr:row>
      <xdr:rowOff>193223</xdr:rowOff>
    </xdr:from>
    <xdr:to>
      <xdr:col>0</xdr:col>
      <xdr:colOff>1666874</xdr:colOff>
      <xdr:row>20</xdr:row>
      <xdr:rowOff>107497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990A4F-A16E-4D8F-84EF-DB1327F1394D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20</xdr:row>
      <xdr:rowOff>179616</xdr:rowOff>
    </xdr:from>
    <xdr:to>
      <xdr:col>0</xdr:col>
      <xdr:colOff>1666874</xdr:colOff>
      <xdr:row>22</xdr:row>
      <xdr:rowOff>93890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5165DBD-FBB5-4059-AC6E-03BFAEB6354B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22</xdr:row>
      <xdr:rowOff>166009</xdr:rowOff>
    </xdr:from>
    <xdr:to>
      <xdr:col>0</xdr:col>
      <xdr:colOff>1666874</xdr:colOff>
      <xdr:row>24</xdr:row>
      <xdr:rowOff>118383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EDB64C5-7AE2-49F1-B20D-69B62C6C966A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16</xdr:row>
      <xdr:rowOff>206830</xdr:rowOff>
    </xdr:from>
    <xdr:to>
      <xdr:col>0</xdr:col>
      <xdr:colOff>1666874</xdr:colOff>
      <xdr:row>18</xdr:row>
      <xdr:rowOff>121104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52D5C7-E6F1-4C7F-B01A-5509C8F13C3D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A8B62A9-A87D-4C74-8AD3-F23DEEE57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3D3DC6A-6319-487D-84D4-7564254B1209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57151</xdr:rowOff>
    </xdr:from>
    <xdr:to>
      <xdr:col>0</xdr:col>
      <xdr:colOff>1666874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008D98-13A7-40C0-9AF0-1326F951371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43544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03788D-CBBB-48B1-860A-206C50208E13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104774</xdr:colOff>
      <xdr:row>15</xdr:row>
      <xdr:rowOff>68037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ED65028-19E5-49E8-8E37-3FC4C1B53BCC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</a:p>
      </xdr:txBody>
    </xdr:sp>
    <xdr:clientData/>
  </xdr:twoCellAnchor>
  <xdr:twoCellAnchor editAs="absolute">
    <xdr:from>
      <xdr:col>0</xdr:col>
      <xdr:colOff>104774</xdr:colOff>
      <xdr:row>19</xdr:row>
      <xdr:rowOff>59873</xdr:rowOff>
    </xdr:from>
    <xdr:to>
      <xdr:col>0</xdr:col>
      <xdr:colOff>1666874</xdr:colOff>
      <xdr:row>20</xdr:row>
      <xdr:rowOff>183697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C1C64E-F3CF-4391-AFD1-960E8DCE9DE0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65316</xdr:rowOff>
    </xdr:from>
    <xdr:to>
      <xdr:col>0</xdr:col>
      <xdr:colOff>1666874</xdr:colOff>
      <xdr:row>23</xdr:row>
      <xdr:rowOff>17690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D071A18-8A77-4A61-AFB1-5587AF7FD348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89809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31E639-8148-434F-832C-CBA8CC732108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18</xdr:row>
      <xdr:rowOff>197304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9A77B7B-8B7A-4DF4-8FF4-F3F0E060CC2F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C716B4-44B9-48F4-88D6-79005CDD8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2FBBB5D-4E78-4353-93E6-CDCEFF5CDD26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57151</xdr:rowOff>
    </xdr:from>
    <xdr:to>
      <xdr:col>0</xdr:col>
      <xdr:colOff>1666874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E76D9E-41C7-4102-940D-D746A06B1350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43544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665F73-F907-47D5-B254-884ABEFD7BD1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68037</xdr:rowOff>
    </xdr:from>
    <xdr:to>
      <xdr:col>0</xdr:col>
      <xdr:colOff>1666874</xdr:colOff>
      <xdr:row>17</xdr:row>
      <xdr:rowOff>20411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5E67FE-7EAD-4F69-9D3D-B0997AADE273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78923</xdr:rowOff>
    </xdr:from>
    <xdr:to>
      <xdr:col>0</xdr:col>
      <xdr:colOff>1666874</xdr:colOff>
      <xdr:row>20</xdr:row>
      <xdr:rowOff>202747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6983C3-04BE-492B-9C97-5AFAE23E08EC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65316</xdr:rowOff>
    </xdr:from>
    <xdr:to>
      <xdr:col>0</xdr:col>
      <xdr:colOff>1666874</xdr:colOff>
      <xdr:row>23</xdr:row>
      <xdr:rowOff>17690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E8BAE11-5D2B-4B56-8B44-FC616BE075CD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89809</xdr:rowOff>
    </xdr:from>
    <xdr:to>
      <xdr:col>0</xdr:col>
      <xdr:colOff>1666874</xdr:colOff>
      <xdr:row>25</xdr:row>
      <xdr:rowOff>42183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311016-80D3-4EC7-BE43-186C94045499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92530</xdr:rowOff>
    </xdr:from>
    <xdr:to>
      <xdr:col>0</xdr:col>
      <xdr:colOff>1666874</xdr:colOff>
      <xdr:row>19</xdr:row>
      <xdr:rowOff>6804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15927B4-AC70-4A56-AE4F-0D4FC154CA16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9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F05C607-3939-494E-BEC4-BE8DA08364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F200010-1231-40A2-982B-8526C22FE93D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10</xdr:row>
      <xdr:rowOff>180976</xdr:rowOff>
    </xdr:from>
    <xdr:to>
      <xdr:col>0</xdr:col>
      <xdr:colOff>1666874</xdr:colOff>
      <xdr:row>12</xdr:row>
      <xdr:rowOff>114300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7EC2BB7-314C-4D30-B955-7EFE47D5C81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12</xdr:row>
      <xdr:rowOff>186419</xdr:rowOff>
    </xdr:from>
    <xdr:to>
      <xdr:col>0</xdr:col>
      <xdr:colOff>1666874</xdr:colOff>
      <xdr:row>13</xdr:row>
      <xdr:rowOff>310243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E6A76DD-BAE2-42A4-8DB2-DD7F510E5C10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382362</xdr:rowOff>
    </xdr:from>
    <xdr:to>
      <xdr:col>0</xdr:col>
      <xdr:colOff>1666874</xdr:colOff>
      <xdr:row>14</xdr:row>
      <xdr:rowOff>163286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568B9A2-4A3C-4017-AB67-4463ACA33FFA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12248</xdr:rowOff>
    </xdr:from>
    <xdr:to>
      <xdr:col>0</xdr:col>
      <xdr:colOff>1666874</xdr:colOff>
      <xdr:row>18</xdr:row>
      <xdr:rowOff>155122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2C28820-2355-4D95-8788-A4C96DBB309C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19</xdr:row>
      <xdr:rowOff>36741</xdr:rowOff>
    </xdr:from>
    <xdr:to>
      <xdr:col>0</xdr:col>
      <xdr:colOff>1666874</xdr:colOff>
      <xdr:row>20</xdr:row>
      <xdr:rowOff>179615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37198B7-B61D-4D72-8392-346074C8C452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21</xdr:row>
      <xdr:rowOff>61234</xdr:rowOff>
    </xdr:from>
    <xdr:to>
      <xdr:col>0</xdr:col>
      <xdr:colOff>1666874</xdr:colOff>
      <xdr:row>22</xdr:row>
      <xdr:rowOff>185058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5B0D1B-0D9E-43E3-B7BE-A15EDD79E2E9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25855</xdr:rowOff>
    </xdr:from>
    <xdr:to>
      <xdr:col>0</xdr:col>
      <xdr:colOff>1666874</xdr:colOff>
      <xdr:row>16</xdr:row>
      <xdr:rowOff>149679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90ADAFA-0CAF-4E39-8332-A09D8EF957FE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A9F053E-02E8-43F9-A46B-75E8489CC9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053BFB1-9699-4D6A-BA1A-CECF367FF896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76201</xdr:rowOff>
    </xdr:from>
    <xdr:to>
      <xdr:col>0</xdr:col>
      <xdr:colOff>1666874</xdr:colOff>
      <xdr:row>12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64BC66-7EC4-4DA5-8A24-5FCD5AA7070C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62594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EFAB5E-9BA8-4C28-A805-31E3898C5C26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48987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FC8820-B914-4C16-8B10-F295D11D7F9E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97973</xdr:rowOff>
    </xdr:from>
    <xdr:to>
      <xdr:col>0</xdr:col>
      <xdr:colOff>1666874</xdr:colOff>
      <xdr:row>21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D0AEBB-0301-4796-958F-2FFE1E3BB412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84366</xdr:rowOff>
    </xdr:from>
    <xdr:to>
      <xdr:col>0</xdr:col>
      <xdr:colOff>1666874</xdr:colOff>
      <xdr:row>22</xdr:row>
      <xdr:rowOff>208190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A4F5207-1012-4D18-BE1E-9990E19FFD5A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70759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91680AB-8127-4F30-8FA6-5648B34BCFE4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19</xdr:row>
      <xdr:rowOff>25854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D9E96A2-0427-4CB0-9C76-F08D97DE52BE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48075</xdr:colOff>
      <xdr:row>4</xdr:row>
      <xdr:rowOff>85726</xdr:rowOff>
    </xdr:from>
    <xdr:to>
      <xdr:col>0</xdr:col>
      <xdr:colOff>1714050</xdr:colOff>
      <xdr:row>10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C37AB9-758C-4143-8EF0-DD213A87C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75" y="990601"/>
          <a:ext cx="1665975" cy="1285874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2</xdr:row>
      <xdr:rowOff>180975</xdr:rowOff>
    </xdr:from>
    <xdr:to>
      <xdr:col>1</xdr:col>
      <xdr:colOff>0</xdr:colOff>
      <xdr:row>4</xdr:row>
      <xdr:rowOff>38100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4216C3-F414-4AB0-B376-C38A9125E199}"/>
            </a:ext>
          </a:extLst>
        </xdr:cNvPr>
        <xdr:cNvSpPr/>
      </xdr:nvSpPr>
      <xdr:spPr>
        <a:xfrm>
          <a:off x="19050" y="561975"/>
          <a:ext cx="1724025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LION</a:t>
          </a:r>
          <a:r>
            <a:rPr lang="pt-BR" sz="2400" baseline="0">
              <a:gradFill flip="none" rotWithShape="1">
                <a:gsLst>
                  <a:gs pos="43000">
                    <a:srgbClr val="FFDA00"/>
                  </a:gs>
                  <a:gs pos="18000">
                    <a:srgbClr val="FC9204"/>
                  </a:gs>
                  <a:gs pos="100000">
                    <a:srgbClr val="FFFF00"/>
                  </a:gs>
                </a:gsLst>
                <a:lin ang="0" scaled="1"/>
                <a:tileRect/>
              </a:gradFill>
              <a:latin typeface="Aptos ExtraBold" panose="020B0004020202020204" pitchFamily="34" charset="0"/>
            </a:rPr>
            <a:t> APP</a:t>
          </a:r>
          <a:endParaRPr lang="pt-BR" sz="2400">
            <a:gradFill flip="none" rotWithShape="1">
              <a:gsLst>
                <a:gs pos="43000">
                  <a:srgbClr val="FFDA00"/>
                </a:gs>
                <a:gs pos="18000">
                  <a:srgbClr val="FC9204"/>
                </a:gs>
                <a:gs pos="100000">
                  <a:srgbClr val="FFFF00"/>
                </a:gs>
              </a:gsLst>
              <a:lin ang="0" scaled="1"/>
              <a:tileRect/>
            </a:gradFill>
            <a:latin typeface="Aptos ExtraBold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11</xdr:row>
      <xdr:rowOff>76201</xdr:rowOff>
    </xdr:from>
    <xdr:to>
      <xdr:col>0</xdr:col>
      <xdr:colOff>1666874</xdr:colOff>
      <xdr:row>12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113598-0939-4BFB-9FF8-73AFB7E5AC6E}"/>
            </a:ext>
          </a:extLst>
        </xdr:cNvPr>
        <xdr:cNvSpPr/>
      </xdr:nvSpPr>
      <xdr:spPr>
        <a:xfrm>
          <a:off x="104774" y="2524126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RESUMO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13</xdr:row>
      <xdr:rowOff>62594</xdr:rowOff>
    </xdr:from>
    <xdr:to>
      <xdr:col>0</xdr:col>
      <xdr:colOff>1666874</xdr:colOff>
      <xdr:row>14</xdr:row>
      <xdr:rowOff>186418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454D2BE-D120-448C-823D-4BAA553347A8}"/>
            </a:ext>
          </a:extLst>
        </xdr:cNvPr>
        <xdr:cNvSpPr/>
      </xdr:nvSpPr>
      <xdr:spPr>
        <a:xfrm>
          <a:off x="104774" y="2929619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TITULAR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15</xdr:row>
      <xdr:rowOff>48987</xdr:rowOff>
    </xdr:from>
    <xdr:to>
      <xdr:col>0</xdr:col>
      <xdr:colOff>1666874</xdr:colOff>
      <xdr:row>17</xdr:row>
      <xdr:rowOff>1361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42083-04F1-4CFC-B913-6474C1A4B823}"/>
            </a:ext>
          </a:extLst>
        </xdr:cNvPr>
        <xdr:cNvSpPr/>
      </xdr:nvSpPr>
      <xdr:spPr>
        <a:xfrm>
          <a:off x="104774" y="3335112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DEPENDENTES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19</xdr:row>
      <xdr:rowOff>97973</xdr:rowOff>
    </xdr:from>
    <xdr:to>
      <xdr:col>0</xdr:col>
      <xdr:colOff>1666874</xdr:colOff>
      <xdr:row>21</xdr:row>
      <xdr:rowOff>12247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0F6B442-5665-4A2D-B716-3CD155B662EA}"/>
            </a:ext>
          </a:extLst>
        </xdr:cNvPr>
        <xdr:cNvSpPr/>
      </xdr:nvSpPr>
      <xdr:spPr>
        <a:xfrm>
          <a:off x="104774" y="4146098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rPr>
            <a:t>BENS E DIREITOS</a:t>
          </a:r>
        </a:p>
      </xdr:txBody>
    </xdr:sp>
    <xdr:clientData/>
  </xdr:twoCellAnchor>
  <xdr:twoCellAnchor editAs="absolute">
    <xdr:from>
      <xdr:col>0</xdr:col>
      <xdr:colOff>104774</xdr:colOff>
      <xdr:row>21</xdr:row>
      <xdr:rowOff>84366</xdr:rowOff>
    </xdr:from>
    <xdr:to>
      <xdr:col>0</xdr:col>
      <xdr:colOff>1666874</xdr:colOff>
      <xdr:row>22</xdr:row>
      <xdr:rowOff>208190</xdr:rowOff>
    </xdr:to>
    <xdr:sp macro="" textlink="">
      <xdr:nvSpPr>
        <xdr:cNvPr id="8" name="Retângulo: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8F465CA-CBA4-4E52-9FD0-69F7AFA9ED37}"/>
            </a:ext>
          </a:extLst>
        </xdr:cNvPr>
        <xdr:cNvSpPr/>
      </xdr:nvSpPr>
      <xdr:spPr>
        <a:xfrm>
          <a:off x="104774" y="4551591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DÍVIDAS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23</xdr:row>
      <xdr:rowOff>70759</xdr:rowOff>
    </xdr:from>
    <xdr:to>
      <xdr:col>0</xdr:col>
      <xdr:colOff>1666874</xdr:colOff>
      <xdr:row>25</xdr:row>
      <xdr:rowOff>4083</xdr:rowOff>
    </xdr:to>
    <xdr:sp macro="" textlink="">
      <xdr:nvSpPr>
        <xdr:cNvPr id="9" name="Retângulo: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8EBA6B-7570-45E3-A10A-2F006442886C}"/>
            </a:ext>
          </a:extLst>
        </xdr:cNvPr>
        <xdr:cNvSpPr/>
      </xdr:nvSpPr>
      <xdr:spPr>
        <a:xfrm>
          <a:off x="104774" y="4957084"/>
          <a:ext cx="1562100" cy="333374"/>
        </a:xfrm>
        <a:prstGeom prst="roundRect">
          <a:avLst>
            <a:gd name="adj" fmla="val 50000"/>
          </a:avLst>
        </a:prstGeom>
        <a:gradFill>
          <a:gsLst>
            <a:gs pos="100000">
              <a:srgbClr val="FFDA00">
                <a:lumMod val="100000"/>
                <a:alpha val="91000"/>
              </a:srgbClr>
            </a:gs>
            <a:gs pos="51000">
              <a:srgbClr val="FC9204"/>
            </a:gs>
            <a:gs pos="100000">
              <a:srgbClr val="FFFF00"/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PGTO</a:t>
          </a:r>
          <a:r>
            <a:rPr lang="pt-BR" sz="1300" b="1" baseline="0">
              <a:solidFill>
                <a:srgbClr val="002060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 DEDUTÍVES</a:t>
          </a:r>
          <a:endParaRPr lang="pt-BR" sz="1300" b="1">
            <a:solidFill>
              <a:srgbClr val="002060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104774</xdr:colOff>
      <xdr:row>17</xdr:row>
      <xdr:rowOff>73480</xdr:rowOff>
    </xdr:from>
    <xdr:to>
      <xdr:col>0</xdr:col>
      <xdr:colOff>1666874</xdr:colOff>
      <xdr:row>19</xdr:row>
      <xdr:rowOff>25854</xdr:rowOff>
    </xdr:to>
    <xdr:sp macro="" textlink="">
      <xdr:nvSpPr>
        <xdr:cNvPr id="11" name="Retângulo: Cantos Arredondados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1563752-DC0F-4504-B2D8-6B9E145E1A5D}"/>
            </a:ext>
          </a:extLst>
        </xdr:cNvPr>
        <xdr:cNvSpPr/>
      </xdr:nvSpPr>
      <xdr:spPr>
        <a:xfrm>
          <a:off x="104774" y="3740605"/>
          <a:ext cx="1562100" cy="333374"/>
        </a:xfrm>
        <a:prstGeom prst="roundRect">
          <a:avLst>
            <a:gd name="adj" fmla="val 50000"/>
          </a:avLst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300" b="1">
              <a:solidFill>
                <a:schemeClr val="bg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1300" b="1"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DBC06-9C7A-4C1E-9446-26B688110381}" name="tbl_pgto_dedutiveis" displayName="tbl_pgto_dedutiveis" ref="B1:C18" totalsRowShown="0" headerRowDxfId="8" dataDxfId="9" tableBorderDxfId="12">
  <autoFilter ref="B1:C18" xr:uid="{398DBC06-9C7A-4C1E-9446-26B688110381}"/>
  <tableColumns count="2">
    <tableColumn id="1" xr3:uid="{268D5024-7FB8-4FE6-AC60-00A9C855553B}" name="Descrição" dataDxfId="11"/>
    <tableColumn id="2" xr3:uid="{4C0163E9-9D3C-42D3-BD18-E0DE0310A79C}" name="Códig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844C0C-E25B-43EE-92CE-C7B746C1EF8D}" name="tbl_dividasEOnus" displayName="tbl_dividasEOnus" ref="B1:C10" totalsRowShown="0" headerRowDxfId="4" tableBorderDxfId="7">
  <autoFilter ref="B1:C10" xr:uid="{5F844C0C-E25B-43EE-92CE-C7B746C1EF8D}"/>
  <tableColumns count="2">
    <tableColumn id="1" xr3:uid="{F51F0F22-4B15-4B86-9D18-A203C2B7560F}" name="Descrição" dataDxfId="6"/>
    <tableColumn id="2" xr3:uid="{D0299873-EFC4-42BF-98F8-FDCEB4DFFC2B}" name="Código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2627AD6-CAC1-40DE-B967-77FE0FC4540B}" name="bens_imoveis" displayName="bens_imoveis" ref="A2:B14" totalsRowShown="0" headerRowDxfId="18">
  <autoFilter ref="A2:B14" xr:uid="{72627AD6-CAC1-40DE-B967-77FE0FC4540B}"/>
  <tableColumns count="2">
    <tableColumn id="1" xr3:uid="{159C5756-B395-4222-8167-07B7E8E90D1B}" name="descrição"/>
    <tableColumn id="2" xr3:uid="{38AAFCA5-E37B-4B34-860C-EB1DBFC7F367}" name="codig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78911-3D3F-477D-B5A7-8B1EB6A246D8}" name="tbl_bens_moveis" displayName="tbl_bens_moveis" ref="A17:B21" totalsRowShown="0" headerRowDxfId="17">
  <autoFilter ref="A17:B21" xr:uid="{40178911-3D3F-477D-B5A7-8B1EB6A246D8}"/>
  <tableColumns count="2">
    <tableColumn id="1" xr3:uid="{230A4BA5-CEEF-4D94-AF4E-0321CFB72D9B}" name="descrição"/>
    <tableColumn id="2" xr3:uid="{547F1585-C4FE-4227-9D6F-977489E13185}" name="codigo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4FBBAD7-C282-49C1-9308-BB08ED528E85}" name="tbl_part_societarias" displayName="tbl_part_societarias" ref="A26:B29" totalsRowShown="0" headerRowDxfId="16">
  <autoFilter ref="A26:B29" xr:uid="{04FBBAD7-C282-49C1-9308-BB08ED528E85}"/>
  <tableColumns count="2">
    <tableColumn id="1" xr3:uid="{E4474815-AC9E-47F4-ABA9-0F1CD20F4595}" name="descrição"/>
    <tableColumn id="2" xr3:uid="{3D04F368-D336-49A9-AAA6-4A6DE5349637}" name="codigo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B00589-99B2-44B3-841A-2356FE0A54D3}" name="tbl_aplic_investimentos" displayName="tbl_aplic_investimentos" ref="A34:B39" totalsRowShown="0">
  <autoFilter ref="A34:B39" xr:uid="{61B00589-99B2-44B3-841A-2356FE0A54D3}"/>
  <tableColumns count="2">
    <tableColumn id="1" xr3:uid="{7CDEE8A4-5900-4F12-B144-88A0AA2DECBF}" name="descrição"/>
    <tableColumn id="2" xr3:uid="{A3A10C8E-6DA7-466B-AE44-90A196AF72D1}" name="código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E853E9-9CDD-454F-916E-CA14329621FE}" name="tbl_lista_bancos" displayName="tbl_lista_bancos" ref="B1:C137" totalsRowShown="0" headerRowDxfId="0" tableBorderDxfId="3">
  <autoFilter ref="B1:C137" xr:uid="{C9E853E9-9CDD-454F-916E-CA14329621FE}"/>
  <tableColumns count="2">
    <tableColumn id="1" xr3:uid="{D03DB055-788B-46FA-AE3E-5E1B99679041}" name="Banco" dataDxfId="2"/>
    <tableColumn id="2" xr3:uid="{18C14065-7758-44CF-B638-B2575B415E21}" name="Código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94858B-9CA8-4496-8165-614949731575}" name="tbl_ocupacaoPF" displayName="tbl_ocupacaoPF" ref="A1:B136" totalsRowShown="0" headerRowDxfId="15">
  <autoFilter ref="A1:B136" xr:uid="{5394858B-9CA8-4496-8165-614949731575}"/>
  <tableColumns count="2">
    <tableColumn id="1" xr3:uid="{E1BEDEB8-D08D-450E-ACF3-D18455BCD5F3}" name="Descrição"/>
    <tableColumn id="2" xr3:uid="{E189C932-C72B-42F6-9F59-5771203CC131}" name="Código" dataDxfId="14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AB9770C-D91A-434E-85EC-DC9B2F4E3169}" name="Tabela7" displayName="Tabela7" ref="A1:A12" totalsRowShown="0" headerRowDxfId="13">
  <autoFilter ref="A1:A12" xr:uid="{DAB9770C-D91A-434E-85EC-DC9B2F4E3169}"/>
  <tableColumns count="1">
    <tableColumn id="1" xr3:uid="{85070767-8741-4971-B50B-2A6260BC6189}" name="DEPENDEN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6579-A4FD-4A7D-B5A9-8D7D75EDC9D3}">
  <dimension ref="A3:D21"/>
  <sheetViews>
    <sheetView showGridLines="0" showRowColHeaders="0" workbookViewId="0">
      <selection activeCell="C28" sqref="C2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42.5703125" customWidth="1"/>
  </cols>
  <sheetData>
    <row r="3" spans="3:4" ht="18" customHeight="1" x14ac:dyDescent="0.25"/>
    <row r="4" spans="3:4" ht="23.25" customHeight="1" x14ac:dyDescent="0.25"/>
    <row r="5" spans="3:4" ht="15.75" thickBot="1" x14ac:dyDescent="0.3">
      <c r="C5" s="3" t="s">
        <v>409</v>
      </c>
      <c r="D5" s="2"/>
    </row>
    <row r="6" spans="3:4" ht="22.5" customHeight="1" thickTop="1" x14ac:dyDescent="0.25">
      <c r="C6" s="29" t="s">
        <v>414</v>
      </c>
      <c r="D6" s="30"/>
    </row>
    <row r="10" spans="3:4" ht="15.75" customHeight="1" x14ac:dyDescent="0.25">
      <c r="C10" s="46" t="s">
        <v>410</v>
      </c>
      <c r="D10" s="49">
        <f>SUM('BENS E DIREITOS'!D17,'BENS E DIREITOS'!D27,'BENS E DIREITOS'!D41,'BENS E DIREITOS'!D51,'BENS E DIREITOS'!D62,'BENS E DIREITOS'!D74)</f>
        <v>320000</v>
      </c>
    </row>
    <row r="11" spans="3:4" ht="15.75" customHeight="1" x14ac:dyDescent="0.25">
      <c r="C11" s="47"/>
      <c r="D11" s="50"/>
    </row>
    <row r="12" spans="3:4" ht="15.75" customHeight="1" x14ac:dyDescent="0.25">
      <c r="C12" s="48"/>
      <c r="D12" s="51"/>
    </row>
    <row r="13" spans="3:4" ht="15" customHeight="1" x14ac:dyDescent="0.25">
      <c r="C13" s="46" t="s">
        <v>411</v>
      </c>
      <c r="D13" s="49">
        <f>SUM(DÍVIDAS!D15,DÍVIDAS!D24)</f>
        <v>60000</v>
      </c>
    </row>
    <row r="14" spans="3:4" ht="15" customHeight="1" x14ac:dyDescent="0.25">
      <c r="C14" s="47"/>
      <c r="D14" s="50"/>
    </row>
    <row r="15" spans="3:4" ht="15" customHeight="1" x14ac:dyDescent="0.25">
      <c r="C15" s="48"/>
      <c r="D15" s="51"/>
    </row>
    <row r="16" spans="3:4" ht="15" customHeight="1" x14ac:dyDescent="0.25">
      <c r="C16" s="46" t="s">
        <v>413</v>
      </c>
      <c r="D16" s="49">
        <f>SUM(INFORMES!D12,INFORMES!D20,INFORMES!D28,INFORMES!D28,INFORMES!D36,)</f>
        <v>126000</v>
      </c>
    </row>
    <row r="17" spans="3:4" ht="15" customHeight="1" x14ac:dyDescent="0.25">
      <c r="C17" s="47"/>
      <c r="D17" s="50">
        <f>SUM(INFORMES!D12,INFORMES!D20,INFORMES!D28,INFORMES!D36)</f>
        <v>121000</v>
      </c>
    </row>
    <row r="18" spans="3:4" ht="15" customHeight="1" x14ac:dyDescent="0.25">
      <c r="C18" s="48"/>
      <c r="D18" s="51"/>
    </row>
    <row r="19" spans="3:4" ht="15" customHeight="1" x14ac:dyDescent="0.25">
      <c r="C19" s="46" t="s">
        <v>412</v>
      </c>
      <c r="D19" s="49">
        <f>SUM('PGTO DEDUTÍVEIS'!D15,'PGTO DEDUTÍVEIS'!D24)</f>
        <v>9000</v>
      </c>
    </row>
    <row r="20" spans="3:4" ht="15" customHeight="1" x14ac:dyDescent="0.25">
      <c r="C20" s="47"/>
      <c r="D20" s="50"/>
    </row>
    <row r="21" spans="3:4" ht="15" customHeight="1" x14ac:dyDescent="0.25">
      <c r="C21" s="48"/>
      <c r="D21" s="51"/>
    </row>
  </sheetData>
  <sheetProtection sheet="1" objects="1" scenarios="1" selectLockedCells="1"/>
  <mergeCells count="9">
    <mergeCell ref="C16:C18"/>
    <mergeCell ref="D16:D18"/>
    <mergeCell ref="C19:C21"/>
    <mergeCell ref="D19:D21"/>
    <mergeCell ref="C6:D6"/>
    <mergeCell ref="C10:C12"/>
    <mergeCell ref="D10:D12"/>
    <mergeCell ref="C13:C15"/>
    <mergeCell ref="D13:D15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4AF1-CB75-434A-BB15-46F12B655656}">
  <dimension ref="A1:B39"/>
  <sheetViews>
    <sheetView topLeftCell="A22" zoomScaleNormal="100" workbookViewId="0">
      <selection activeCell="H29" sqref="H29"/>
    </sheetView>
  </sheetViews>
  <sheetFormatPr defaultRowHeight="15" x14ac:dyDescent="0.25"/>
  <cols>
    <col min="1" max="1" width="32" bestFit="1" customWidth="1"/>
    <col min="2" max="2" width="24.5703125" customWidth="1"/>
  </cols>
  <sheetData>
    <row r="1" spans="1:2" x14ac:dyDescent="0.25">
      <c r="A1" s="31" t="s">
        <v>343</v>
      </c>
      <c r="B1" s="31"/>
    </row>
    <row r="2" spans="1:2" x14ac:dyDescent="0.25">
      <c r="A2" s="26" t="s">
        <v>345</v>
      </c>
      <c r="B2" s="26" t="s">
        <v>344</v>
      </c>
    </row>
    <row r="3" spans="1:2" x14ac:dyDescent="0.25">
      <c r="A3" t="s">
        <v>331</v>
      </c>
      <c r="B3">
        <v>1</v>
      </c>
    </row>
    <row r="4" spans="1:2" x14ac:dyDescent="0.25">
      <c r="A4" t="s">
        <v>332</v>
      </c>
      <c r="B4">
        <v>2</v>
      </c>
    </row>
    <row r="5" spans="1:2" x14ac:dyDescent="0.25">
      <c r="A5" t="s">
        <v>333</v>
      </c>
      <c r="B5">
        <v>3</v>
      </c>
    </row>
    <row r="6" spans="1:2" x14ac:dyDescent="0.25">
      <c r="A6" t="s">
        <v>334</v>
      </c>
      <c r="B6">
        <v>11</v>
      </c>
    </row>
    <row r="7" spans="1:2" x14ac:dyDescent="0.25">
      <c r="A7" t="s">
        <v>335</v>
      </c>
      <c r="B7">
        <v>12</v>
      </c>
    </row>
    <row r="8" spans="1:2" x14ac:dyDescent="0.25">
      <c r="A8" t="s">
        <v>336</v>
      </c>
      <c r="B8">
        <v>13</v>
      </c>
    </row>
    <row r="9" spans="1:2" x14ac:dyDescent="0.25">
      <c r="A9" t="s">
        <v>337</v>
      </c>
      <c r="B9">
        <v>14</v>
      </c>
    </row>
    <row r="10" spans="1:2" x14ac:dyDescent="0.25">
      <c r="A10" t="s">
        <v>338</v>
      </c>
      <c r="B10">
        <v>15</v>
      </c>
    </row>
    <row r="11" spans="1:2" x14ac:dyDescent="0.25">
      <c r="A11" t="s">
        <v>339</v>
      </c>
      <c r="B11">
        <v>16</v>
      </c>
    </row>
    <row r="12" spans="1:2" x14ac:dyDescent="0.25">
      <c r="A12" t="s">
        <v>340</v>
      </c>
      <c r="B12">
        <v>17</v>
      </c>
    </row>
    <row r="13" spans="1:2" x14ac:dyDescent="0.25">
      <c r="A13" t="s">
        <v>341</v>
      </c>
      <c r="B13">
        <v>18</v>
      </c>
    </row>
    <row r="14" spans="1:2" x14ac:dyDescent="0.25">
      <c r="A14" t="s">
        <v>342</v>
      </c>
      <c r="B14">
        <v>99</v>
      </c>
    </row>
    <row r="16" spans="1:2" x14ac:dyDescent="0.25">
      <c r="A16" s="31" t="s">
        <v>355</v>
      </c>
      <c r="B16" s="31"/>
    </row>
    <row r="17" spans="1:2" x14ac:dyDescent="0.25">
      <c r="A17" s="26" t="s">
        <v>345</v>
      </c>
      <c r="B17" s="26" t="s">
        <v>344</v>
      </c>
    </row>
    <row r="18" spans="1:2" x14ac:dyDescent="0.25">
      <c r="A18" t="s">
        <v>354</v>
      </c>
      <c r="B18">
        <v>1</v>
      </c>
    </row>
    <row r="19" spans="1:2" x14ac:dyDescent="0.25">
      <c r="A19" t="s">
        <v>348</v>
      </c>
      <c r="B19">
        <v>2</v>
      </c>
    </row>
    <row r="20" spans="1:2" x14ac:dyDescent="0.25">
      <c r="A20" t="s">
        <v>349</v>
      </c>
      <c r="B20">
        <v>3</v>
      </c>
    </row>
    <row r="21" spans="1:2" x14ac:dyDescent="0.25">
      <c r="A21" t="s">
        <v>350</v>
      </c>
      <c r="B21">
        <v>4</v>
      </c>
    </row>
    <row r="22" spans="1:2" x14ac:dyDescent="0.25">
      <c r="A22" t="s">
        <v>351</v>
      </c>
      <c r="B22">
        <v>5</v>
      </c>
    </row>
    <row r="25" spans="1:2" x14ac:dyDescent="0.25">
      <c r="A25" s="31" t="s">
        <v>359</v>
      </c>
      <c r="B25" s="31"/>
    </row>
    <row r="26" spans="1:2" x14ac:dyDescent="0.25">
      <c r="A26" s="26" t="s">
        <v>345</v>
      </c>
      <c r="B26" s="26" t="s">
        <v>344</v>
      </c>
    </row>
    <row r="27" spans="1:2" x14ac:dyDescent="0.25">
      <c r="A27" t="s">
        <v>356</v>
      </c>
      <c r="B27">
        <v>1</v>
      </c>
    </row>
    <row r="28" spans="1:2" x14ac:dyDescent="0.25">
      <c r="A28" t="s">
        <v>357</v>
      </c>
      <c r="B28">
        <v>2</v>
      </c>
    </row>
    <row r="29" spans="1:2" x14ac:dyDescent="0.25">
      <c r="A29" t="s">
        <v>358</v>
      </c>
      <c r="B29">
        <v>99</v>
      </c>
    </row>
    <row r="33" spans="1:2" x14ac:dyDescent="0.25">
      <c r="A33" s="31" t="s">
        <v>360</v>
      </c>
      <c r="B33" s="31"/>
    </row>
    <row r="34" spans="1:2" x14ac:dyDescent="0.25">
      <c r="A34" t="s">
        <v>345</v>
      </c>
      <c r="B34" t="s">
        <v>408</v>
      </c>
    </row>
    <row r="35" spans="1:2" x14ac:dyDescent="0.25">
      <c r="A35" t="s">
        <v>361</v>
      </c>
      <c r="B35">
        <v>41</v>
      </c>
    </row>
    <row r="36" spans="1:2" x14ac:dyDescent="0.25">
      <c r="A36" t="s">
        <v>362</v>
      </c>
      <c r="B36">
        <v>45</v>
      </c>
    </row>
    <row r="37" spans="1:2" x14ac:dyDescent="0.25">
      <c r="A37" t="s">
        <v>363</v>
      </c>
      <c r="B37">
        <v>46</v>
      </c>
    </row>
    <row r="38" spans="1:2" x14ac:dyDescent="0.25">
      <c r="A38" t="s">
        <v>364</v>
      </c>
      <c r="B38">
        <v>47</v>
      </c>
    </row>
    <row r="39" spans="1:2" x14ac:dyDescent="0.25">
      <c r="A39" t="s">
        <v>365</v>
      </c>
      <c r="B39">
        <v>49</v>
      </c>
    </row>
  </sheetData>
  <mergeCells count="4">
    <mergeCell ref="A33:B33"/>
    <mergeCell ref="A1:B1"/>
    <mergeCell ref="A16:B16"/>
    <mergeCell ref="A25:B25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A541B-D607-4A4F-90B1-5441B5E18457}">
  <dimension ref="B1:C137"/>
  <sheetViews>
    <sheetView workbookViewId="0">
      <selection activeCell="B1" sqref="B1:C137"/>
    </sheetView>
  </sheetViews>
  <sheetFormatPr defaultRowHeight="15" x14ac:dyDescent="0.25"/>
  <cols>
    <col min="2" max="2" width="55" customWidth="1"/>
    <col min="3" max="3" width="9.5703125" style="7" customWidth="1"/>
  </cols>
  <sheetData>
    <row r="1" spans="2:3" x14ac:dyDescent="0.25">
      <c r="B1" s="43" t="s">
        <v>180</v>
      </c>
      <c r="C1" s="43" t="s">
        <v>18</v>
      </c>
    </row>
    <row r="2" spans="2:3" x14ac:dyDescent="0.25">
      <c r="B2" s="21" t="s">
        <v>181</v>
      </c>
      <c r="C2" s="22">
        <v>654</v>
      </c>
    </row>
    <row r="3" spans="2:3" x14ac:dyDescent="0.25">
      <c r="B3" t="s">
        <v>182</v>
      </c>
      <c r="C3" s="7">
        <v>246</v>
      </c>
    </row>
    <row r="4" spans="2:3" x14ac:dyDescent="0.25">
      <c r="B4" t="s">
        <v>183</v>
      </c>
      <c r="C4" s="7">
        <v>213</v>
      </c>
    </row>
    <row r="5" spans="2:3" x14ac:dyDescent="0.25">
      <c r="B5" t="s">
        <v>184</v>
      </c>
      <c r="C5" s="7">
        <v>19</v>
      </c>
    </row>
    <row r="6" spans="2:3" x14ac:dyDescent="0.25">
      <c r="B6" t="s">
        <v>185</v>
      </c>
      <c r="C6" s="7">
        <v>25</v>
      </c>
    </row>
    <row r="7" spans="2:3" x14ac:dyDescent="0.25">
      <c r="B7" t="s">
        <v>186</v>
      </c>
      <c r="C7" s="7">
        <v>241</v>
      </c>
    </row>
    <row r="8" spans="2:3" x14ac:dyDescent="0.25">
      <c r="B8" s="9" t="s">
        <v>187</v>
      </c>
      <c r="C8" s="20">
        <v>83</v>
      </c>
    </row>
    <row r="9" spans="2:3" x14ac:dyDescent="0.25">
      <c r="B9" t="s">
        <v>188</v>
      </c>
      <c r="C9" s="7">
        <v>300</v>
      </c>
    </row>
    <row r="10" spans="2:3" x14ac:dyDescent="0.25">
      <c r="B10" s="9" t="s">
        <v>189</v>
      </c>
      <c r="C10" s="20">
        <v>495</v>
      </c>
    </row>
    <row r="11" spans="2:3" x14ac:dyDescent="0.25">
      <c r="B11" t="s">
        <v>190</v>
      </c>
      <c r="C11" s="7">
        <v>494</v>
      </c>
    </row>
    <row r="12" spans="2:3" x14ac:dyDescent="0.25">
      <c r="B12" s="9" t="s">
        <v>191</v>
      </c>
      <c r="C12" s="20">
        <v>1</v>
      </c>
    </row>
    <row r="13" spans="2:3" x14ac:dyDescent="0.25">
      <c r="B13" s="9" t="s">
        <v>192</v>
      </c>
      <c r="C13" s="20">
        <v>37</v>
      </c>
    </row>
    <row r="14" spans="2:3" x14ac:dyDescent="0.25">
      <c r="B14" s="9" t="s">
        <v>193</v>
      </c>
      <c r="C14" s="20">
        <v>456</v>
      </c>
    </row>
    <row r="15" spans="2:3" x14ac:dyDescent="0.25">
      <c r="B15" s="9" t="s">
        <v>194</v>
      </c>
      <c r="C15" s="20">
        <v>370</v>
      </c>
    </row>
    <row r="16" spans="2:3" x14ac:dyDescent="0.25">
      <c r="B16" t="s">
        <v>195</v>
      </c>
      <c r="C16" s="7">
        <v>756</v>
      </c>
    </row>
    <row r="17" spans="2:3" x14ac:dyDescent="0.25">
      <c r="B17" s="9" t="s">
        <v>195</v>
      </c>
      <c r="C17" s="20">
        <v>756</v>
      </c>
    </row>
    <row r="18" spans="2:3" x14ac:dyDescent="0.25">
      <c r="B18" s="9" t="s">
        <v>196</v>
      </c>
      <c r="C18" s="20">
        <v>47</v>
      </c>
    </row>
    <row r="19" spans="2:3" x14ac:dyDescent="0.25">
      <c r="B19" s="9" t="s">
        <v>197</v>
      </c>
      <c r="C19" s="20">
        <v>33</v>
      </c>
    </row>
    <row r="20" spans="2:3" x14ac:dyDescent="0.25">
      <c r="B20" s="9" t="s">
        <v>198</v>
      </c>
      <c r="C20" s="20">
        <v>21</v>
      </c>
    </row>
    <row r="21" spans="2:3" x14ac:dyDescent="0.25">
      <c r="B21" s="9" t="s">
        <v>199</v>
      </c>
      <c r="C21" s="20">
        <v>719</v>
      </c>
    </row>
    <row r="22" spans="2:3" x14ac:dyDescent="0.25">
      <c r="B22" s="9" t="s">
        <v>200</v>
      </c>
      <c r="C22" s="20">
        <v>755</v>
      </c>
    </row>
    <row r="23" spans="2:3" x14ac:dyDescent="0.25">
      <c r="B23" s="9" t="s">
        <v>201</v>
      </c>
      <c r="C23" s="20">
        <v>41</v>
      </c>
    </row>
    <row r="24" spans="2:3" x14ac:dyDescent="0.25">
      <c r="B24" t="s">
        <v>202</v>
      </c>
      <c r="C24" s="7">
        <v>740</v>
      </c>
    </row>
    <row r="25" spans="2:3" x14ac:dyDescent="0.25">
      <c r="B25" t="s">
        <v>203</v>
      </c>
      <c r="C25" s="7">
        <v>3</v>
      </c>
    </row>
    <row r="26" spans="2:3" x14ac:dyDescent="0.25">
      <c r="B26" t="s">
        <v>204</v>
      </c>
      <c r="C26" s="7">
        <v>107</v>
      </c>
    </row>
    <row r="27" spans="2:3" x14ac:dyDescent="0.25">
      <c r="B27" s="9" t="s">
        <v>205</v>
      </c>
      <c r="C27" s="20">
        <v>81</v>
      </c>
    </row>
    <row r="28" spans="2:3" x14ac:dyDescent="0.25">
      <c r="B28" s="9" t="s">
        <v>206</v>
      </c>
      <c r="C28" s="20">
        <v>250</v>
      </c>
    </row>
    <row r="29" spans="2:3" x14ac:dyDescent="0.25">
      <c r="B29" t="s">
        <v>207</v>
      </c>
      <c r="C29" s="7">
        <v>36</v>
      </c>
    </row>
    <row r="30" spans="2:3" x14ac:dyDescent="0.25">
      <c r="B30" t="s">
        <v>208</v>
      </c>
      <c r="C30" s="7">
        <v>122</v>
      </c>
    </row>
    <row r="31" spans="2:3" x14ac:dyDescent="0.25">
      <c r="B31" s="9" t="s">
        <v>209</v>
      </c>
      <c r="C31" s="20">
        <v>78</v>
      </c>
    </row>
    <row r="32" spans="2:3" x14ac:dyDescent="0.25">
      <c r="B32" s="9" t="s">
        <v>210</v>
      </c>
      <c r="C32" s="20">
        <v>739</v>
      </c>
    </row>
    <row r="33" spans="2:3" x14ac:dyDescent="0.25">
      <c r="B33" t="s">
        <v>211</v>
      </c>
      <c r="C33" s="7">
        <v>320</v>
      </c>
    </row>
    <row r="34" spans="2:3" x14ac:dyDescent="0.25">
      <c r="B34" s="9" t="s">
        <v>212</v>
      </c>
      <c r="C34" s="20">
        <v>96</v>
      </c>
    </row>
    <row r="35" spans="2:3" x14ac:dyDescent="0.25">
      <c r="B35" t="s">
        <v>213</v>
      </c>
      <c r="C35" s="7">
        <v>394</v>
      </c>
    </row>
    <row r="36" spans="2:3" x14ac:dyDescent="0.25">
      <c r="B36" s="9" t="s">
        <v>214</v>
      </c>
      <c r="C36" s="20">
        <v>318</v>
      </c>
    </row>
    <row r="37" spans="2:3" x14ac:dyDescent="0.25">
      <c r="B37" s="9" t="s">
        <v>215</v>
      </c>
      <c r="C37" s="20">
        <v>4</v>
      </c>
    </row>
    <row r="38" spans="2:3" x14ac:dyDescent="0.25">
      <c r="B38" s="9" t="s">
        <v>216</v>
      </c>
      <c r="C38" s="20">
        <v>752</v>
      </c>
    </row>
    <row r="39" spans="2:3" x14ac:dyDescent="0.25">
      <c r="B39" s="9" t="s">
        <v>217</v>
      </c>
      <c r="C39" s="20">
        <v>17</v>
      </c>
    </row>
    <row r="40" spans="2:3" x14ac:dyDescent="0.25">
      <c r="B40" s="9" t="s">
        <v>218</v>
      </c>
      <c r="C40" s="20">
        <v>248</v>
      </c>
    </row>
    <row r="41" spans="2:3" x14ac:dyDescent="0.25">
      <c r="B41" s="9" t="s">
        <v>219</v>
      </c>
      <c r="C41" s="20">
        <v>218</v>
      </c>
    </row>
    <row r="42" spans="2:3" x14ac:dyDescent="0.25">
      <c r="B42" t="s">
        <v>220</v>
      </c>
      <c r="C42" s="7">
        <v>69</v>
      </c>
    </row>
    <row r="43" spans="2:3" x14ac:dyDescent="0.25">
      <c r="B43" t="s">
        <v>221</v>
      </c>
      <c r="C43" s="7">
        <v>65</v>
      </c>
    </row>
    <row r="44" spans="2:3" x14ac:dyDescent="0.25">
      <c r="B44" s="9" t="s">
        <v>222</v>
      </c>
      <c r="C44" s="20">
        <v>237</v>
      </c>
    </row>
    <row r="45" spans="2:3" x14ac:dyDescent="0.25">
      <c r="B45" t="s">
        <v>223</v>
      </c>
      <c r="C45" s="7">
        <v>225</v>
      </c>
    </row>
    <row r="46" spans="2:3" x14ac:dyDescent="0.25">
      <c r="B46" t="s">
        <v>224</v>
      </c>
      <c r="C46" s="7">
        <v>125</v>
      </c>
    </row>
    <row r="47" spans="2:3" x14ac:dyDescent="0.25">
      <c r="B47" s="9" t="s">
        <v>225</v>
      </c>
      <c r="C47" s="20">
        <v>70</v>
      </c>
    </row>
    <row r="48" spans="2:3" x14ac:dyDescent="0.25">
      <c r="B48" s="9" t="s">
        <v>226</v>
      </c>
      <c r="C48" s="20">
        <v>92</v>
      </c>
    </row>
    <row r="49" spans="2:3" x14ac:dyDescent="0.25">
      <c r="B49" t="s">
        <v>227</v>
      </c>
      <c r="C49" s="7">
        <v>208</v>
      </c>
    </row>
    <row r="50" spans="2:3" x14ac:dyDescent="0.25">
      <c r="B50" s="9" t="s">
        <v>228</v>
      </c>
      <c r="C50" s="20">
        <v>263</v>
      </c>
    </row>
    <row r="51" spans="2:3" x14ac:dyDescent="0.25">
      <c r="B51" s="9" t="s">
        <v>229</v>
      </c>
      <c r="C51" s="20">
        <v>104</v>
      </c>
    </row>
    <row r="52" spans="2:3" x14ac:dyDescent="0.25">
      <c r="B52" s="9" t="s">
        <v>230</v>
      </c>
      <c r="C52" s="20">
        <v>473</v>
      </c>
    </row>
    <row r="53" spans="2:3" x14ac:dyDescent="0.25">
      <c r="B53" t="s">
        <v>231</v>
      </c>
      <c r="C53" s="7">
        <v>412</v>
      </c>
    </row>
    <row r="54" spans="2:3" x14ac:dyDescent="0.25">
      <c r="B54" t="s">
        <v>232</v>
      </c>
      <c r="C54" s="7">
        <v>40</v>
      </c>
    </row>
    <row r="55" spans="2:3" x14ac:dyDescent="0.25">
      <c r="B55" s="9" t="s">
        <v>233</v>
      </c>
      <c r="C55" s="20">
        <v>112</v>
      </c>
    </row>
    <row r="56" spans="2:3" x14ac:dyDescent="0.25">
      <c r="B56" t="s">
        <v>234</v>
      </c>
      <c r="C56" s="7">
        <v>84</v>
      </c>
    </row>
    <row r="57" spans="2:3" x14ac:dyDescent="0.25">
      <c r="B57" t="s">
        <v>235</v>
      </c>
      <c r="C57" s="7">
        <v>114</v>
      </c>
    </row>
    <row r="58" spans="2:3" x14ac:dyDescent="0.25">
      <c r="B58" s="9" t="s">
        <v>236</v>
      </c>
      <c r="C58" s="20">
        <v>85</v>
      </c>
    </row>
    <row r="59" spans="2:3" x14ac:dyDescent="0.25">
      <c r="B59" s="9" t="s">
        <v>237</v>
      </c>
      <c r="C59" s="20">
        <v>266</v>
      </c>
    </row>
    <row r="60" spans="2:3" x14ac:dyDescent="0.25">
      <c r="B60" t="s">
        <v>238</v>
      </c>
      <c r="C60" s="7">
        <v>233</v>
      </c>
    </row>
    <row r="61" spans="2:3" x14ac:dyDescent="0.25">
      <c r="B61" s="9" t="s">
        <v>239</v>
      </c>
      <c r="C61" s="20">
        <v>745</v>
      </c>
    </row>
    <row r="62" spans="2:3" x14ac:dyDescent="0.25">
      <c r="B62" t="s">
        <v>240</v>
      </c>
      <c r="C62" s="7">
        <v>477</v>
      </c>
    </row>
    <row r="63" spans="2:3" x14ac:dyDescent="0.25">
      <c r="B63" s="9" t="s">
        <v>241</v>
      </c>
      <c r="C63" s="20">
        <v>90</v>
      </c>
    </row>
    <row r="64" spans="2:3" x14ac:dyDescent="0.25">
      <c r="B64" t="s">
        <v>242</v>
      </c>
      <c r="C64" s="7">
        <v>97</v>
      </c>
    </row>
    <row r="65" spans="2:3" x14ac:dyDescent="0.25">
      <c r="B65" t="s">
        <v>243</v>
      </c>
      <c r="C65" s="7">
        <v>89</v>
      </c>
    </row>
    <row r="66" spans="2:3" x14ac:dyDescent="0.25">
      <c r="B66" t="s">
        <v>244</v>
      </c>
      <c r="C66" s="7">
        <v>75</v>
      </c>
    </row>
    <row r="67" spans="2:3" x14ac:dyDescent="0.25">
      <c r="B67" s="9" t="s">
        <v>245</v>
      </c>
      <c r="C67" s="20">
        <v>98</v>
      </c>
    </row>
    <row r="68" spans="2:3" x14ac:dyDescent="0.25">
      <c r="B68" t="s">
        <v>246</v>
      </c>
      <c r="C68" s="7">
        <v>222</v>
      </c>
    </row>
    <row r="69" spans="2:3" x14ac:dyDescent="0.25">
      <c r="B69" t="s">
        <v>247</v>
      </c>
      <c r="C69" s="7">
        <v>505</v>
      </c>
    </row>
    <row r="70" spans="2:3" x14ac:dyDescent="0.25">
      <c r="B70" t="s">
        <v>248</v>
      </c>
      <c r="C70" s="7">
        <v>707</v>
      </c>
    </row>
    <row r="71" spans="2:3" x14ac:dyDescent="0.25">
      <c r="B71" s="9" t="s">
        <v>249</v>
      </c>
      <c r="C71" s="20">
        <v>487</v>
      </c>
    </row>
    <row r="72" spans="2:3" x14ac:dyDescent="0.25">
      <c r="B72" s="9" t="s">
        <v>250</v>
      </c>
      <c r="C72" s="20">
        <v>214</v>
      </c>
    </row>
    <row r="73" spans="2:3" x14ac:dyDescent="0.25">
      <c r="B73" t="s">
        <v>251</v>
      </c>
      <c r="C73" s="7">
        <v>265</v>
      </c>
    </row>
    <row r="74" spans="2:3" x14ac:dyDescent="0.25">
      <c r="B74" s="9" t="s">
        <v>252</v>
      </c>
      <c r="C74" s="20">
        <v>224</v>
      </c>
    </row>
    <row r="75" spans="2:3" x14ac:dyDescent="0.25">
      <c r="B75" t="s">
        <v>253</v>
      </c>
      <c r="C75" s="7">
        <v>626</v>
      </c>
    </row>
    <row r="76" spans="2:3" x14ac:dyDescent="0.25">
      <c r="B76" s="9" t="s">
        <v>254</v>
      </c>
      <c r="C76" s="20">
        <v>121</v>
      </c>
    </row>
    <row r="77" spans="2:3" x14ac:dyDescent="0.25">
      <c r="B77" s="9" t="s">
        <v>255</v>
      </c>
      <c r="C77" s="20">
        <v>612</v>
      </c>
    </row>
    <row r="78" spans="2:3" x14ac:dyDescent="0.25">
      <c r="B78" t="s">
        <v>256</v>
      </c>
      <c r="C78" s="7">
        <v>62</v>
      </c>
    </row>
    <row r="79" spans="2:3" x14ac:dyDescent="0.25">
      <c r="B79" s="9" t="s">
        <v>257</v>
      </c>
      <c r="C79" s="20">
        <v>399</v>
      </c>
    </row>
    <row r="80" spans="2:3" x14ac:dyDescent="0.25">
      <c r="B80" s="9" t="s">
        <v>258</v>
      </c>
      <c r="C80" s="20">
        <v>63</v>
      </c>
    </row>
    <row r="81" spans="2:3" x14ac:dyDescent="0.25">
      <c r="B81" t="s">
        <v>259</v>
      </c>
      <c r="C81" s="7">
        <v>604</v>
      </c>
    </row>
    <row r="82" spans="2:3" x14ac:dyDescent="0.25">
      <c r="B82" s="9" t="s">
        <v>260</v>
      </c>
      <c r="C82" s="20">
        <v>653</v>
      </c>
    </row>
    <row r="83" spans="2:3" x14ac:dyDescent="0.25">
      <c r="B83" s="9" t="s">
        <v>261</v>
      </c>
      <c r="C83" s="20">
        <v>492</v>
      </c>
    </row>
    <row r="84" spans="2:3" x14ac:dyDescent="0.25">
      <c r="B84" s="9" t="s">
        <v>262</v>
      </c>
      <c r="C84" s="20">
        <v>630</v>
      </c>
    </row>
    <row r="85" spans="2:3" x14ac:dyDescent="0.25">
      <c r="B85" t="s">
        <v>263</v>
      </c>
      <c r="C85" s="7">
        <v>77</v>
      </c>
    </row>
    <row r="86" spans="2:3" x14ac:dyDescent="0.25">
      <c r="B86" t="s">
        <v>264</v>
      </c>
      <c r="C86" s="7">
        <v>249</v>
      </c>
    </row>
    <row r="87" spans="2:3" x14ac:dyDescent="0.25">
      <c r="B87" s="9" t="s">
        <v>265</v>
      </c>
      <c r="C87" s="20">
        <v>341</v>
      </c>
    </row>
    <row r="88" spans="2:3" x14ac:dyDescent="0.25">
      <c r="B88" t="s">
        <v>266</v>
      </c>
      <c r="C88" s="7">
        <v>652</v>
      </c>
    </row>
    <row r="89" spans="2:3" x14ac:dyDescent="0.25">
      <c r="B89" s="9" t="s">
        <v>267</v>
      </c>
      <c r="C89" s="20">
        <v>184</v>
      </c>
    </row>
    <row r="90" spans="2:3" x14ac:dyDescent="0.25">
      <c r="B90" s="9" t="s">
        <v>268</v>
      </c>
      <c r="C90" s="20">
        <v>74</v>
      </c>
    </row>
    <row r="91" spans="2:3" x14ac:dyDescent="0.25">
      <c r="B91" t="s">
        <v>269</v>
      </c>
      <c r="C91" s="7">
        <v>376</v>
      </c>
    </row>
    <row r="92" spans="2:3" x14ac:dyDescent="0.25">
      <c r="B92" t="s">
        <v>270</v>
      </c>
      <c r="C92" s="7">
        <v>217</v>
      </c>
    </row>
    <row r="93" spans="2:3" x14ac:dyDescent="0.25">
      <c r="B93" t="s">
        <v>271</v>
      </c>
      <c r="C93" s="7">
        <v>488</v>
      </c>
    </row>
    <row r="94" spans="2:3" x14ac:dyDescent="0.25">
      <c r="B94" s="9" t="s">
        <v>272</v>
      </c>
      <c r="C94" s="20">
        <v>76</v>
      </c>
    </row>
    <row r="95" spans="2:3" x14ac:dyDescent="0.25">
      <c r="B95" t="s">
        <v>273</v>
      </c>
      <c r="C95" s="7">
        <v>757</v>
      </c>
    </row>
    <row r="96" spans="2:3" x14ac:dyDescent="0.25">
      <c r="B96" s="9" t="s">
        <v>274</v>
      </c>
      <c r="C96" s="20">
        <v>600</v>
      </c>
    </row>
    <row r="97" spans="2:3" x14ac:dyDescent="0.25">
      <c r="B97" s="9" t="s">
        <v>275</v>
      </c>
      <c r="C97" s="20">
        <v>243</v>
      </c>
    </row>
    <row r="98" spans="2:3" x14ac:dyDescent="0.25">
      <c r="B98" s="9" t="s">
        <v>276</v>
      </c>
      <c r="C98" s="20">
        <v>389</v>
      </c>
    </row>
    <row r="99" spans="2:3" x14ac:dyDescent="0.25">
      <c r="B99" t="s">
        <v>277</v>
      </c>
      <c r="C99" s="7">
        <v>746</v>
      </c>
    </row>
    <row r="100" spans="2:3" x14ac:dyDescent="0.25">
      <c r="B100" s="9" t="s">
        <v>278</v>
      </c>
      <c r="C100" s="20">
        <v>66</v>
      </c>
    </row>
    <row r="101" spans="2:3" x14ac:dyDescent="0.25">
      <c r="B101" t="s">
        <v>279</v>
      </c>
      <c r="C101" s="7">
        <v>14</v>
      </c>
    </row>
    <row r="102" spans="2:3" x14ac:dyDescent="0.25">
      <c r="B102" t="s">
        <v>280</v>
      </c>
      <c r="C102" s="7">
        <v>753</v>
      </c>
    </row>
    <row r="103" spans="2:3" x14ac:dyDescent="0.25">
      <c r="B103" t="s">
        <v>281</v>
      </c>
      <c r="C103" s="7">
        <v>45</v>
      </c>
    </row>
    <row r="104" spans="2:3" x14ac:dyDescent="0.25">
      <c r="B104" t="s">
        <v>282</v>
      </c>
      <c r="C104" s="7">
        <v>79</v>
      </c>
    </row>
    <row r="105" spans="2:3" x14ac:dyDescent="0.25">
      <c r="B105" s="9" t="s">
        <v>283</v>
      </c>
      <c r="C105" s="20">
        <v>212</v>
      </c>
    </row>
    <row r="106" spans="2:3" x14ac:dyDescent="0.25">
      <c r="B106" s="9" t="s">
        <v>284</v>
      </c>
      <c r="C106" s="20">
        <v>623</v>
      </c>
    </row>
    <row r="107" spans="2:3" x14ac:dyDescent="0.25">
      <c r="B107" t="s">
        <v>285</v>
      </c>
      <c r="C107" s="7">
        <v>254</v>
      </c>
    </row>
    <row r="108" spans="2:3" x14ac:dyDescent="0.25">
      <c r="B108" t="s">
        <v>286</v>
      </c>
      <c r="C108" s="7">
        <v>611</v>
      </c>
    </row>
    <row r="109" spans="2:3" x14ac:dyDescent="0.25">
      <c r="B109" t="s">
        <v>287</v>
      </c>
      <c r="C109" s="7">
        <v>613</v>
      </c>
    </row>
    <row r="110" spans="2:3" x14ac:dyDescent="0.25">
      <c r="B110" t="s">
        <v>288</v>
      </c>
      <c r="C110" s="7">
        <v>94</v>
      </c>
    </row>
    <row r="111" spans="2:3" x14ac:dyDescent="0.25">
      <c r="B111" s="9" t="s">
        <v>289</v>
      </c>
      <c r="C111" s="20">
        <v>643</v>
      </c>
    </row>
    <row r="112" spans="2:3" x14ac:dyDescent="0.25">
      <c r="B112" t="s">
        <v>290</v>
      </c>
      <c r="C112" s="7">
        <v>735</v>
      </c>
    </row>
    <row r="113" spans="2:3" x14ac:dyDescent="0.25">
      <c r="B113" s="9" t="s">
        <v>291</v>
      </c>
      <c r="C113" s="20">
        <v>747</v>
      </c>
    </row>
    <row r="114" spans="2:3" x14ac:dyDescent="0.25">
      <c r="B114" s="9" t="s">
        <v>292</v>
      </c>
      <c r="C114" s="20">
        <v>88</v>
      </c>
    </row>
    <row r="115" spans="2:3" x14ac:dyDescent="0.25">
      <c r="B115" t="s">
        <v>293</v>
      </c>
      <c r="C115" s="7">
        <v>633</v>
      </c>
    </row>
    <row r="116" spans="2:3" x14ac:dyDescent="0.25">
      <c r="B116" s="9" t="s">
        <v>294</v>
      </c>
      <c r="C116" s="20">
        <v>741</v>
      </c>
    </row>
    <row r="117" spans="2:3" x14ac:dyDescent="0.25">
      <c r="B117" t="s">
        <v>295</v>
      </c>
      <c r="C117" s="7">
        <v>120</v>
      </c>
    </row>
    <row r="118" spans="2:3" x14ac:dyDescent="0.25">
      <c r="B118" t="s">
        <v>296</v>
      </c>
      <c r="C118" s="7">
        <v>453</v>
      </c>
    </row>
    <row r="119" spans="2:3" x14ac:dyDescent="0.25">
      <c r="B119" t="s">
        <v>297</v>
      </c>
      <c r="C119" s="7">
        <v>72</v>
      </c>
    </row>
    <row r="120" spans="2:3" x14ac:dyDescent="0.25">
      <c r="B120" s="9" t="s">
        <v>298</v>
      </c>
      <c r="C120" s="20">
        <v>422</v>
      </c>
    </row>
    <row r="121" spans="2:3" x14ac:dyDescent="0.25">
      <c r="B121" t="s">
        <v>299</v>
      </c>
      <c r="C121" s="7">
        <v>751</v>
      </c>
    </row>
    <row r="122" spans="2:3" x14ac:dyDescent="0.25">
      <c r="B122" t="s">
        <v>300</v>
      </c>
      <c r="C122" s="7">
        <v>743</v>
      </c>
    </row>
    <row r="123" spans="2:3" x14ac:dyDescent="0.25">
      <c r="B123" t="s">
        <v>301</v>
      </c>
      <c r="C123" s="7">
        <v>748</v>
      </c>
    </row>
    <row r="124" spans="2:3" x14ac:dyDescent="0.25">
      <c r="B124" s="9" t="s">
        <v>302</v>
      </c>
      <c r="C124" s="20">
        <v>749</v>
      </c>
    </row>
    <row r="125" spans="2:3" x14ac:dyDescent="0.25">
      <c r="B125" t="s">
        <v>303</v>
      </c>
      <c r="C125" s="7">
        <v>366</v>
      </c>
    </row>
    <row r="126" spans="2:3" x14ac:dyDescent="0.25">
      <c r="B126" t="s">
        <v>304</v>
      </c>
      <c r="C126" s="7">
        <v>637</v>
      </c>
    </row>
    <row r="127" spans="2:3" x14ac:dyDescent="0.25">
      <c r="B127" t="s">
        <v>305</v>
      </c>
      <c r="C127" s="7">
        <v>464</v>
      </c>
    </row>
    <row r="128" spans="2:3" x14ac:dyDescent="0.25">
      <c r="B128" t="s">
        <v>306</v>
      </c>
      <c r="C128" s="7">
        <v>82</v>
      </c>
    </row>
    <row r="129" spans="2:3" x14ac:dyDescent="0.25">
      <c r="B129" s="9" t="s">
        <v>307</v>
      </c>
      <c r="C129" s="20">
        <v>634</v>
      </c>
    </row>
    <row r="130" spans="2:3" x14ac:dyDescent="0.25">
      <c r="B130" s="9" t="s">
        <v>308</v>
      </c>
      <c r="C130" s="20">
        <v>230</v>
      </c>
    </row>
    <row r="131" spans="2:3" x14ac:dyDescent="0.25">
      <c r="B131" t="s">
        <v>309</v>
      </c>
      <c r="C131" s="7">
        <v>91</v>
      </c>
    </row>
    <row r="132" spans="2:3" x14ac:dyDescent="0.25">
      <c r="B132" t="s">
        <v>310</v>
      </c>
      <c r="C132" s="7">
        <v>87</v>
      </c>
    </row>
    <row r="133" spans="2:3" x14ac:dyDescent="0.25">
      <c r="B133" t="s">
        <v>311</v>
      </c>
      <c r="C133" s="7">
        <v>99</v>
      </c>
    </row>
    <row r="134" spans="2:3" x14ac:dyDescent="0.25">
      <c r="B134" s="9" t="s">
        <v>312</v>
      </c>
      <c r="C134" s="20">
        <v>655</v>
      </c>
    </row>
    <row r="135" spans="2:3" x14ac:dyDescent="0.25">
      <c r="B135" s="9" t="s">
        <v>313</v>
      </c>
      <c r="C135" s="20">
        <v>610</v>
      </c>
    </row>
    <row r="136" spans="2:3" x14ac:dyDescent="0.25">
      <c r="B136" s="9" t="s">
        <v>314</v>
      </c>
      <c r="C136" s="20">
        <v>119</v>
      </c>
    </row>
    <row r="137" spans="2:3" x14ac:dyDescent="0.25">
      <c r="B137" s="44" t="s">
        <v>315</v>
      </c>
      <c r="C137" s="45">
        <v>124</v>
      </c>
    </row>
  </sheetData>
  <sortState xmlns:xlrd2="http://schemas.microsoft.com/office/spreadsheetml/2017/richdata2" ref="B2:C137">
    <sortCondition ref="B2:B137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9F29A-45FC-4EEF-96DB-654F73C0891A}">
  <dimension ref="A1:B136"/>
  <sheetViews>
    <sheetView topLeftCell="A100" workbookViewId="0">
      <selection activeCell="J119" sqref="J119"/>
    </sheetView>
  </sheetViews>
  <sheetFormatPr defaultRowHeight="15" x14ac:dyDescent="0.25"/>
  <cols>
    <col min="1" max="1" width="149.42578125" customWidth="1"/>
    <col min="2" max="2" width="9.5703125" style="7" customWidth="1"/>
  </cols>
  <sheetData>
    <row r="1" spans="1:2" x14ac:dyDescent="0.25">
      <c r="A1" s="8" t="s">
        <v>19</v>
      </c>
      <c r="B1" s="8" t="s">
        <v>18</v>
      </c>
    </row>
    <row r="2" spans="1:2" x14ac:dyDescent="0.25">
      <c r="A2" t="s">
        <v>20</v>
      </c>
      <c r="B2" s="7">
        <v>101</v>
      </c>
    </row>
    <row r="3" spans="1:2" x14ac:dyDescent="0.25">
      <c r="A3" t="s">
        <v>21</v>
      </c>
      <c r="B3" s="7">
        <v>102</v>
      </c>
    </row>
    <row r="4" spans="1:2" x14ac:dyDescent="0.25">
      <c r="A4" t="s">
        <v>22</v>
      </c>
      <c r="B4" s="7">
        <v>103</v>
      </c>
    </row>
    <row r="5" spans="1:2" x14ac:dyDescent="0.25">
      <c r="A5" t="s">
        <v>23</v>
      </c>
      <c r="B5" s="7">
        <v>104</v>
      </c>
    </row>
    <row r="6" spans="1:2" x14ac:dyDescent="0.25">
      <c r="A6" t="s">
        <v>24</v>
      </c>
      <c r="B6" s="7">
        <v>105</v>
      </c>
    </row>
    <row r="7" spans="1:2" x14ac:dyDescent="0.25">
      <c r="A7" t="s">
        <v>25</v>
      </c>
      <c r="B7" s="7">
        <v>106</v>
      </c>
    </row>
    <row r="8" spans="1:2" x14ac:dyDescent="0.25">
      <c r="A8" t="s">
        <v>26</v>
      </c>
      <c r="B8" s="7">
        <v>107</v>
      </c>
    </row>
    <row r="9" spans="1:2" x14ac:dyDescent="0.25">
      <c r="A9" t="s">
        <v>27</v>
      </c>
      <c r="B9" s="7">
        <v>108</v>
      </c>
    </row>
    <row r="10" spans="1:2" x14ac:dyDescent="0.25">
      <c r="A10" t="s">
        <v>28</v>
      </c>
      <c r="B10" s="7">
        <v>109</v>
      </c>
    </row>
    <row r="11" spans="1:2" x14ac:dyDescent="0.25">
      <c r="A11" t="s">
        <v>29</v>
      </c>
      <c r="B11" s="7">
        <v>110</v>
      </c>
    </row>
    <row r="12" spans="1:2" x14ac:dyDescent="0.25">
      <c r="A12" t="s">
        <v>30</v>
      </c>
      <c r="B12" s="7">
        <v>111</v>
      </c>
    </row>
    <row r="13" spans="1:2" x14ac:dyDescent="0.25">
      <c r="A13" t="s">
        <v>31</v>
      </c>
      <c r="B13" s="7">
        <v>112</v>
      </c>
    </row>
    <row r="14" spans="1:2" x14ac:dyDescent="0.25">
      <c r="A14" t="s">
        <v>32</v>
      </c>
      <c r="B14" s="7">
        <v>113</v>
      </c>
    </row>
    <row r="15" spans="1:2" x14ac:dyDescent="0.25">
      <c r="A15" t="s">
        <v>33</v>
      </c>
      <c r="B15" s="7">
        <v>114</v>
      </c>
    </row>
    <row r="16" spans="1:2" x14ac:dyDescent="0.25">
      <c r="A16" t="s">
        <v>34</v>
      </c>
      <c r="B16" s="7">
        <v>115</v>
      </c>
    </row>
    <row r="17" spans="1:2" x14ac:dyDescent="0.25">
      <c r="A17" t="s">
        <v>35</v>
      </c>
      <c r="B17" s="7">
        <v>116</v>
      </c>
    </row>
    <row r="18" spans="1:2" x14ac:dyDescent="0.25">
      <c r="A18" t="s">
        <v>36</v>
      </c>
      <c r="B18" s="7">
        <v>117</v>
      </c>
    </row>
    <row r="19" spans="1:2" x14ac:dyDescent="0.25">
      <c r="A19" t="s">
        <v>37</v>
      </c>
      <c r="B19" s="7">
        <v>118</v>
      </c>
    </row>
    <row r="20" spans="1:2" x14ac:dyDescent="0.25">
      <c r="A20" t="s">
        <v>38</v>
      </c>
      <c r="B20" s="7">
        <v>120</v>
      </c>
    </row>
    <row r="21" spans="1:2" x14ac:dyDescent="0.25">
      <c r="A21" t="s">
        <v>39</v>
      </c>
      <c r="B21" s="7">
        <v>121</v>
      </c>
    </row>
    <row r="22" spans="1:2" x14ac:dyDescent="0.25">
      <c r="A22" t="s">
        <v>40</v>
      </c>
      <c r="B22" s="7">
        <v>130</v>
      </c>
    </row>
    <row r="23" spans="1:2" x14ac:dyDescent="0.25">
      <c r="A23" t="s">
        <v>41</v>
      </c>
      <c r="B23" s="7">
        <v>131</v>
      </c>
    </row>
    <row r="24" spans="1:2" x14ac:dyDescent="0.25">
      <c r="A24" t="s">
        <v>42</v>
      </c>
      <c r="B24" s="7">
        <v>140</v>
      </c>
    </row>
    <row r="25" spans="1:2" x14ac:dyDescent="0.25">
      <c r="A25" t="s">
        <v>43</v>
      </c>
      <c r="B25" s="7">
        <v>211</v>
      </c>
    </row>
    <row r="26" spans="1:2" x14ac:dyDescent="0.25">
      <c r="A26" t="s">
        <v>44</v>
      </c>
      <c r="B26" s="7">
        <v>212</v>
      </c>
    </row>
    <row r="27" spans="1:2" x14ac:dyDescent="0.25">
      <c r="A27" t="s">
        <v>45</v>
      </c>
      <c r="B27" s="7">
        <v>213</v>
      </c>
    </row>
    <row r="28" spans="1:2" x14ac:dyDescent="0.25">
      <c r="A28" t="s">
        <v>46</v>
      </c>
      <c r="B28" s="7">
        <v>214</v>
      </c>
    </row>
    <row r="29" spans="1:2" x14ac:dyDescent="0.25">
      <c r="A29" t="s">
        <v>47</v>
      </c>
      <c r="B29" s="7">
        <v>215</v>
      </c>
    </row>
    <row r="30" spans="1:2" x14ac:dyDescent="0.25">
      <c r="A30" t="s">
        <v>48</v>
      </c>
      <c r="B30" s="7">
        <v>221</v>
      </c>
    </row>
    <row r="31" spans="1:2" x14ac:dyDescent="0.25">
      <c r="A31" t="s">
        <v>49</v>
      </c>
      <c r="B31" s="7">
        <v>222</v>
      </c>
    </row>
    <row r="32" spans="1:2" ht="26.25" customHeight="1" x14ac:dyDescent="0.25">
      <c r="A32" t="s">
        <v>50</v>
      </c>
      <c r="B32" s="7">
        <v>224</v>
      </c>
    </row>
    <row r="33" spans="1:2" x14ac:dyDescent="0.25">
      <c r="A33" t="s">
        <v>51</v>
      </c>
      <c r="B33" s="7">
        <v>225</v>
      </c>
    </row>
    <row r="34" spans="1:2" x14ac:dyDescent="0.25">
      <c r="A34" t="s">
        <v>52</v>
      </c>
      <c r="B34" s="7">
        <v>226</v>
      </c>
    </row>
    <row r="35" spans="1:2" x14ac:dyDescent="0.25">
      <c r="A35" t="s">
        <v>53</v>
      </c>
      <c r="B35" s="7">
        <v>227</v>
      </c>
    </row>
    <row r="36" spans="1:2" x14ac:dyDescent="0.25">
      <c r="A36" t="s">
        <v>54</v>
      </c>
      <c r="B36" s="7">
        <v>228</v>
      </c>
    </row>
    <row r="37" spans="1:2" x14ac:dyDescent="0.25">
      <c r="A37" t="s">
        <v>151</v>
      </c>
      <c r="B37" s="7">
        <v>229</v>
      </c>
    </row>
    <row r="38" spans="1:2" x14ac:dyDescent="0.25">
      <c r="A38" t="s">
        <v>152</v>
      </c>
      <c r="B38" s="7">
        <v>230</v>
      </c>
    </row>
    <row r="39" spans="1:2" x14ac:dyDescent="0.25">
      <c r="A39" t="s">
        <v>153</v>
      </c>
      <c r="B39" s="7">
        <v>231</v>
      </c>
    </row>
    <row r="40" spans="1:2" x14ac:dyDescent="0.25">
      <c r="A40" t="s">
        <v>154</v>
      </c>
      <c r="B40" s="7">
        <v>232</v>
      </c>
    </row>
    <row r="41" spans="1:2" x14ac:dyDescent="0.25">
      <c r="A41" t="s">
        <v>55</v>
      </c>
      <c r="B41" s="7">
        <v>241</v>
      </c>
    </row>
    <row r="42" spans="1:2" x14ac:dyDescent="0.25">
      <c r="A42" t="s">
        <v>56</v>
      </c>
      <c r="B42" s="7">
        <v>250</v>
      </c>
    </row>
    <row r="43" spans="1:2" x14ac:dyDescent="0.25">
      <c r="A43" t="s">
        <v>57</v>
      </c>
      <c r="B43" s="7">
        <v>251</v>
      </c>
    </row>
    <row r="44" spans="1:2" x14ac:dyDescent="0.25">
      <c r="A44" t="s">
        <v>58</v>
      </c>
      <c r="B44" s="7">
        <v>252</v>
      </c>
    </row>
    <row r="45" spans="1:2" x14ac:dyDescent="0.25">
      <c r="A45" t="s">
        <v>59</v>
      </c>
      <c r="B45" s="7">
        <v>253</v>
      </c>
    </row>
    <row r="46" spans="1:2" x14ac:dyDescent="0.25">
      <c r="A46" t="s">
        <v>60</v>
      </c>
      <c r="B46" s="7">
        <v>254</v>
      </c>
    </row>
    <row r="47" spans="1:2" x14ac:dyDescent="0.25">
      <c r="A47" t="s">
        <v>61</v>
      </c>
      <c r="B47" s="7">
        <v>255</v>
      </c>
    </row>
    <row r="48" spans="1:2" x14ac:dyDescent="0.25">
      <c r="A48" t="s">
        <v>62</v>
      </c>
      <c r="B48" s="7">
        <v>256</v>
      </c>
    </row>
    <row r="49" spans="1:2" x14ac:dyDescent="0.25">
      <c r="A49" t="s">
        <v>63</v>
      </c>
      <c r="B49" s="7">
        <v>257</v>
      </c>
    </row>
    <row r="50" spans="1:2" x14ac:dyDescent="0.25">
      <c r="A50" t="s">
        <v>64</v>
      </c>
      <c r="B50" s="7">
        <v>258</v>
      </c>
    </row>
    <row r="51" spans="1:2" x14ac:dyDescent="0.25">
      <c r="A51" t="s">
        <v>65</v>
      </c>
      <c r="B51" s="7">
        <v>259</v>
      </c>
    </row>
    <row r="52" spans="1:2" x14ac:dyDescent="0.25">
      <c r="A52" t="s">
        <v>66</v>
      </c>
      <c r="B52" s="7">
        <v>261</v>
      </c>
    </row>
    <row r="53" spans="1:2" x14ac:dyDescent="0.25">
      <c r="A53" t="s">
        <v>67</v>
      </c>
      <c r="B53" s="7">
        <v>263</v>
      </c>
    </row>
    <row r="54" spans="1:2" x14ac:dyDescent="0.25">
      <c r="A54" t="s">
        <v>68</v>
      </c>
      <c r="B54" s="7">
        <v>264</v>
      </c>
    </row>
    <row r="55" spans="1:2" x14ac:dyDescent="0.25">
      <c r="A55" t="s">
        <v>69</v>
      </c>
      <c r="B55" s="7">
        <v>265</v>
      </c>
    </row>
    <row r="56" spans="1:2" x14ac:dyDescent="0.25">
      <c r="A56" t="s">
        <v>70</v>
      </c>
      <c r="B56" s="7">
        <v>266</v>
      </c>
    </row>
    <row r="57" spans="1:2" x14ac:dyDescent="0.25">
      <c r="A57" t="s">
        <v>71</v>
      </c>
      <c r="B57" s="7">
        <v>271</v>
      </c>
    </row>
    <row r="58" spans="1:2" x14ac:dyDescent="0.25">
      <c r="A58" t="s">
        <v>72</v>
      </c>
      <c r="B58" s="7">
        <v>272</v>
      </c>
    </row>
    <row r="59" spans="1:2" x14ac:dyDescent="0.25">
      <c r="A59" t="s">
        <v>73</v>
      </c>
      <c r="B59" s="7">
        <v>273</v>
      </c>
    </row>
    <row r="60" spans="1:2" x14ac:dyDescent="0.25">
      <c r="A60" t="s">
        <v>74</v>
      </c>
      <c r="B60" s="7">
        <v>274</v>
      </c>
    </row>
    <row r="61" spans="1:2" x14ac:dyDescent="0.25">
      <c r="A61" t="s">
        <v>75</v>
      </c>
      <c r="B61" s="7">
        <v>275</v>
      </c>
    </row>
    <row r="62" spans="1:2" x14ac:dyDescent="0.25">
      <c r="A62" t="s">
        <v>76</v>
      </c>
      <c r="B62" s="7">
        <v>276</v>
      </c>
    </row>
    <row r="63" spans="1:2" x14ac:dyDescent="0.25">
      <c r="A63" t="s">
        <v>77</v>
      </c>
      <c r="B63" s="7">
        <v>277</v>
      </c>
    </row>
    <row r="64" spans="1:2" x14ac:dyDescent="0.25">
      <c r="A64" t="s">
        <v>78</v>
      </c>
      <c r="B64" s="7">
        <v>279</v>
      </c>
    </row>
    <row r="65" spans="1:2" x14ac:dyDescent="0.25">
      <c r="A65" t="s">
        <v>79</v>
      </c>
      <c r="B65" s="7">
        <v>290</v>
      </c>
    </row>
    <row r="66" spans="1:2" x14ac:dyDescent="0.25">
      <c r="A66" t="s">
        <v>80</v>
      </c>
      <c r="B66" s="7">
        <v>291</v>
      </c>
    </row>
    <row r="67" spans="1:2" x14ac:dyDescent="0.25">
      <c r="A67" t="s">
        <v>81</v>
      </c>
      <c r="B67" s="7">
        <v>292</v>
      </c>
    </row>
    <row r="68" spans="1:2" x14ac:dyDescent="0.25">
      <c r="A68" t="s">
        <v>82</v>
      </c>
      <c r="B68" s="7">
        <v>293</v>
      </c>
    </row>
    <row r="69" spans="1:2" x14ac:dyDescent="0.25">
      <c r="A69" t="s">
        <v>83</v>
      </c>
      <c r="B69" s="7">
        <v>294</v>
      </c>
    </row>
    <row r="70" spans="1:2" x14ac:dyDescent="0.25">
      <c r="A70" t="s">
        <v>84</v>
      </c>
      <c r="B70" s="7">
        <v>295</v>
      </c>
    </row>
    <row r="71" spans="1:2" x14ac:dyDescent="0.25">
      <c r="A71" t="s">
        <v>85</v>
      </c>
      <c r="B71" s="7">
        <v>296</v>
      </c>
    </row>
    <row r="72" spans="1:2" x14ac:dyDescent="0.25">
      <c r="A72" t="s">
        <v>86</v>
      </c>
      <c r="B72" s="7">
        <v>311</v>
      </c>
    </row>
    <row r="73" spans="1:2" x14ac:dyDescent="0.25">
      <c r="A73" t="s">
        <v>87</v>
      </c>
      <c r="B73" s="7">
        <v>312</v>
      </c>
    </row>
    <row r="74" spans="1:2" x14ac:dyDescent="0.25">
      <c r="A74" t="s">
        <v>88</v>
      </c>
      <c r="B74" s="7">
        <v>313</v>
      </c>
    </row>
    <row r="75" spans="1:2" x14ac:dyDescent="0.25">
      <c r="A75" t="s">
        <v>89</v>
      </c>
      <c r="B75" s="7">
        <v>314</v>
      </c>
    </row>
    <row r="76" spans="1:2" x14ac:dyDescent="0.25">
      <c r="A76" t="s">
        <v>90</v>
      </c>
      <c r="B76" s="7">
        <v>316</v>
      </c>
    </row>
    <row r="77" spans="1:2" x14ac:dyDescent="0.25">
      <c r="A77" t="s">
        <v>91</v>
      </c>
      <c r="B77" s="7">
        <v>317</v>
      </c>
    </row>
    <row r="78" spans="1:2" x14ac:dyDescent="0.25">
      <c r="A78" t="s">
        <v>92</v>
      </c>
      <c r="B78" s="7">
        <v>318</v>
      </c>
    </row>
    <row r="79" spans="1:2" x14ac:dyDescent="0.25">
      <c r="A79" t="s">
        <v>93</v>
      </c>
      <c r="B79" s="7">
        <v>319</v>
      </c>
    </row>
    <row r="80" spans="1:2" x14ac:dyDescent="0.25">
      <c r="A80" t="s">
        <v>94</v>
      </c>
      <c r="B80" s="7">
        <v>320</v>
      </c>
    </row>
    <row r="81" spans="1:2" x14ac:dyDescent="0.25">
      <c r="A81" t="s">
        <v>95</v>
      </c>
      <c r="B81" s="7">
        <v>321</v>
      </c>
    </row>
    <row r="82" spans="1:2" x14ac:dyDescent="0.25">
      <c r="A82" t="s">
        <v>96</v>
      </c>
      <c r="B82" s="7">
        <v>322</v>
      </c>
    </row>
    <row r="83" spans="1:2" x14ac:dyDescent="0.25">
      <c r="A83" t="s">
        <v>97</v>
      </c>
      <c r="B83" s="7">
        <v>323</v>
      </c>
    </row>
    <row r="84" spans="1:2" x14ac:dyDescent="0.25">
      <c r="A84" t="s">
        <v>98</v>
      </c>
      <c r="B84" s="7">
        <v>324</v>
      </c>
    </row>
    <row r="85" spans="1:2" x14ac:dyDescent="0.25">
      <c r="A85" t="s">
        <v>99</v>
      </c>
      <c r="B85" s="7">
        <v>325</v>
      </c>
    </row>
    <row r="86" spans="1:2" x14ac:dyDescent="0.25">
      <c r="A86" t="s">
        <v>100</v>
      </c>
      <c r="B86" s="7">
        <v>328</v>
      </c>
    </row>
    <row r="87" spans="1:2" x14ac:dyDescent="0.25">
      <c r="A87" t="s">
        <v>101</v>
      </c>
      <c r="B87" s="7">
        <v>351</v>
      </c>
    </row>
    <row r="88" spans="1:2" x14ac:dyDescent="0.25">
      <c r="A88" t="s">
        <v>102</v>
      </c>
      <c r="B88" s="7">
        <v>352</v>
      </c>
    </row>
    <row r="89" spans="1:2" x14ac:dyDescent="0.25">
      <c r="A89" t="s">
        <v>103</v>
      </c>
      <c r="B89" s="7">
        <v>353</v>
      </c>
    </row>
    <row r="90" spans="1:2" x14ac:dyDescent="0.25">
      <c r="A90" t="s">
        <v>104</v>
      </c>
      <c r="B90" s="7">
        <v>354</v>
      </c>
    </row>
    <row r="91" spans="1:2" x14ac:dyDescent="0.25">
      <c r="A91" t="s">
        <v>105</v>
      </c>
      <c r="B91" s="7">
        <v>355</v>
      </c>
    </row>
    <row r="92" spans="1:2" x14ac:dyDescent="0.25">
      <c r="A92" t="s">
        <v>106</v>
      </c>
      <c r="B92" s="7">
        <v>371</v>
      </c>
    </row>
    <row r="93" spans="1:2" x14ac:dyDescent="0.25">
      <c r="A93" t="s">
        <v>107</v>
      </c>
      <c r="B93" s="7">
        <v>372</v>
      </c>
    </row>
    <row r="94" spans="1:2" x14ac:dyDescent="0.25">
      <c r="A94" t="s">
        <v>108</v>
      </c>
      <c r="B94" s="7">
        <v>373</v>
      </c>
    </row>
    <row r="95" spans="1:2" x14ac:dyDescent="0.25">
      <c r="A95" t="s">
        <v>109</v>
      </c>
      <c r="B95" s="7">
        <v>374</v>
      </c>
    </row>
    <row r="96" spans="1:2" x14ac:dyDescent="0.25">
      <c r="A96" t="s">
        <v>110</v>
      </c>
      <c r="B96" s="7">
        <v>375</v>
      </c>
    </row>
    <row r="97" spans="1:2" x14ac:dyDescent="0.25">
      <c r="A97" t="s">
        <v>111</v>
      </c>
      <c r="B97" s="7">
        <v>376</v>
      </c>
    </row>
    <row r="98" spans="1:2" x14ac:dyDescent="0.25">
      <c r="A98" t="s">
        <v>112</v>
      </c>
      <c r="B98" s="7">
        <v>377</v>
      </c>
    </row>
    <row r="99" spans="1:2" x14ac:dyDescent="0.25">
      <c r="A99" t="s">
        <v>113</v>
      </c>
      <c r="B99" s="7">
        <v>391</v>
      </c>
    </row>
    <row r="100" spans="1:2" x14ac:dyDescent="0.25">
      <c r="A100" t="s">
        <v>114</v>
      </c>
      <c r="B100" s="7">
        <v>410</v>
      </c>
    </row>
    <row r="101" spans="1:2" x14ac:dyDescent="0.25">
      <c r="A101" t="s">
        <v>115</v>
      </c>
      <c r="B101" s="7">
        <v>420</v>
      </c>
    </row>
    <row r="102" spans="1:2" x14ac:dyDescent="0.25">
      <c r="A102" t="s">
        <v>116</v>
      </c>
      <c r="B102" s="7">
        <v>511</v>
      </c>
    </row>
    <row r="103" spans="1:2" x14ac:dyDescent="0.25">
      <c r="A103" t="s">
        <v>117</v>
      </c>
      <c r="B103" s="7">
        <v>512</v>
      </c>
    </row>
    <row r="104" spans="1:2" x14ac:dyDescent="0.25">
      <c r="A104" t="s">
        <v>118</v>
      </c>
      <c r="B104" s="7">
        <v>513</v>
      </c>
    </row>
    <row r="105" spans="1:2" x14ac:dyDescent="0.25">
      <c r="A105" t="s">
        <v>119</v>
      </c>
      <c r="B105" s="7">
        <v>514</v>
      </c>
    </row>
    <row r="106" spans="1:2" x14ac:dyDescent="0.25">
      <c r="A106" t="s">
        <v>120</v>
      </c>
      <c r="B106" s="7">
        <v>515</v>
      </c>
    </row>
    <row r="107" spans="1:2" x14ac:dyDescent="0.25">
      <c r="A107" t="s">
        <v>121</v>
      </c>
      <c r="B107" s="7">
        <v>516</v>
      </c>
    </row>
    <row r="108" spans="1:2" x14ac:dyDescent="0.25">
      <c r="A108" t="s">
        <v>122</v>
      </c>
      <c r="B108" s="7">
        <v>517</v>
      </c>
    </row>
    <row r="109" spans="1:2" x14ac:dyDescent="0.25">
      <c r="A109" t="s">
        <v>123</v>
      </c>
      <c r="B109" s="7">
        <v>518</v>
      </c>
    </row>
    <row r="110" spans="1:2" x14ac:dyDescent="0.25">
      <c r="A110" t="s">
        <v>124</v>
      </c>
      <c r="B110" s="7">
        <v>519</v>
      </c>
    </row>
    <row r="111" spans="1:2" x14ac:dyDescent="0.25">
      <c r="A111" t="s">
        <v>125</v>
      </c>
      <c r="B111" s="7">
        <v>529</v>
      </c>
    </row>
    <row r="112" spans="1:2" x14ac:dyDescent="0.25">
      <c r="A112" t="s">
        <v>126</v>
      </c>
      <c r="B112" s="7">
        <v>610</v>
      </c>
    </row>
    <row r="113" spans="1:2" x14ac:dyDescent="0.25">
      <c r="A113" t="s">
        <v>127</v>
      </c>
      <c r="B113" s="7">
        <v>620</v>
      </c>
    </row>
    <row r="114" spans="1:2" x14ac:dyDescent="0.25">
      <c r="A114" t="s">
        <v>128</v>
      </c>
      <c r="B114" s="7">
        <v>630</v>
      </c>
    </row>
    <row r="115" spans="1:2" x14ac:dyDescent="0.25">
      <c r="A115" t="s">
        <v>129</v>
      </c>
      <c r="B115" s="7">
        <v>640</v>
      </c>
    </row>
    <row r="116" spans="1:2" x14ac:dyDescent="0.25">
      <c r="A116" t="s">
        <v>130</v>
      </c>
      <c r="B116" s="7">
        <v>710</v>
      </c>
    </row>
    <row r="117" spans="1:2" x14ac:dyDescent="0.25">
      <c r="A117" t="s">
        <v>131</v>
      </c>
      <c r="B117" s="7">
        <v>720</v>
      </c>
    </row>
    <row r="118" spans="1:2" x14ac:dyDescent="0.25">
      <c r="A118" t="s">
        <v>132</v>
      </c>
      <c r="B118" s="7">
        <v>730</v>
      </c>
    </row>
    <row r="119" spans="1:2" x14ac:dyDescent="0.25">
      <c r="A119" t="s">
        <v>133</v>
      </c>
      <c r="B119" s="7">
        <v>740</v>
      </c>
    </row>
    <row r="120" spans="1:2" x14ac:dyDescent="0.25">
      <c r="A120" t="s">
        <v>134</v>
      </c>
      <c r="B120" s="7">
        <v>750</v>
      </c>
    </row>
    <row r="121" spans="1:2" x14ac:dyDescent="0.25">
      <c r="A121" t="s">
        <v>135</v>
      </c>
      <c r="B121" s="7">
        <v>760</v>
      </c>
    </row>
    <row r="122" spans="1:2" x14ac:dyDescent="0.25">
      <c r="A122" t="s">
        <v>136</v>
      </c>
      <c r="B122" s="7">
        <v>770</v>
      </c>
    </row>
    <row r="123" spans="1:2" x14ac:dyDescent="0.25">
      <c r="A123" t="s">
        <v>137</v>
      </c>
      <c r="B123" s="7">
        <v>780</v>
      </c>
    </row>
    <row r="124" spans="1:2" x14ac:dyDescent="0.25">
      <c r="A124" t="s">
        <v>138</v>
      </c>
      <c r="B124" s="7">
        <v>810</v>
      </c>
    </row>
    <row r="125" spans="1:2" x14ac:dyDescent="0.25">
      <c r="A125" t="s">
        <v>139</v>
      </c>
      <c r="B125" s="7">
        <v>820</v>
      </c>
    </row>
    <row r="126" spans="1:2" x14ac:dyDescent="0.25">
      <c r="A126" t="s">
        <v>140</v>
      </c>
      <c r="B126" s="7">
        <v>830</v>
      </c>
    </row>
    <row r="127" spans="1:2" x14ac:dyDescent="0.25">
      <c r="A127" t="s">
        <v>141</v>
      </c>
      <c r="B127" s="7">
        <v>840</v>
      </c>
    </row>
    <row r="128" spans="1:2" x14ac:dyDescent="0.25">
      <c r="A128" t="s">
        <v>142</v>
      </c>
      <c r="B128" s="7">
        <v>860</v>
      </c>
    </row>
    <row r="129" spans="1:2" x14ac:dyDescent="0.25">
      <c r="A129" t="s">
        <v>143</v>
      </c>
      <c r="B129" s="7">
        <v>870</v>
      </c>
    </row>
    <row r="130" spans="1:2" x14ac:dyDescent="0.25">
      <c r="A130" t="s">
        <v>144</v>
      </c>
      <c r="B130" s="7">
        <v>900</v>
      </c>
    </row>
    <row r="131" spans="1:2" x14ac:dyDescent="0.25">
      <c r="A131" t="s">
        <v>145</v>
      </c>
      <c r="B131" s="7">
        <v>10</v>
      </c>
    </row>
    <row r="132" spans="1:2" x14ac:dyDescent="0.25">
      <c r="A132" t="s">
        <v>146</v>
      </c>
      <c r="B132" s="7">
        <v>20</v>
      </c>
    </row>
    <row r="133" spans="1:2" x14ac:dyDescent="0.25">
      <c r="A133" t="s">
        <v>147</v>
      </c>
      <c r="B133" s="7">
        <v>30</v>
      </c>
    </row>
    <row r="134" spans="1:2" x14ac:dyDescent="0.25">
      <c r="A134" t="s">
        <v>148</v>
      </c>
      <c r="B134" s="7">
        <v>40</v>
      </c>
    </row>
    <row r="135" spans="1:2" x14ac:dyDescent="0.25">
      <c r="A135" t="s">
        <v>149</v>
      </c>
      <c r="B135" s="7">
        <v>50</v>
      </c>
    </row>
    <row r="136" spans="1:2" x14ac:dyDescent="0.25">
      <c r="A136" t="s">
        <v>150</v>
      </c>
      <c r="B136" s="7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657DB-4E60-4D68-8D70-BAAEE904BEA9}">
  <dimension ref="A1:A12"/>
  <sheetViews>
    <sheetView workbookViewId="0">
      <selection activeCell="A2" sqref="A2:A12"/>
    </sheetView>
  </sheetViews>
  <sheetFormatPr defaultRowHeight="15" x14ac:dyDescent="0.25"/>
  <cols>
    <col min="1" max="1" width="212.5703125" customWidth="1"/>
  </cols>
  <sheetData>
    <row r="1" spans="1:1" x14ac:dyDescent="0.25">
      <c r="A1" s="10" t="s">
        <v>168</v>
      </c>
    </row>
    <row r="2" spans="1:1" x14ac:dyDescent="0.25">
      <c r="A2" s="17" t="s">
        <v>175</v>
      </c>
    </row>
    <row r="3" spans="1:1" x14ac:dyDescent="0.25">
      <c r="A3" t="s">
        <v>160</v>
      </c>
    </row>
    <row r="4" spans="1:1" x14ac:dyDescent="0.25">
      <c r="A4" t="s">
        <v>161</v>
      </c>
    </row>
    <row r="5" spans="1:1" x14ac:dyDescent="0.25">
      <c r="A5" t="s">
        <v>162</v>
      </c>
    </row>
    <row r="6" spans="1:1" x14ac:dyDescent="0.25">
      <c r="A6" t="s">
        <v>163</v>
      </c>
    </row>
    <row r="7" spans="1:1" x14ac:dyDescent="0.25">
      <c r="A7" t="s">
        <v>164</v>
      </c>
    </row>
    <row r="8" spans="1:1" x14ac:dyDescent="0.25">
      <c r="A8" t="s">
        <v>170</v>
      </c>
    </row>
    <row r="9" spans="1:1" x14ac:dyDescent="0.25">
      <c r="A9" t="s">
        <v>169</v>
      </c>
    </row>
    <row r="10" spans="1:1" x14ac:dyDescent="0.25">
      <c r="A10" t="s">
        <v>165</v>
      </c>
    </row>
    <row r="11" spans="1:1" x14ac:dyDescent="0.25">
      <c r="A11" t="s">
        <v>166</v>
      </c>
    </row>
    <row r="12" spans="1:1" x14ac:dyDescent="0.25">
      <c r="A12" t="s">
        <v>167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7EC0-15EB-4805-AFE8-3B02EB557219}">
  <dimension ref="A3:D30"/>
  <sheetViews>
    <sheetView showGridLines="0" showRowColHeaders="0" workbookViewId="0">
      <selection activeCell="D8" sqref="D8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77.7109375" style="4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0</v>
      </c>
      <c r="D5" s="5"/>
    </row>
    <row r="6" spans="3:4" ht="22.5" customHeight="1" thickTop="1" x14ac:dyDescent="0.25">
      <c r="C6" s="29" t="s">
        <v>15</v>
      </c>
      <c r="D6" s="30"/>
    </row>
    <row r="8" spans="3:4" ht="16.5" x14ac:dyDescent="0.3">
      <c r="C8" s="18" t="s">
        <v>1</v>
      </c>
      <c r="D8" s="52"/>
    </row>
    <row r="9" spans="3:4" ht="16.5" x14ac:dyDescent="0.3">
      <c r="C9" s="18" t="s">
        <v>2</v>
      </c>
      <c r="D9" s="53">
        <v>9999999999</v>
      </c>
    </row>
    <row r="10" spans="3:4" ht="16.5" x14ac:dyDescent="0.3">
      <c r="C10" s="18" t="s">
        <v>17</v>
      </c>
      <c r="D10" s="52"/>
    </row>
    <row r="11" spans="3:4" ht="15" customHeight="1" x14ac:dyDescent="0.3">
      <c r="C11" s="18" t="s">
        <v>3</v>
      </c>
      <c r="D11" s="54">
        <v>33799</v>
      </c>
    </row>
    <row r="12" spans="3:4" ht="16.5" x14ac:dyDescent="0.3">
      <c r="C12" s="18" t="s">
        <v>4</v>
      </c>
      <c r="D12" s="52"/>
    </row>
    <row r="13" spans="3:4" ht="16.5" x14ac:dyDescent="0.3">
      <c r="C13" s="18" t="s">
        <v>5</v>
      </c>
      <c r="D13" s="52"/>
    </row>
    <row r="14" spans="3:4" ht="16.5" x14ac:dyDescent="0.3">
      <c r="C14" s="18" t="s">
        <v>6</v>
      </c>
      <c r="D14" s="52"/>
    </row>
    <row r="15" spans="3:4" ht="16.5" x14ac:dyDescent="0.3">
      <c r="C15" s="18" t="s">
        <v>7</v>
      </c>
      <c r="D15" s="52"/>
    </row>
    <row r="16" spans="3:4" ht="16.5" x14ac:dyDescent="0.3">
      <c r="C16" s="18" t="s">
        <v>8</v>
      </c>
      <c r="D16" s="55">
        <v>54280555</v>
      </c>
    </row>
    <row r="17" spans="3:4" ht="16.5" x14ac:dyDescent="0.3">
      <c r="C17" s="18" t="s">
        <v>9</v>
      </c>
      <c r="D17" s="56">
        <v>8134773464</v>
      </c>
    </row>
    <row r="18" spans="3:4" ht="16.5" x14ac:dyDescent="0.3">
      <c r="C18" s="18" t="s">
        <v>10</v>
      </c>
      <c r="D18" s="57">
        <v>81988887474</v>
      </c>
    </row>
    <row r="19" spans="3:4" ht="16.5" x14ac:dyDescent="0.3">
      <c r="C19" s="18" t="s">
        <v>11</v>
      </c>
      <c r="D19" s="52"/>
    </row>
    <row r="20" spans="3:4" ht="16.5" x14ac:dyDescent="0.3">
      <c r="C20" s="18" t="s">
        <v>12</v>
      </c>
      <c r="D20" s="52"/>
    </row>
    <row r="21" spans="3:4" ht="16.5" x14ac:dyDescent="0.3">
      <c r="C21" s="18" t="s">
        <v>13</v>
      </c>
      <c r="D21" s="52"/>
    </row>
    <row r="22" spans="3:4" ht="16.5" x14ac:dyDescent="0.3">
      <c r="C22" s="18" t="s">
        <v>14</v>
      </c>
      <c r="D22" s="52"/>
    </row>
    <row r="25" spans="3:4" ht="19.5" thickBot="1" x14ac:dyDescent="0.35">
      <c r="C25" s="12" t="s">
        <v>16</v>
      </c>
      <c r="D25" s="5"/>
    </row>
    <row r="26" spans="3:4" ht="22.5" customHeight="1" thickTop="1" x14ac:dyDescent="0.25">
      <c r="C26" s="29" t="s">
        <v>15</v>
      </c>
      <c r="D26" s="30"/>
    </row>
    <row r="27" spans="3:4" x14ac:dyDescent="0.25">
      <c r="C27" s="6"/>
      <c r="D27" s="6"/>
    </row>
    <row r="28" spans="3:4" ht="16.5" x14ac:dyDescent="0.3">
      <c r="C28" s="18" t="s">
        <v>155</v>
      </c>
      <c r="D28" s="11">
        <f>VLOOKUP($D$29,tbl_ocupacaoPF[],2,0)</f>
        <v>30</v>
      </c>
    </row>
    <row r="29" spans="3:4" ht="16.5" x14ac:dyDescent="0.3">
      <c r="C29" s="18" t="s">
        <v>156</v>
      </c>
      <c r="D29" s="52" t="s">
        <v>147</v>
      </c>
    </row>
    <row r="30" spans="3:4" ht="36.75" customHeight="1" x14ac:dyDescent="0.3">
      <c r="C30" s="19" t="s">
        <v>157</v>
      </c>
      <c r="D30" s="52"/>
    </row>
  </sheetData>
  <sheetProtection sheet="1" objects="1" scenarios="1" selectLockedCells="1"/>
  <mergeCells count="2">
    <mergeCell ref="C6:D6"/>
    <mergeCell ref="C26:D2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3BA564-E359-46AC-95B9-81D62ADE80AF}">
          <x14:formula1>
            <xm:f>tabela_ocupacaoPF!$A$2:$A$136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D203-EDF2-4F4C-B568-C0887CFCD71C}">
  <dimension ref="A3:D34"/>
  <sheetViews>
    <sheetView showGridLines="0" showRowColHeaders="0" workbookViewId="0">
      <selection activeCell="D10" sqref="D10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70.5703125" customWidth="1"/>
  </cols>
  <sheetData>
    <row r="3" spans="1:4" ht="18" customHeight="1" x14ac:dyDescent="0.25"/>
    <row r="4" spans="1:4" ht="23.25" customHeight="1" x14ac:dyDescent="0.25"/>
    <row r="5" spans="1:4" s="14" customFormat="1" ht="22.5" customHeight="1" thickBot="1" x14ac:dyDescent="0.35">
      <c r="A5" s="13"/>
      <c r="C5" s="12" t="s">
        <v>177</v>
      </c>
      <c r="D5" s="15"/>
    </row>
    <row r="6" spans="1:4" ht="22.5" customHeight="1" thickTop="1" x14ac:dyDescent="0.25">
      <c r="C6" s="29" t="s">
        <v>176</v>
      </c>
      <c r="D6" s="30"/>
    </row>
    <row r="9" spans="1:4" x14ac:dyDescent="0.25">
      <c r="C9" s="24" t="s">
        <v>171</v>
      </c>
    </row>
    <row r="10" spans="1:4" ht="16.5" x14ac:dyDescent="0.3">
      <c r="C10" s="18" t="s">
        <v>1</v>
      </c>
      <c r="D10" s="58"/>
    </row>
    <row r="11" spans="1:4" ht="16.5" x14ac:dyDescent="0.3">
      <c r="C11" s="18" t="s">
        <v>2</v>
      </c>
      <c r="D11" s="53">
        <v>9999999999</v>
      </c>
    </row>
    <row r="12" spans="1:4" ht="16.5" x14ac:dyDescent="0.3">
      <c r="C12" s="18" t="s">
        <v>158</v>
      </c>
      <c r="D12" s="59">
        <v>43987</v>
      </c>
    </row>
    <row r="13" spans="1:4" ht="16.5" x14ac:dyDescent="0.3">
      <c r="C13" s="18" t="s">
        <v>159</v>
      </c>
      <c r="D13" s="58" t="s">
        <v>175</v>
      </c>
    </row>
    <row r="16" spans="1:4" x14ac:dyDescent="0.25">
      <c r="C16" s="24" t="s">
        <v>172</v>
      </c>
    </row>
    <row r="17" spans="3:4" ht="16.5" x14ac:dyDescent="0.3">
      <c r="C17" s="18" t="s">
        <v>1</v>
      </c>
      <c r="D17" s="58"/>
    </row>
    <row r="18" spans="3:4" ht="16.5" x14ac:dyDescent="0.3">
      <c r="C18" s="18" t="s">
        <v>2</v>
      </c>
      <c r="D18" s="53">
        <v>9999999999</v>
      </c>
    </row>
    <row r="19" spans="3:4" ht="16.5" x14ac:dyDescent="0.3">
      <c r="C19" s="18" t="s">
        <v>158</v>
      </c>
      <c r="D19" s="59"/>
    </row>
    <row r="20" spans="3:4" ht="16.5" x14ac:dyDescent="0.3">
      <c r="C20" s="18" t="s">
        <v>159</v>
      </c>
      <c r="D20" s="58" t="s">
        <v>175</v>
      </c>
    </row>
    <row r="23" spans="3:4" x14ac:dyDescent="0.25">
      <c r="C23" s="24" t="s">
        <v>173</v>
      </c>
    </row>
    <row r="24" spans="3:4" ht="16.5" x14ac:dyDescent="0.3">
      <c r="C24" s="18" t="s">
        <v>1</v>
      </c>
      <c r="D24" s="58"/>
    </row>
    <row r="25" spans="3:4" ht="16.5" x14ac:dyDescent="0.3">
      <c r="C25" s="18" t="s">
        <v>2</v>
      </c>
      <c r="D25" s="53">
        <v>9999999999</v>
      </c>
    </row>
    <row r="26" spans="3:4" ht="16.5" x14ac:dyDescent="0.3">
      <c r="C26" s="18" t="s">
        <v>158</v>
      </c>
      <c r="D26" s="59"/>
    </row>
    <row r="27" spans="3:4" ht="16.5" x14ac:dyDescent="0.3">
      <c r="C27" s="18" t="s">
        <v>159</v>
      </c>
      <c r="D27" s="58" t="s">
        <v>175</v>
      </c>
    </row>
    <row r="30" spans="3:4" x14ac:dyDescent="0.25">
      <c r="C30" s="24" t="s">
        <v>174</v>
      </c>
    </row>
    <row r="31" spans="3:4" ht="16.5" x14ac:dyDescent="0.3">
      <c r="C31" s="18" t="s">
        <v>1</v>
      </c>
      <c r="D31" s="58"/>
    </row>
    <row r="32" spans="3:4" ht="16.5" x14ac:dyDescent="0.3">
      <c r="C32" s="18" t="s">
        <v>2</v>
      </c>
      <c r="D32" s="53">
        <v>9999999999</v>
      </c>
    </row>
    <row r="33" spans="3:4" ht="16.5" x14ac:dyDescent="0.3">
      <c r="C33" s="18" t="s">
        <v>158</v>
      </c>
      <c r="D33" s="59"/>
    </row>
    <row r="34" spans="3:4" ht="16.5" x14ac:dyDescent="0.3">
      <c r="C34" s="18" t="s">
        <v>159</v>
      </c>
      <c r="D34" s="58" t="s">
        <v>175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9110F39-817B-4181-AFD3-19DD1127FEF2}">
          <x14:formula1>
            <xm:f>tabels_listaDependente!$A$2:$A$12</xm:f>
          </x14:formula1>
          <xm:sqref>D13 D20 D27 D34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B8A8-9FFD-4C75-839B-B85DC60EAC42}">
  <dimension ref="A3:D37"/>
  <sheetViews>
    <sheetView showGridLines="0" showRowColHeaders="0" workbookViewId="0">
      <selection activeCell="D11" sqref="D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42.570312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178</v>
      </c>
      <c r="D5" s="15"/>
    </row>
    <row r="6" spans="3:4" ht="22.5" customHeight="1" thickTop="1" x14ac:dyDescent="0.25">
      <c r="C6" s="29" t="s">
        <v>179</v>
      </c>
      <c r="D6" s="30"/>
    </row>
    <row r="8" spans="3:4" x14ac:dyDescent="0.25">
      <c r="C8" s="24" t="s">
        <v>316</v>
      </c>
    </row>
    <row r="10" spans="3:4" ht="16.5" x14ac:dyDescent="0.3">
      <c r="C10" s="18" t="s">
        <v>320</v>
      </c>
      <c r="D10" s="23">
        <f>VLOOKUP($D$11,lista_bancos!$B$2:$C$137,2,0)</f>
        <v>237</v>
      </c>
    </row>
    <row r="11" spans="3:4" ht="16.5" x14ac:dyDescent="0.3">
      <c r="C11" s="18" t="s">
        <v>317</v>
      </c>
      <c r="D11" s="60" t="s">
        <v>222</v>
      </c>
    </row>
    <row r="12" spans="3:4" ht="16.5" x14ac:dyDescent="0.3">
      <c r="C12" s="18" t="s">
        <v>318</v>
      </c>
      <c r="D12" s="61">
        <v>100000</v>
      </c>
    </row>
    <row r="13" spans="3:4" ht="16.5" x14ac:dyDescent="0.3">
      <c r="C13" s="18" t="s">
        <v>319</v>
      </c>
      <c r="D13" s="60" t="s">
        <v>175</v>
      </c>
    </row>
    <row r="16" spans="3:4" x14ac:dyDescent="0.25">
      <c r="C16" s="24" t="s">
        <v>321</v>
      </c>
    </row>
    <row r="18" spans="3:4" ht="16.5" x14ac:dyDescent="0.3">
      <c r="C18" s="18" t="s">
        <v>320</v>
      </c>
      <c r="D18" s="23">
        <f>VLOOKUP($D$11,lista_bancos!$B$2:$C$137,2,0)</f>
        <v>237</v>
      </c>
    </row>
    <row r="19" spans="3:4" ht="16.5" x14ac:dyDescent="0.3">
      <c r="C19" s="18" t="s">
        <v>317</v>
      </c>
      <c r="D19" s="60" t="s">
        <v>222</v>
      </c>
    </row>
    <row r="20" spans="3:4" ht="16.5" x14ac:dyDescent="0.3">
      <c r="C20" s="18" t="s">
        <v>318</v>
      </c>
      <c r="D20" s="61">
        <v>15000</v>
      </c>
    </row>
    <row r="21" spans="3:4" ht="16.5" x14ac:dyDescent="0.3">
      <c r="C21" s="18" t="s">
        <v>319</v>
      </c>
      <c r="D21" s="60" t="s">
        <v>175</v>
      </c>
    </row>
    <row r="24" spans="3:4" x14ac:dyDescent="0.25">
      <c r="C24" s="24" t="s">
        <v>322</v>
      </c>
    </row>
    <row r="26" spans="3:4" ht="16.5" x14ac:dyDescent="0.3">
      <c r="C26" s="18" t="s">
        <v>320</v>
      </c>
      <c r="D26" s="23">
        <f>VLOOKUP($D$11,lista_bancos!$B$2:$C$137,2,0)</f>
        <v>237</v>
      </c>
    </row>
    <row r="27" spans="3:4" ht="16.5" x14ac:dyDescent="0.3">
      <c r="C27" s="18" t="s">
        <v>317</v>
      </c>
      <c r="D27" s="60" t="s">
        <v>222</v>
      </c>
    </row>
    <row r="28" spans="3:4" ht="16.5" x14ac:dyDescent="0.3">
      <c r="C28" s="18" t="s">
        <v>318</v>
      </c>
      <c r="D28" s="61">
        <v>5000</v>
      </c>
    </row>
    <row r="29" spans="3:4" ht="16.5" x14ac:dyDescent="0.3">
      <c r="C29" s="18" t="s">
        <v>319</v>
      </c>
      <c r="D29" s="60" t="s">
        <v>175</v>
      </c>
    </row>
    <row r="32" spans="3:4" x14ac:dyDescent="0.25">
      <c r="C32" s="24" t="s">
        <v>323</v>
      </c>
    </row>
    <row r="34" spans="3:4" ht="16.5" x14ac:dyDescent="0.3">
      <c r="C34" s="18" t="s">
        <v>320</v>
      </c>
      <c r="D34" s="23">
        <f>VLOOKUP($D$11,lista_bancos!$B$2:$C$137,2,0)</f>
        <v>237</v>
      </c>
    </row>
    <row r="35" spans="3:4" ht="16.5" x14ac:dyDescent="0.3">
      <c r="C35" s="18" t="s">
        <v>317</v>
      </c>
      <c r="D35" s="60" t="s">
        <v>222</v>
      </c>
    </row>
    <row r="36" spans="3:4" ht="16.5" x14ac:dyDescent="0.3">
      <c r="C36" s="18" t="s">
        <v>318</v>
      </c>
      <c r="D36" s="61">
        <v>1000</v>
      </c>
    </row>
    <row r="37" spans="3:4" ht="16.5" x14ac:dyDescent="0.3">
      <c r="C37" s="18" t="s">
        <v>319</v>
      </c>
      <c r="D37" s="60" t="s">
        <v>175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108CF5-B1F8-47A1-871D-3CA9DD23D090}">
          <x14:formula1>
            <xm:f>tabels_listaDependente!$A$2:$A$12</xm:f>
          </x14:formula1>
          <xm:sqref>D13 D29 D21 D37</xm:sqref>
        </x14:dataValidation>
        <x14:dataValidation type="list" allowBlank="1" showInputMessage="1" showErrorMessage="1" xr:uid="{DAB07B85-727B-44C4-98F1-DA2478F557FB}">
          <x14:formula1>
            <xm:f>lista_bancos!$B$2:$B$137</xm:f>
          </x14:formula1>
          <xm:sqref>D11 D19 D27 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0B52-4E8D-4551-B862-3454BB73A661}">
  <dimension ref="A3:D74"/>
  <sheetViews>
    <sheetView showGridLines="0" showRowColHeaders="0" zoomScaleNormal="100" workbookViewId="0">
      <selection activeCell="D13" sqref="D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9.710937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324</v>
      </c>
      <c r="D5" s="12"/>
    </row>
    <row r="6" spans="3:4" ht="22.5" customHeight="1" thickTop="1" x14ac:dyDescent="0.25">
      <c r="C6" s="29" t="s">
        <v>325</v>
      </c>
      <c r="D6" s="30"/>
    </row>
    <row r="7" spans="3:4" ht="22.5" customHeight="1" thickBot="1" x14ac:dyDescent="0.3">
      <c r="C7" s="16"/>
      <c r="D7" s="16"/>
    </row>
    <row r="8" spans="3:4" ht="15.75" thickBot="1" x14ac:dyDescent="0.3">
      <c r="C8" s="28" t="s">
        <v>352</v>
      </c>
    </row>
    <row r="9" spans="3:4" x14ac:dyDescent="0.25">
      <c r="C9" s="25"/>
    </row>
    <row r="10" spans="3:4" x14ac:dyDescent="0.25">
      <c r="C10" s="24" t="s">
        <v>346</v>
      </c>
    </row>
    <row r="12" spans="3:4" ht="16.5" x14ac:dyDescent="0.3">
      <c r="C12" s="18" t="s">
        <v>320</v>
      </c>
      <c r="D12" s="27">
        <f>VLOOKUP($D$13,bens_imoveis[],2,0)</f>
        <v>2</v>
      </c>
    </row>
    <row r="13" spans="3:4" ht="16.5" x14ac:dyDescent="0.3">
      <c r="C13" s="18" t="s">
        <v>207</v>
      </c>
      <c r="D13" s="58" t="s">
        <v>332</v>
      </c>
    </row>
    <row r="14" spans="3:4" ht="43.5" customHeight="1" x14ac:dyDescent="0.3">
      <c r="C14" s="18" t="s">
        <v>327</v>
      </c>
      <c r="D14" s="58"/>
    </row>
    <row r="15" spans="3:4" ht="16.5" x14ac:dyDescent="0.3">
      <c r="C15" s="18" t="s">
        <v>328</v>
      </c>
      <c r="D15" s="58"/>
    </row>
    <row r="16" spans="3:4" ht="16.5" x14ac:dyDescent="0.3">
      <c r="C16" s="18" t="s">
        <v>329</v>
      </c>
      <c r="D16" s="62"/>
    </row>
    <row r="17" spans="3:4" ht="16.5" x14ac:dyDescent="0.3">
      <c r="C17" s="18" t="s">
        <v>330</v>
      </c>
      <c r="D17" s="62">
        <v>100000</v>
      </c>
    </row>
    <row r="20" spans="3:4" x14ac:dyDescent="0.25">
      <c r="C20" s="24" t="s">
        <v>347</v>
      </c>
    </row>
    <row r="22" spans="3:4" ht="16.5" x14ac:dyDescent="0.3">
      <c r="C22" s="18" t="s">
        <v>320</v>
      </c>
      <c r="D22" s="27">
        <f>VLOOKUP($D$23,bens_imoveis[],2,0)</f>
        <v>1</v>
      </c>
    </row>
    <row r="23" spans="3:4" ht="16.5" x14ac:dyDescent="0.3">
      <c r="C23" s="18" t="s">
        <v>207</v>
      </c>
      <c r="D23" s="58" t="s">
        <v>331</v>
      </c>
    </row>
    <row r="24" spans="3:4" ht="43.5" customHeight="1" x14ac:dyDescent="0.3">
      <c r="C24" s="18" t="s">
        <v>327</v>
      </c>
      <c r="D24" s="58"/>
    </row>
    <row r="25" spans="3:4" ht="16.5" x14ac:dyDescent="0.3">
      <c r="C25" s="18" t="s">
        <v>328</v>
      </c>
      <c r="D25" s="58"/>
    </row>
    <row r="26" spans="3:4" ht="16.5" x14ac:dyDescent="0.3">
      <c r="C26" s="18" t="s">
        <v>329</v>
      </c>
      <c r="D26" s="62"/>
    </row>
    <row r="27" spans="3:4" ht="16.5" x14ac:dyDescent="0.3">
      <c r="C27" s="18" t="s">
        <v>330</v>
      </c>
      <c r="D27" s="62">
        <v>120000</v>
      </c>
    </row>
    <row r="31" spans="3:4" ht="15.75" thickBot="1" x14ac:dyDescent="0.3"/>
    <row r="32" spans="3:4" ht="15.75" thickBot="1" x14ac:dyDescent="0.3">
      <c r="C32" s="28" t="s">
        <v>353</v>
      </c>
    </row>
    <row r="33" spans="3:4" x14ac:dyDescent="0.25">
      <c r="C33" s="25"/>
    </row>
    <row r="34" spans="3:4" x14ac:dyDescent="0.25">
      <c r="C34" s="24" t="s">
        <v>346</v>
      </c>
    </row>
    <row r="36" spans="3:4" ht="16.5" x14ac:dyDescent="0.3">
      <c r="C36" s="18" t="s">
        <v>326</v>
      </c>
      <c r="D36" s="27">
        <f>VLOOKUP($D37,lista_desc_Bem_e_Direitos!A18:B22,2,0)</f>
        <v>5</v>
      </c>
    </row>
    <row r="37" spans="3:4" ht="16.5" x14ac:dyDescent="0.3">
      <c r="C37" s="18" t="s">
        <v>207</v>
      </c>
      <c r="D37" s="60" t="s">
        <v>351</v>
      </c>
    </row>
    <row r="38" spans="3:4" ht="43.5" customHeight="1" x14ac:dyDescent="0.3">
      <c r="C38" s="18" t="s">
        <v>327</v>
      </c>
      <c r="D38" s="58"/>
    </row>
    <row r="39" spans="3:4" ht="16.5" x14ac:dyDescent="0.3">
      <c r="C39" s="18" t="s">
        <v>328</v>
      </c>
      <c r="D39" s="58"/>
    </row>
    <row r="40" spans="3:4" ht="16.5" x14ac:dyDescent="0.3">
      <c r="C40" s="18" t="s">
        <v>329</v>
      </c>
      <c r="D40" s="62"/>
    </row>
    <row r="41" spans="3:4" ht="16.5" x14ac:dyDescent="0.3">
      <c r="C41" s="18" t="s">
        <v>330</v>
      </c>
      <c r="D41" s="62">
        <v>60000</v>
      </c>
    </row>
    <row r="44" spans="3:4" x14ac:dyDescent="0.25">
      <c r="C44" s="24" t="s">
        <v>347</v>
      </c>
    </row>
    <row r="46" spans="3:4" ht="16.5" x14ac:dyDescent="0.3">
      <c r="C46" s="18" t="s">
        <v>320</v>
      </c>
      <c r="D46" s="27">
        <f>VLOOKUP($D$47,lista_desc_Bem_e_Direitos!A18:B22,2,0)</f>
        <v>2</v>
      </c>
    </row>
    <row r="47" spans="3:4" ht="16.5" x14ac:dyDescent="0.3">
      <c r="C47" s="18" t="s">
        <v>207</v>
      </c>
      <c r="D47" s="60" t="s">
        <v>348</v>
      </c>
    </row>
    <row r="48" spans="3:4" ht="43.5" customHeight="1" x14ac:dyDescent="0.3">
      <c r="C48" s="18" t="s">
        <v>327</v>
      </c>
      <c r="D48" s="58"/>
    </row>
    <row r="49" spans="3:4" ht="16.5" x14ac:dyDescent="0.3">
      <c r="C49" s="18" t="s">
        <v>328</v>
      </c>
      <c r="D49" s="58"/>
    </row>
    <row r="50" spans="3:4" ht="16.5" x14ac:dyDescent="0.3">
      <c r="C50" s="18" t="s">
        <v>329</v>
      </c>
      <c r="D50" s="62"/>
    </row>
    <row r="51" spans="3:4" ht="16.5" x14ac:dyDescent="0.3">
      <c r="C51" s="18" t="s">
        <v>330</v>
      </c>
      <c r="D51" s="62">
        <v>0</v>
      </c>
    </row>
    <row r="52" spans="3:4" ht="15.75" thickBot="1" x14ac:dyDescent="0.3"/>
    <row r="53" spans="3:4" ht="15.75" thickBot="1" x14ac:dyDescent="0.3">
      <c r="C53" s="28" t="s">
        <v>366</v>
      </c>
    </row>
    <row r="54" spans="3:4" x14ac:dyDescent="0.25">
      <c r="C54" s="25"/>
    </row>
    <row r="55" spans="3:4" x14ac:dyDescent="0.25">
      <c r="C55" s="24" t="s">
        <v>346</v>
      </c>
    </row>
    <row r="57" spans="3:4" ht="16.5" x14ac:dyDescent="0.3">
      <c r="C57" s="18" t="s">
        <v>320</v>
      </c>
      <c r="D57" s="27">
        <f>VLOOKUP($D$58,tbl_part_societarias[],2,0)</f>
        <v>1</v>
      </c>
    </row>
    <row r="58" spans="3:4" ht="16.5" x14ac:dyDescent="0.3">
      <c r="C58" s="18" t="s">
        <v>207</v>
      </c>
      <c r="D58" s="58" t="s">
        <v>356</v>
      </c>
    </row>
    <row r="59" spans="3:4" ht="43.5" customHeight="1" x14ac:dyDescent="0.3">
      <c r="C59" s="18" t="s">
        <v>327</v>
      </c>
      <c r="D59" s="58"/>
    </row>
    <row r="60" spans="3:4" ht="16.5" x14ac:dyDescent="0.3">
      <c r="C60" s="18" t="s">
        <v>328</v>
      </c>
      <c r="D60" s="59"/>
    </row>
    <row r="61" spans="3:4" ht="16.5" x14ac:dyDescent="0.3">
      <c r="C61" s="18" t="s">
        <v>329</v>
      </c>
      <c r="D61" s="62"/>
    </row>
    <row r="62" spans="3:4" ht="16.5" x14ac:dyDescent="0.3">
      <c r="C62" s="18" t="s">
        <v>330</v>
      </c>
      <c r="D62" s="62">
        <v>15000</v>
      </c>
    </row>
    <row r="64" spans="3:4" ht="15.75" thickBot="1" x14ac:dyDescent="0.3"/>
    <row r="65" spans="3:4" ht="15.75" thickBot="1" x14ac:dyDescent="0.3">
      <c r="C65" s="28" t="s">
        <v>367</v>
      </c>
    </row>
    <row r="66" spans="3:4" x14ac:dyDescent="0.25">
      <c r="C66" s="25"/>
    </row>
    <row r="67" spans="3:4" x14ac:dyDescent="0.25">
      <c r="C67" s="24" t="s">
        <v>346</v>
      </c>
    </row>
    <row r="69" spans="3:4" ht="16.5" x14ac:dyDescent="0.3">
      <c r="C69" s="18" t="s">
        <v>320</v>
      </c>
      <c r="D69" s="27">
        <f>VLOOKUP($D$70,tbl_aplic_investimentos[],2,0)</f>
        <v>49</v>
      </c>
    </row>
    <row r="70" spans="3:4" ht="16.5" x14ac:dyDescent="0.3">
      <c r="C70" s="18" t="s">
        <v>207</v>
      </c>
      <c r="D70" s="58" t="s">
        <v>365</v>
      </c>
    </row>
    <row r="71" spans="3:4" ht="43.5" customHeight="1" x14ac:dyDescent="0.3">
      <c r="C71" s="18" t="s">
        <v>327</v>
      </c>
      <c r="D71" s="58"/>
    </row>
    <row r="72" spans="3:4" ht="16.5" x14ac:dyDescent="0.3">
      <c r="C72" s="18" t="s">
        <v>328</v>
      </c>
      <c r="D72" s="59"/>
    </row>
    <row r="73" spans="3:4" ht="16.5" x14ac:dyDescent="0.3">
      <c r="C73" s="18" t="s">
        <v>329</v>
      </c>
      <c r="D73" s="62"/>
    </row>
    <row r="74" spans="3:4" ht="16.5" x14ac:dyDescent="0.3">
      <c r="C74" s="18" t="s">
        <v>330</v>
      </c>
      <c r="D74" s="62">
        <v>25000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ione a participação societária." xr:uid="{E088ABD5-4A82-4E75-A3AC-F56ABC7A49FF}">
          <x14:formula1>
            <xm:f>lista_desc_Bem_e_Direitos!$A$27:$A$29</xm:f>
          </x14:formula1>
          <xm:sqref>D58</xm:sqref>
        </x14:dataValidation>
        <x14:dataValidation type="list" allowBlank="1" showInputMessage="1" showErrorMessage="1" prompt="Selecione o investimento" xr:uid="{40AB3496-A503-49A5-A1D4-1B843D604D13}">
          <x14:formula1>
            <xm:f>lista_desc_Bem_e_Direitos!$A$35:$A$39</xm:f>
          </x14:formula1>
          <xm:sqref>D70</xm:sqref>
        </x14:dataValidation>
        <x14:dataValidation type="list" allowBlank="1" showInputMessage="1" showErrorMessage="1" promptTitle="Selecione o bem" prompt="Selecione o bem imóvel" xr:uid="{4782F677-161D-4A54-A1F3-0036D7F224F3}">
          <x14:formula1>
            <xm:f>lista_desc_Bem_e_Direitos!$A$3:$A$14</xm:f>
          </x14:formula1>
          <xm:sqref>D13:D14 D23:D24 D38 D48 D59 D71</xm:sqref>
        </x14:dataValidation>
        <x14:dataValidation type="list" allowBlank="1" showInputMessage="1" showErrorMessage="1" promptTitle="Selecione o bem móvel" prompt="Selecione o bem móvel" xr:uid="{9E0DC98B-2CF7-40E8-B1BC-EABA499F4DCC}">
          <x14:formula1>
            <xm:f>lista_desc_Bem_e_Direitos!$A$18:$A$22</xm:f>
          </x14:formula1>
          <xm:sqref>D47 D37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77920-D55A-4FA3-900B-42AE332594C8}">
  <dimension ref="A1:D24"/>
  <sheetViews>
    <sheetView showGridLines="0" showRowColHeaders="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7.140625" customWidth="1"/>
  </cols>
  <sheetData>
    <row r="1" spans="1:4" x14ac:dyDescent="0.25">
      <c r="A1" s="63"/>
    </row>
    <row r="3" spans="1:4" ht="18" customHeight="1" x14ac:dyDescent="0.25"/>
    <row r="4" spans="1:4" ht="23.25" customHeight="1" x14ac:dyDescent="0.25"/>
    <row r="5" spans="1:4" ht="22.5" customHeight="1" thickBot="1" x14ac:dyDescent="0.35">
      <c r="C5" s="12" t="s">
        <v>377</v>
      </c>
      <c r="D5" s="12"/>
    </row>
    <row r="6" spans="1:4" ht="22.5" customHeight="1" thickTop="1" x14ac:dyDescent="0.25">
      <c r="C6" s="29" t="s">
        <v>401</v>
      </c>
      <c r="D6" s="30"/>
    </row>
    <row r="7" spans="1:4" x14ac:dyDescent="0.25">
      <c r="C7" s="16"/>
      <c r="D7" s="16"/>
    </row>
    <row r="9" spans="1:4" x14ac:dyDescent="0.25">
      <c r="C9" s="24" t="s">
        <v>378</v>
      </c>
    </row>
    <row r="11" spans="1:4" ht="16.5" x14ac:dyDescent="0.3">
      <c r="C11" s="18" t="s">
        <v>320</v>
      </c>
      <c r="D11" s="27">
        <f>VLOOKUP($D$12,lista_dividas_e_onus!$B$2:$C$10,2,0)</f>
        <v>12</v>
      </c>
    </row>
    <row r="12" spans="1:4" ht="16.5" x14ac:dyDescent="0.3">
      <c r="C12" s="18" t="s">
        <v>379</v>
      </c>
      <c r="D12" s="58" t="s">
        <v>369</v>
      </c>
    </row>
    <row r="13" spans="1:4" ht="16.5" x14ac:dyDescent="0.3">
      <c r="C13" s="18" t="s">
        <v>380</v>
      </c>
      <c r="D13" s="58"/>
    </row>
    <row r="14" spans="1:4" ht="16.5" x14ac:dyDescent="0.3">
      <c r="C14" s="18" t="s">
        <v>381</v>
      </c>
      <c r="D14" s="64">
        <v>12123458000198</v>
      </c>
    </row>
    <row r="15" spans="1:4" ht="16.5" x14ac:dyDescent="0.3">
      <c r="C15" s="18" t="s">
        <v>382</v>
      </c>
      <c r="D15" s="62">
        <v>60000</v>
      </c>
    </row>
    <row r="18" spans="3:4" x14ac:dyDescent="0.25">
      <c r="C18" s="24" t="s">
        <v>383</v>
      </c>
    </row>
    <row r="20" spans="3:4" ht="16.5" x14ac:dyDescent="0.3">
      <c r="C20" s="18" t="s">
        <v>320</v>
      </c>
      <c r="D20" s="27">
        <f>VLOOKUP($D$21,lista_dividas_e_onus!$B$2:$C$10,2,0)</f>
        <v>17</v>
      </c>
    </row>
    <row r="21" spans="3:4" ht="16.5" x14ac:dyDescent="0.3">
      <c r="C21" s="18" t="s">
        <v>379</v>
      </c>
      <c r="D21" s="58" t="s">
        <v>374</v>
      </c>
    </row>
    <row r="22" spans="3:4" ht="16.5" x14ac:dyDescent="0.3">
      <c r="C22" s="18" t="s">
        <v>380</v>
      </c>
      <c r="D22" s="58"/>
    </row>
    <row r="23" spans="3:4" ht="16.5" x14ac:dyDescent="0.3">
      <c r="C23" s="18" t="s">
        <v>381</v>
      </c>
      <c r="D23" s="64">
        <v>25123458000198</v>
      </c>
    </row>
    <row r="24" spans="3:4" ht="16.5" x14ac:dyDescent="0.3">
      <c r="C24" s="18" t="s">
        <v>382</v>
      </c>
      <c r="D24" s="62"/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ione" prompt="Selecione o tipo" xr:uid="{6315A850-4E99-49D1-8783-F2EA92A7AA64}">
          <x14:formula1>
            <xm:f>lista_dividas_e_onus!$B$2:$B$10</xm:f>
          </x14:formula1>
          <xm:sqref>D12 D21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BFC7-D4E8-4B96-9FEB-A68195C1C26B}">
  <dimension ref="A3:D24"/>
  <sheetViews>
    <sheetView showGridLines="0" showRowColHeaders="0" tabSelected="1" workbookViewId="0">
      <selection activeCell="D12" sqref="D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26.140625" style="1" customWidth="1"/>
    <col min="3" max="3" width="45.42578125" customWidth="1"/>
    <col min="4" max="4" width="58.7109375" customWidth="1"/>
  </cols>
  <sheetData>
    <row r="3" spans="3:4" ht="18" customHeight="1" x14ac:dyDescent="0.25"/>
    <row r="4" spans="3:4" ht="23.25" customHeight="1" x14ac:dyDescent="0.25"/>
    <row r="5" spans="3:4" ht="22.5" customHeight="1" thickBot="1" x14ac:dyDescent="0.35">
      <c r="C5" s="12" t="s">
        <v>406</v>
      </c>
      <c r="D5" s="12"/>
    </row>
    <row r="6" spans="3:4" ht="22.5" customHeight="1" thickTop="1" x14ac:dyDescent="0.25">
      <c r="C6" s="29" t="s">
        <v>325</v>
      </c>
      <c r="D6" s="30"/>
    </row>
    <row r="7" spans="3:4" x14ac:dyDescent="0.25">
      <c r="C7" s="16"/>
      <c r="D7" s="16"/>
    </row>
    <row r="9" spans="3:4" x14ac:dyDescent="0.25">
      <c r="C9" s="24" t="s">
        <v>378</v>
      </c>
    </row>
    <row r="11" spans="3:4" ht="16.5" x14ac:dyDescent="0.3">
      <c r="C11" s="18" t="s">
        <v>320</v>
      </c>
      <c r="D11" s="27">
        <f>VLOOKUP($D$12,tbl_pgto_dedutiveis[],2,0)</f>
        <v>8</v>
      </c>
    </row>
    <row r="12" spans="3:4" ht="16.5" x14ac:dyDescent="0.3">
      <c r="C12" s="18" t="s">
        <v>402</v>
      </c>
      <c r="D12" s="65" t="s">
        <v>385</v>
      </c>
    </row>
    <row r="13" spans="3:4" ht="16.5" x14ac:dyDescent="0.3">
      <c r="C13" s="18" t="s">
        <v>403</v>
      </c>
      <c r="D13" s="65"/>
    </row>
    <row r="14" spans="3:4" ht="16.5" x14ac:dyDescent="0.3">
      <c r="C14" s="18" t="s">
        <v>404</v>
      </c>
      <c r="D14" s="66"/>
    </row>
    <row r="15" spans="3:4" ht="16.5" x14ac:dyDescent="0.3">
      <c r="C15" s="18" t="s">
        <v>405</v>
      </c>
      <c r="D15" s="67">
        <v>7000</v>
      </c>
    </row>
    <row r="18" spans="3:4" x14ac:dyDescent="0.25">
      <c r="C18" s="24" t="s">
        <v>383</v>
      </c>
    </row>
    <row r="20" spans="3:4" ht="16.5" x14ac:dyDescent="0.3">
      <c r="C20" s="18" t="s">
        <v>320</v>
      </c>
      <c r="D20" s="27">
        <f>VLOOKUP($D$21,tbl_pgto_dedutiveis[],2,0)</f>
        <v>15</v>
      </c>
    </row>
    <row r="21" spans="3:4" ht="16.5" x14ac:dyDescent="0.3">
      <c r="C21" s="18" t="s">
        <v>402</v>
      </c>
      <c r="D21" s="65" t="s">
        <v>391</v>
      </c>
    </row>
    <row r="22" spans="3:4" ht="16.5" x14ac:dyDescent="0.3">
      <c r="C22" s="18" t="s">
        <v>403</v>
      </c>
      <c r="D22" s="65"/>
    </row>
    <row r="23" spans="3:4" ht="16.5" x14ac:dyDescent="0.3">
      <c r="C23" s="18" t="s">
        <v>404</v>
      </c>
      <c r="D23" s="66"/>
    </row>
    <row r="24" spans="3:4" ht="16.5" x14ac:dyDescent="0.3">
      <c r="C24" s="18" t="s">
        <v>405</v>
      </c>
      <c r="D24" s="67">
        <v>2000</v>
      </c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ione" prompt="Selecione o tipo" xr:uid="{2A7882D2-8B9A-4692-9C3F-3A12C5E570DF}">
          <x14:formula1>
            <xm:f>lista_pgto_dedutiveis!$B$2:$B$18</xm:f>
          </x14:formula1>
          <xm:sqref>D21 D12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B6C09-51F2-49D0-B691-99467131EFEE}">
  <dimension ref="B1:I18"/>
  <sheetViews>
    <sheetView workbookViewId="0">
      <selection activeCell="C31" sqref="C31"/>
    </sheetView>
  </sheetViews>
  <sheetFormatPr defaultRowHeight="15" x14ac:dyDescent="0.25"/>
  <cols>
    <col min="2" max="2" width="95.7109375" bestFit="1" customWidth="1"/>
    <col min="3" max="3" width="9.5703125" customWidth="1"/>
  </cols>
  <sheetData>
    <row r="1" spans="2:3" x14ac:dyDescent="0.25">
      <c r="B1" s="35" t="s">
        <v>19</v>
      </c>
      <c r="C1" s="35" t="s">
        <v>18</v>
      </c>
    </row>
    <row r="2" spans="2:3" x14ac:dyDescent="0.25">
      <c r="B2" s="34" t="s">
        <v>384</v>
      </c>
      <c r="C2" s="34">
        <v>7</v>
      </c>
    </row>
    <row r="3" spans="2:3" x14ac:dyDescent="0.25">
      <c r="B3" s="33" t="s">
        <v>385</v>
      </c>
      <c r="C3" s="33">
        <v>8</v>
      </c>
    </row>
    <row r="4" spans="2:3" x14ac:dyDescent="0.25">
      <c r="B4" s="32" t="s">
        <v>386</v>
      </c>
      <c r="C4" s="32">
        <v>10</v>
      </c>
    </row>
    <row r="5" spans="2:3" x14ac:dyDescent="0.25">
      <c r="B5" s="33" t="s">
        <v>387</v>
      </c>
      <c r="C5" s="33">
        <v>11</v>
      </c>
    </row>
    <row r="6" spans="2:3" x14ac:dyDescent="0.25">
      <c r="B6" s="32" t="s">
        <v>388</v>
      </c>
      <c r="C6" s="32">
        <v>12</v>
      </c>
    </row>
    <row r="7" spans="2:3" x14ac:dyDescent="0.25">
      <c r="B7" s="33" t="s">
        <v>389</v>
      </c>
      <c r="C7" s="33">
        <v>13</v>
      </c>
    </row>
    <row r="8" spans="2:3" x14ac:dyDescent="0.25">
      <c r="B8" s="32" t="s">
        <v>390</v>
      </c>
      <c r="C8" s="32">
        <v>14</v>
      </c>
    </row>
    <row r="9" spans="2:3" x14ac:dyDescent="0.25">
      <c r="B9" s="33" t="s">
        <v>391</v>
      </c>
      <c r="C9" s="33">
        <v>15</v>
      </c>
    </row>
    <row r="10" spans="2:3" x14ac:dyDescent="0.25">
      <c r="B10" s="32" t="s">
        <v>392</v>
      </c>
      <c r="C10" s="32">
        <v>16</v>
      </c>
    </row>
    <row r="11" spans="2:3" x14ac:dyDescent="0.25">
      <c r="B11" s="33" t="s">
        <v>393</v>
      </c>
      <c r="C11" s="33">
        <v>17</v>
      </c>
    </row>
    <row r="12" spans="2:3" x14ac:dyDescent="0.25">
      <c r="B12" s="32" t="s">
        <v>394</v>
      </c>
      <c r="C12" s="32">
        <v>20</v>
      </c>
    </row>
    <row r="13" spans="2:3" x14ac:dyDescent="0.25">
      <c r="B13" s="33" t="s">
        <v>395</v>
      </c>
      <c r="C13" s="33">
        <v>21</v>
      </c>
    </row>
    <row r="14" spans="2:3" x14ac:dyDescent="0.25">
      <c r="B14" s="32" t="s">
        <v>396</v>
      </c>
      <c r="C14" s="32">
        <v>22</v>
      </c>
    </row>
    <row r="15" spans="2:3" x14ac:dyDescent="0.25">
      <c r="B15" s="33" t="s">
        <v>397</v>
      </c>
      <c r="C15" s="33">
        <v>26</v>
      </c>
    </row>
    <row r="16" spans="2:3" x14ac:dyDescent="0.25">
      <c r="B16" s="32" t="s">
        <v>398</v>
      </c>
      <c r="C16" s="32">
        <v>27</v>
      </c>
    </row>
    <row r="17" spans="2:9" x14ac:dyDescent="0.25">
      <c r="B17" s="33" t="s">
        <v>399</v>
      </c>
      <c r="C17" s="33">
        <v>28</v>
      </c>
    </row>
    <row r="18" spans="2:9" x14ac:dyDescent="0.25">
      <c r="B18" s="36" t="s">
        <v>400</v>
      </c>
      <c r="C18" s="36">
        <v>29</v>
      </c>
      <c r="I18" s="37" t="s">
        <v>407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5590-7897-49C9-9CAC-A2069A47F876}">
  <dimension ref="B1:C10"/>
  <sheetViews>
    <sheetView workbookViewId="0">
      <selection activeCell="B1" sqref="B1:C10"/>
    </sheetView>
  </sheetViews>
  <sheetFormatPr defaultRowHeight="15" x14ac:dyDescent="0.25"/>
  <cols>
    <col min="2" max="2" width="58.85546875" bestFit="1" customWidth="1"/>
    <col min="3" max="3" width="15.5703125" style="7" customWidth="1"/>
  </cols>
  <sheetData>
    <row r="1" spans="2:3" x14ac:dyDescent="0.25">
      <c r="B1" s="41" t="s">
        <v>19</v>
      </c>
      <c r="C1" s="41" t="s">
        <v>18</v>
      </c>
    </row>
    <row r="2" spans="2:3" x14ac:dyDescent="0.25">
      <c r="B2" s="34" t="s">
        <v>368</v>
      </c>
      <c r="C2" s="38">
        <v>11</v>
      </c>
    </row>
    <row r="3" spans="2:3" x14ac:dyDescent="0.25">
      <c r="B3" s="33" t="s">
        <v>369</v>
      </c>
      <c r="C3" s="39">
        <v>12</v>
      </c>
    </row>
    <row r="4" spans="2:3" x14ac:dyDescent="0.25">
      <c r="B4" s="32" t="s">
        <v>370</v>
      </c>
      <c r="C4" s="40">
        <v>13</v>
      </c>
    </row>
    <row r="5" spans="2:3" x14ac:dyDescent="0.25">
      <c r="B5" s="33" t="s">
        <v>371</v>
      </c>
      <c r="C5" s="39">
        <v>14</v>
      </c>
    </row>
    <row r="6" spans="2:3" x14ac:dyDescent="0.25">
      <c r="B6" s="32" t="s">
        <v>372</v>
      </c>
      <c r="C6" s="40">
        <v>15</v>
      </c>
    </row>
    <row r="7" spans="2:3" x14ac:dyDescent="0.25">
      <c r="B7" s="33" t="s">
        <v>373</v>
      </c>
      <c r="C7" s="39">
        <v>16</v>
      </c>
    </row>
    <row r="8" spans="2:3" x14ac:dyDescent="0.25">
      <c r="B8" s="32" t="s">
        <v>374</v>
      </c>
      <c r="C8" s="40">
        <v>17</v>
      </c>
    </row>
    <row r="9" spans="2:3" x14ac:dyDescent="0.25">
      <c r="B9" s="33" t="s">
        <v>375</v>
      </c>
      <c r="C9" s="39">
        <v>18</v>
      </c>
    </row>
    <row r="10" spans="2:3" x14ac:dyDescent="0.25">
      <c r="B10" s="36" t="s">
        <v>376</v>
      </c>
      <c r="C10" s="42">
        <v>19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1</vt:i4>
      </vt:variant>
    </vt:vector>
  </HeadingPairs>
  <TitlesOfParts>
    <vt:vector size="14" baseType="lpstr">
      <vt:lpstr>RESUMO</vt:lpstr>
      <vt:lpstr>TITULAR</vt:lpstr>
      <vt:lpstr>DEPENDENTES</vt:lpstr>
      <vt:lpstr>INFORMES</vt:lpstr>
      <vt:lpstr>BENS E DIREITOS</vt:lpstr>
      <vt:lpstr>DÍVIDAS</vt:lpstr>
      <vt:lpstr>PGTO DEDUTÍVEIS</vt:lpstr>
      <vt:lpstr>lista_pgto_dedutiveis</vt:lpstr>
      <vt:lpstr>lista_dividas_e_onus</vt:lpstr>
      <vt:lpstr>lista_desc_Bem_e_Direitos</vt:lpstr>
      <vt:lpstr>lista_bancos</vt:lpstr>
      <vt:lpstr>tabela_ocupacaoPF</vt:lpstr>
      <vt:lpstr>tabels_listaDependente</vt:lpstr>
      <vt:lpstr>tbl_lista_dependente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Jaidene Silva</dc:creator>
  <cp:lastModifiedBy>Jaidene Silva</cp:lastModifiedBy>
  <dcterms:created xsi:type="dcterms:W3CDTF">2025-06-14T01:34:50Z</dcterms:created>
  <dcterms:modified xsi:type="dcterms:W3CDTF">2025-06-15T16:46:10Z</dcterms:modified>
</cp:coreProperties>
</file>